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1 - SO 01-1 Garsonie..." sheetId="2" r:id="rId2"/>
    <sheet name="01 - 2 - SO 01-2 Garsonie..." sheetId="3" r:id="rId3"/>
    <sheet name="01 - 3 - SO 01-3 Garsonie..." sheetId="4" r:id="rId4"/>
    <sheet name="02-1 - SO 02-1 Byt 1+1 č. 1" sheetId="5" r:id="rId5"/>
    <sheet name="02-2 - SO 02-2 Byt 1+1 č. 2" sheetId="6" r:id="rId6"/>
    <sheet name="02-3 - SO 02-3 Byt 1+1 č. 3" sheetId="7" r:id="rId7"/>
    <sheet name="02-4 - SO 02-4 Byt 1+1 č. 4" sheetId="8" r:id="rId8"/>
    <sheet name="02-5 - SO 02-5 Byt 1+1 č. 5" sheetId="9" r:id="rId9"/>
    <sheet name="02-6 - SO 02-6 Byt 1+1 č. 6" sheetId="10" r:id="rId10"/>
    <sheet name="02-7 - SO 02-7 Byt 1+1 č. 7" sheetId="11" r:id="rId11"/>
    <sheet name="02-8 - SO 02-8 Byt 1+1 č. 8" sheetId="12" r:id="rId12"/>
    <sheet name="02-9 - SO 02-9 Byt 1+1 č. 9" sheetId="13" r:id="rId13"/>
    <sheet name="02-10 - SO 02-10 Byt 1+1 ..." sheetId="14" r:id="rId14"/>
    <sheet name="02-11 - SO 02-11 Byt 1+1 ..." sheetId="15" r:id="rId15"/>
    <sheet name="02-12 - SO 02-12 Byt 1+1 ..." sheetId="16" r:id="rId16"/>
    <sheet name="02-13 - SO 02-13 Byt 1+1 ..." sheetId="17" r:id="rId17"/>
    <sheet name="03 - SO 03 Páteřní rozvod..." sheetId="18" r:id="rId18"/>
    <sheet name="04 - SO 04 Vedlejší a ost..." sheetId="19" r:id="rId19"/>
    <sheet name="Pokyny pro vyplnění" sheetId="20" r:id="rId20"/>
  </sheets>
  <definedNames>
    <definedName name="_xlnm.Print_Area" localSheetId="0">'Rekapitulace stavby'!$D$4:$AO$33,'Rekapitulace stavby'!$C$39:$AQ$70</definedName>
    <definedName name="_xlnm._FilterDatabase" localSheetId="1" hidden="1">'01 - 1 - SO 01-1 Garsonie...'!$C$93:$K$417</definedName>
    <definedName name="_xlnm.Print_Area" localSheetId="1">'01 - 1 - SO 01-1 Garsonie...'!$C$4:$J$36,'01 - 1 - SO 01-1 Garsonie...'!$C$42:$J$75,'01 - 1 - SO 01-1 Garsonie...'!$C$81:$K$417</definedName>
    <definedName name="_xlnm._FilterDatabase" localSheetId="2" hidden="1">'01 - 2 - SO 01-2 Garsonie...'!$C$93:$K$417</definedName>
    <definedName name="_xlnm.Print_Area" localSheetId="2">'01 - 2 - SO 01-2 Garsonie...'!$C$4:$J$36,'01 - 2 - SO 01-2 Garsonie...'!$C$42:$J$75,'01 - 2 - SO 01-2 Garsonie...'!$C$81:$K$417</definedName>
    <definedName name="_xlnm._FilterDatabase" localSheetId="3" hidden="1">'01 - 3 - SO 01-3 Garsonie...'!$C$93:$K$417</definedName>
    <definedName name="_xlnm.Print_Area" localSheetId="3">'01 - 3 - SO 01-3 Garsonie...'!$C$4:$J$36,'01 - 3 - SO 01-3 Garsonie...'!$C$42:$J$75,'01 - 3 - SO 01-3 Garsonie...'!$C$81:$K$417</definedName>
    <definedName name="_xlnm._FilterDatabase" localSheetId="4" hidden="1">'02-1 - SO 02-1 Byt 1+1 č. 1'!$C$93:$K$417</definedName>
    <definedName name="_xlnm.Print_Area" localSheetId="4">'02-1 - SO 02-1 Byt 1+1 č. 1'!$C$4:$J$36,'02-1 - SO 02-1 Byt 1+1 č. 1'!$C$42:$J$75,'02-1 - SO 02-1 Byt 1+1 č. 1'!$C$81:$K$417</definedName>
    <definedName name="_xlnm._FilterDatabase" localSheetId="5" hidden="1">'02-2 - SO 02-2 Byt 1+1 č. 2'!$C$93:$K$417</definedName>
    <definedName name="_xlnm.Print_Area" localSheetId="5">'02-2 - SO 02-2 Byt 1+1 č. 2'!$C$4:$J$36,'02-2 - SO 02-2 Byt 1+1 č. 2'!$C$42:$J$75,'02-2 - SO 02-2 Byt 1+1 č. 2'!$C$81:$K$417</definedName>
    <definedName name="_xlnm._FilterDatabase" localSheetId="6" hidden="1">'02-3 - SO 02-3 Byt 1+1 č. 3'!$C$93:$K$417</definedName>
    <definedName name="_xlnm.Print_Area" localSheetId="6">'02-3 - SO 02-3 Byt 1+1 č. 3'!$C$4:$J$36,'02-3 - SO 02-3 Byt 1+1 č. 3'!$C$42:$J$75,'02-3 - SO 02-3 Byt 1+1 č. 3'!$C$81:$K$417</definedName>
    <definedName name="_xlnm._FilterDatabase" localSheetId="7" hidden="1">'02-4 - SO 02-4 Byt 1+1 č. 4'!$C$93:$K$417</definedName>
    <definedName name="_xlnm.Print_Area" localSheetId="7">'02-4 - SO 02-4 Byt 1+1 č. 4'!$C$4:$J$36,'02-4 - SO 02-4 Byt 1+1 č. 4'!$C$42:$J$75,'02-4 - SO 02-4 Byt 1+1 č. 4'!$C$81:$K$417</definedName>
    <definedName name="_xlnm._FilterDatabase" localSheetId="8" hidden="1">'02-5 - SO 02-5 Byt 1+1 č. 5'!$C$93:$K$417</definedName>
    <definedName name="_xlnm.Print_Area" localSheetId="8">'02-5 - SO 02-5 Byt 1+1 č. 5'!$C$4:$J$36,'02-5 - SO 02-5 Byt 1+1 č. 5'!$C$42:$J$75,'02-5 - SO 02-5 Byt 1+1 č. 5'!$C$81:$K$417</definedName>
    <definedName name="_xlnm._FilterDatabase" localSheetId="9" hidden="1">'02-6 - SO 02-6 Byt 1+1 č. 6'!$C$93:$K$417</definedName>
    <definedName name="_xlnm.Print_Area" localSheetId="9">'02-6 - SO 02-6 Byt 1+1 č. 6'!$C$4:$J$36,'02-6 - SO 02-6 Byt 1+1 č. 6'!$C$42:$J$75,'02-6 - SO 02-6 Byt 1+1 č. 6'!$C$81:$K$417</definedName>
    <definedName name="_xlnm._FilterDatabase" localSheetId="10" hidden="1">'02-7 - SO 02-7 Byt 1+1 č. 7'!$C$93:$K$417</definedName>
    <definedName name="_xlnm.Print_Area" localSheetId="10">'02-7 - SO 02-7 Byt 1+1 č. 7'!$C$4:$J$36,'02-7 - SO 02-7 Byt 1+1 č. 7'!$C$42:$J$75,'02-7 - SO 02-7 Byt 1+1 č. 7'!$C$81:$K$417</definedName>
    <definedName name="_xlnm._FilterDatabase" localSheetId="11" hidden="1">'02-8 - SO 02-8 Byt 1+1 č. 8'!$C$93:$K$417</definedName>
    <definedName name="_xlnm.Print_Area" localSheetId="11">'02-8 - SO 02-8 Byt 1+1 č. 8'!$C$4:$J$36,'02-8 - SO 02-8 Byt 1+1 č. 8'!$C$42:$J$75,'02-8 - SO 02-8 Byt 1+1 č. 8'!$C$81:$K$417</definedName>
    <definedName name="_xlnm._FilterDatabase" localSheetId="12" hidden="1">'02-9 - SO 02-9 Byt 1+1 č. 9'!$C$93:$K$417</definedName>
    <definedName name="_xlnm.Print_Area" localSheetId="12">'02-9 - SO 02-9 Byt 1+1 č. 9'!$C$4:$J$36,'02-9 - SO 02-9 Byt 1+1 č. 9'!$C$42:$J$75,'02-9 - SO 02-9 Byt 1+1 č. 9'!$C$81:$K$417</definedName>
    <definedName name="_xlnm._FilterDatabase" localSheetId="13" hidden="1">'02-10 - SO 02-10 Byt 1+1 ...'!$C$93:$K$417</definedName>
    <definedName name="_xlnm.Print_Area" localSheetId="13">'02-10 - SO 02-10 Byt 1+1 ...'!$C$4:$J$36,'02-10 - SO 02-10 Byt 1+1 ...'!$C$42:$J$75,'02-10 - SO 02-10 Byt 1+1 ...'!$C$81:$K$417</definedName>
    <definedName name="_xlnm._FilterDatabase" localSheetId="14" hidden="1">'02-11 - SO 02-11 Byt 1+1 ...'!$C$93:$K$417</definedName>
    <definedName name="_xlnm.Print_Area" localSheetId="14">'02-11 - SO 02-11 Byt 1+1 ...'!$C$4:$J$36,'02-11 - SO 02-11 Byt 1+1 ...'!$C$42:$J$75,'02-11 - SO 02-11 Byt 1+1 ...'!$C$81:$K$417</definedName>
    <definedName name="_xlnm._FilterDatabase" localSheetId="15" hidden="1">'02-12 - SO 02-12 Byt 1+1 ...'!$C$93:$K$417</definedName>
    <definedName name="_xlnm.Print_Area" localSheetId="15">'02-12 - SO 02-12 Byt 1+1 ...'!$C$4:$J$36,'02-12 - SO 02-12 Byt 1+1 ...'!$C$42:$J$75,'02-12 - SO 02-12 Byt 1+1 ...'!$C$81:$K$417</definedName>
    <definedName name="_xlnm._FilterDatabase" localSheetId="16" hidden="1">'02-13 - SO 02-13 Byt 1+1 ...'!$C$93:$K$417</definedName>
    <definedName name="_xlnm.Print_Area" localSheetId="16">'02-13 - SO 02-13 Byt 1+1 ...'!$C$4:$J$36,'02-13 - SO 02-13 Byt 1+1 ...'!$C$42:$J$75,'02-13 - SO 02-13 Byt 1+1 ...'!$C$81:$K$417</definedName>
    <definedName name="_xlnm._FilterDatabase" localSheetId="17" hidden="1">'03 - SO 03 Páteřní rozvod...'!$C$77:$K$140</definedName>
    <definedName name="_xlnm.Print_Area" localSheetId="17">'03 - SO 03 Páteřní rozvod...'!$C$4:$J$36,'03 - SO 03 Páteřní rozvod...'!$C$42:$J$59,'03 - SO 03 Páteřní rozvod...'!$C$65:$K$140</definedName>
    <definedName name="_xlnm._FilterDatabase" localSheetId="18" hidden="1">'04 - SO 04 Vedlejší a ost...'!$C$78:$K$84</definedName>
    <definedName name="_xlnm.Print_Area" localSheetId="18">'04 - SO 04 Vedlejší a ost...'!$C$4:$J$36,'04 - SO 04 Vedlejší a ost...'!$C$42:$J$60,'04 - SO 04 Vedlejší a ost...'!$C$66:$K$84</definedName>
    <definedName name="_xlnm.Print_Area" localSheetId="19">'Pokyny pro vyplnění'!$B$2:$K$69,'Pokyny pro vyplnění'!$B$72:$K$116,'Pokyny pro vyplnění'!$B$119:$K$188,'Pokyny pro vyplnění'!$B$196:$K$216</definedName>
    <definedName name="_xlnm.Print_Titles" localSheetId="0">'Rekapitulace stavby'!$49:$49</definedName>
    <definedName name="_xlnm.Print_Titles" localSheetId="1">'01 - 1 - SO 01-1 Garsonie...'!$93:$93</definedName>
    <definedName name="_xlnm.Print_Titles" localSheetId="2">'01 - 2 - SO 01-2 Garsonie...'!$93:$93</definedName>
    <definedName name="_xlnm.Print_Titles" localSheetId="3">'01 - 3 - SO 01-3 Garsonie...'!$93:$93</definedName>
    <definedName name="_xlnm.Print_Titles" localSheetId="4">'02-1 - SO 02-1 Byt 1+1 č. 1'!$93:$93</definedName>
    <definedName name="_xlnm.Print_Titles" localSheetId="5">'02-2 - SO 02-2 Byt 1+1 č. 2'!$93:$93</definedName>
    <definedName name="_xlnm.Print_Titles" localSheetId="6">'02-3 - SO 02-3 Byt 1+1 č. 3'!$93:$93</definedName>
    <definedName name="_xlnm.Print_Titles" localSheetId="7">'02-4 - SO 02-4 Byt 1+1 č. 4'!$93:$93</definedName>
    <definedName name="_xlnm.Print_Titles" localSheetId="8">'02-5 - SO 02-5 Byt 1+1 č. 5'!$93:$93</definedName>
    <definedName name="_xlnm.Print_Titles" localSheetId="9">'02-6 - SO 02-6 Byt 1+1 č. 6'!$93:$93</definedName>
    <definedName name="_xlnm.Print_Titles" localSheetId="10">'02-7 - SO 02-7 Byt 1+1 č. 7'!$93:$93</definedName>
    <definedName name="_xlnm.Print_Titles" localSheetId="11">'02-8 - SO 02-8 Byt 1+1 č. 8'!$93:$93</definedName>
    <definedName name="_xlnm.Print_Titles" localSheetId="12">'02-9 - SO 02-9 Byt 1+1 č. 9'!$93:$93</definedName>
    <definedName name="_xlnm.Print_Titles" localSheetId="13">'02-10 - SO 02-10 Byt 1+1 ...'!$93:$93</definedName>
    <definedName name="_xlnm.Print_Titles" localSheetId="14">'02-11 - SO 02-11 Byt 1+1 ...'!$93:$93</definedName>
    <definedName name="_xlnm.Print_Titles" localSheetId="15">'02-12 - SO 02-12 Byt 1+1 ...'!$93:$93</definedName>
    <definedName name="_xlnm.Print_Titles" localSheetId="16">'02-13 - SO 02-13 Byt 1+1 ...'!$93:$93</definedName>
    <definedName name="_xlnm.Print_Titles" localSheetId="17">'03 - SO 03 Páteřní rozvod...'!$77:$77</definedName>
    <definedName name="_xlnm.Print_Titles" localSheetId="18">'04 - SO 04 Vedlejší a ost...'!$78:$78</definedName>
  </definedNames>
  <calcPr fullCalcOnLoad="1"/>
</workbook>
</file>

<file path=xl/sharedStrings.xml><?xml version="1.0" encoding="utf-8"?>
<sst xmlns="http://schemas.openxmlformats.org/spreadsheetml/2006/main" count="57393" uniqueCount="1102">
  <si>
    <t>Export VZ</t>
  </si>
  <si>
    <t>List obsahuje:</t>
  </si>
  <si>
    <t>1) Rekapitulace stavby</t>
  </si>
  <si>
    <t>2) Rekapitulace objektů stavby a soupisů prací</t>
  </si>
  <si>
    <t>3.0</t>
  </si>
  <si>
    <t>ZAMOK</t>
  </si>
  <si>
    <t>False</t>
  </si>
  <si>
    <t>{93172dbc-30fe-4e30-98cb-e466166d4c77}</t>
  </si>
  <si>
    <t>0,01</t>
  </si>
  <si>
    <t>21</t>
  </si>
  <si>
    <t>1</t>
  </si>
  <si>
    <t>15</t>
  </si>
  <si>
    <t>REKAPITULACE STAVBY</t>
  </si>
  <si>
    <t>v ---  níže se nacházejí doplnkové a pomocné údaje k sestavám  --- v</t>
  </si>
  <si>
    <t>Návod na vyplnění</t>
  </si>
  <si>
    <t>Kód:</t>
  </si>
  <si>
    <t>6118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</si>
  <si>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</si>
  <si>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</si>
  <si>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6118 Klatovská nemocnice, a. s.</t>
  </si>
  <si>
    <t>0,1</t>
  </si>
  <si>
    <t>KSO:</t>
  </si>
  <si>
    <t/>
  </si>
  <si>
    <t>CC-CZ:</t>
  </si>
  <si>
    <t>Místo:</t>
  </si>
  <si>
    <t xml:space="preserve"> </t>
  </si>
  <si>
    <t>Datum:</t>
  </si>
  <si>
    <t>28. 5. 2018</t>
  </si>
  <si>
    <t>10</t>
  </si>
  <si>
    <t>100</t>
  </si>
  <si>
    <t>Zadavatel:</t>
  </si>
  <si>
    <t>IČ:</t>
  </si>
  <si>
    <t>DIČ:</t>
  </si>
  <si>
    <t>Uchazeč:</t>
  </si>
  <si>
    <t>Vyplň údaj</t>
  </si>
  <si>
    <t>True</t>
  </si>
  <si>
    <t>Projektant:</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</si>
  <si>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</si>
  <si>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</si>
  <si>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</si>
  <si>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</si>
  <si>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</si>
  <si>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</si>
  <si>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</si>
  <si>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</si>
  <si>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</si>
  <si>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</si>
  <si>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</si>
  <si>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</si>
  <si>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</si>
  <si>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</si>
  <si>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</si>
  <si>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</si>
  <si>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</si>
  <si>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</si>
  <si>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</si>
  <si>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</si>
  <si>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</si>
  <si>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</si>
  <si>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</si>
  <si>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</si>
  <si>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</si>
  <si>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</si>
  <si>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</si>
  <si>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</si>
  <si>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</si>
  <si>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</si>
  <si>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</si>
  <si>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</si>
  <si>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</si>
  <si>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</si>
  <si>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</si>
  <si>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</si>
  <si>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</si>
  <si>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</si>
  <si>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</si>
  <si>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</si>
  <si>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</si>
  <si>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01 - 1</t>
  </si>
  <si>
    <t>SO 01-1 Garsoniera č. 1</t>
  </si>
  <si>
    <t>STA</t>
  </si>
  <si>
    <t>{fcae75dc-3515-4f7d-92e0-fa69ae76b381}</t>
  </si>
  <si>
    <t>01 - 2</t>
  </si>
  <si>
    <t>SO 01-2 Garsoniera č. 2</t>
  </si>
  <si>
    <t>{ebbfec51-ef94-4667-a586-184d6643fd0b}</t>
  </si>
  <si>
    <t>01 - 3</t>
  </si>
  <si>
    <t>SO 01-3 Garsoniera č. 3</t>
  </si>
  <si>
    <t>{f0686b4f-9691-4de5-8569-23e72e1e5a71}</t>
  </si>
  <si>
    <t>02-1</t>
  </si>
  <si>
    <t>SO 02-1 Byt 1+1 č. 1</t>
  </si>
  <si>
    <t>{8e52b2a9-f553-42cd-a79d-10c7da9ef170}</t>
  </si>
  <si>
    <t>02-2</t>
  </si>
  <si>
    <t>SO 02-2 Byt 1+1 č. 2</t>
  </si>
  <si>
    <t>{e4752693-bbb1-4809-af2e-f40070e88e7c}</t>
  </si>
  <si>
    <t>02-3</t>
  </si>
  <si>
    <t>SO 02-3 Byt 1+1 č. 3</t>
  </si>
  <si>
    <t>{9325d7bd-3aa0-404f-9e8d-5a0955fb4793}</t>
  </si>
  <si>
    <t>02-4</t>
  </si>
  <si>
    <t>SO 02-4 Byt 1+1 č. 4</t>
  </si>
  <si>
    <t>{0b406d29-ae22-439a-ad37-c2c136070aa1}</t>
  </si>
  <si>
    <t>02-5</t>
  </si>
  <si>
    <t>SO 02-5 Byt 1+1 č. 5</t>
  </si>
  <si>
    <t>{22c4bd19-481e-4191-a7c4-5d9a2c46abde}</t>
  </si>
  <si>
    <t>02-6</t>
  </si>
  <si>
    <t>SO 02-6 Byt 1+1 č. 6</t>
  </si>
  <si>
    <t>{a235087c-fdfb-4a52-a41a-c24a37b4cd98}</t>
  </si>
  <si>
    <t>02-7</t>
  </si>
  <si>
    <t>SO 02-7 Byt 1+1 č. 7</t>
  </si>
  <si>
    <t>{a143c08d-f38f-4b60-8168-29daf613d97d}</t>
  </si>
  <si>
    <t>02-8</t>
  </si>
  <si>
    <t>SO 02-8 Byt 1+1 č. 8</t>
  </si>
  <si>
    <t>{eaaa5b26-fd08-4f6c-a135-aabae20da69c}</t>
  </si>
  <si>
    <t>02-9</t>
  </si>
  <si>
    <t>SO 02-9 Byt 1+1 č. 9</t>
  </si>
  <si>
    <t>{97602681-ca59-4c0f-b831-9303e1de3244}</t>
  </si>
  <si>
    <t>02-10</t>
  </si>
  <si>
    <t>SO 02-10 Byt 1+1 č. 10</t>
  </si>
  <si>
    <t>{b3be2307-e8e3-463d-ada7-286c2ba7dcfa}</t>
  </si>
  <si>
    <t>02-11</t>
  </si>
  <si>
    <t>SO 02-11 Byt 1+1 č. 11</t>
  </si>
  <si>
    <t>{8284c6e0-63de-413e-b6e2-6a3ef874804b}</t>
  </si>
  <si>
    <t>02-12</t>
  </si>
  <si>
    <t>SO 02-12 Byt 1+1 č. 12</t>
  </si>
  <si>
    <t>{117dc31d-871c-4eff-bcf9-1f3488461537}</t>
  </si>
  <si>
    <t>02-13</t>
  </si>
  <si>
    <t>SO 02-13 Byt 1+1 č. 13</t>
  </si>
  <si>
    <t>{b6b9199b-ea95-449d-b592-733164e9e5b0}</t>
  </si>
  <si>
    <t>03</t>
  </si>
  <si>
    <t>SO 03 Páteřní rozvod elektroinstalace</t>
  </si>
  <si>
    <t>{6a4ab195-000d-49d2-9880-c627b970ac1d}</t>
  </si>
  <si>
    <t>04</t>
  </si>
  <si>
    <t>SO 04 Vedlejší a ostatní nákldy</t>
  </si>
  <si>
    <t>{25edd611-70bc-4faf-8c05-a6f72b15e57e}</t>
  </si>
  <si>
    <t>1) Krycí list soupisu</t>
  </si>
  <si>
    <t>2) Rekapitulace</t>
  </si>
  <si>
    <t>3) Soupis prací</t>
  </si>
  <si>
    <t>Zpět na list:</t>
  </si>
  <si>
    <t>Rekapitulace stavby</t>
  </si>
  <si>
    <t>KRYCÍ LIST SOUPISU</t>
  </si>
  <si>
    <t>Objekt:</t>
  </si>
  <si>
    <t>01 - 1 - SO 01-1 Garsoniera č. 1</t>
  </si>
  <si>
    <t>REKAPITULACE ČLENĚNÍ SOUPISU PRACÍ</t>
  </si>
  <si>
    <t>Kód dílu - Popis</t>
  </si>
  <si>
    <t>Cena celkem [CZK]</t>
  </si>
  <si>
    <t>Náklady soupisu celkem</t>
  </si>
  <si>
    <t>-1</t>
  </si>
  <si>
    <t>HSV - Práce a dodávky HSV</t>
  </si>
  <si>
    <t xml:space="preserve">    100 - Zednické výpomoce pro PSV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</si>
  <si>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</si>
  <si>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</si>
  <si>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</si>
  <si>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</si>
  <si>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</si>
  <si>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</si>
  <si>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</si>
  <si>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</si>
  <si>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722 - Zdravotechnika - vnitřní vodovod</t>
  </si>
  <si>
    <t xml:space="preserve">    725 - Zdravotechnika - zařizovací předměty</t>
  </si>
  <si>
    <t xml:space="preserve">    741 - Elektroinstalace - silnoproud</t>
  </si>
  <si>
    <t xml:space="preserve">    766 - Konstrukce truhlářské</t>
  </si>
  <si>
    <t xml:space="preserve">    771 - Podlahy z dlaždic</t>
  </si>
  <si>
    <t xml:space="preserve">    776 - Podlahy povlakové</t>
  </si>
  <si>
    <t xml:space="preserve">    781 - Dokončovací práce - obklady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</si>
  <si>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</si>
  <si>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</si>
  <si>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</si>
  <si>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</si>
  <si>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</si>
  <si>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</si>
  <si>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</si>
  <si>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</si>
  <si>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</si>
  <si>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</si>
  <si>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</si>
  <si>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</si>
  <si>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</si>
  <si>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</si>
  <si>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</si>
  <si>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</si>
  <si>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</si>
  <si>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</si>
  <si>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Zednické výpomoce pro PSV</t>
  </si>
  <si>
    <t>K</t>
  </si>
  <si>
    <t>10001</t>
  </si>
  <si>
    <t>zednické výpomoce</t>
  </si>
  <si>
    <t>Kč</t>
  </si>
  <si>
    <t>4</t>
  </si>
  <si>
    <t>2</t>
  </si>
  <si>
    <t>3</t>
  </si>
  <si>
    <t>Svislé a kompletní konstrukce</t>
  </si>
  <si>
    <t>342272225</t>
  </si>
  <si>
    <t>Příčky z pórobetonových tvárnic hladkých na tenké maltové lože objemová hmotnost do 500 kg/m3, tloušťka příčky 100 mm</t>
  </si>
  <si>
    <t>m2</t>
  </si>
  <si>
    <t>CS ÚRS 2018 01</t>
  </si>
  <si>
    <t>VV</t>
  </si>
  <si>
    <t>(1,75*2+0,80*2)*2,60-0,70*1,97*2+0,80*2,00</t>
  </si>
  <si>
    <t>Součet</t>
  </si>
  <si>
    <t>342272245</t>
  </si>
  <si>
    <t>Příčky z pórobetonových tvárnic hladkých na tenké maltové lože objemová hmotnost do 500 kg/m3, tloušťka příčky 150 mm</t>
  </si>
  <si>
    <t>6</t>
  </si>
  <si>
    <t>3,47*2,60-0,80*1,97</t>
  </si>
  <si>
    <t>342291111</t>
  </si>
  <si>
    <t>Ukotvení příček polyuretanovou pěnou, tl. příčky do 100 mm</t>
  </si>
  <si>
    <t>m</t>
  </si>
  <si>
    <t>8</t>
  </si>
  <si>
    <t>PSC</t>
  </si>
  <si>
    <t xml:space="preserve">Poznámka k souboru cen:
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</si>
  <si>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1,75*2+0,80*2</t>
  </si>
  <si>
    <t>5</t>
  </si>
  <si>
    <t>342291112</t>
  </si>
  <si>
    <t>Ukotvení příček polyuretanovou pěnou, tl. příčky přes 100 mm</t>
  </si>
  <si>
    <t>3,47</t>
  </si>
  <si>
    <t>342291121</t>
  </si>
  <si>
    <t>Ukotvení příček plochými kotvami, do konstrukce cihelné</t>
  </si>
  <si>
    <t>12</t>
  </si>
  <si>
    <t>2,60*4</t>
  </si>
  <si>
    <t>7</t>
  </si>
  <si>
    <t>342291131</t>
  </si>
  <si>
    <t>Ukotvení příček plochými kotvami, do konstrukce betonové</t>
  </si>
  <si>
    <t>14</t>
  </si>
  <si>
    <t>2,60*5</t>
  </si>
  <si>
    <t>Úpravy povrchů, podlahy a osazování výplní</t>
  </si>
  <si>
    <t>611131121</t>
  </si>
  <si>
    <t>Podkladní a spojovací vrstva vnitřních omítaných ploch penetrace akrylát-silikonová nanášená ručně stropů</t>
  </si>
  <si>
    <t>16</t>
  </si>
  <si>
    <t>3,47*3,98+1,75*1,11+1,75*1,40+1,37*0,80</t>
  </si>
  <si>
    <t>9</t>
  </si>
  <si>
    <t>611311131</t>
  </si>
  <si>
    <t>Potažení vnitřních ploch štukem tloušťky do 3 mm vodorovných konstrukcí stropů rovných</t>
  </si>
  <si>
    <t>18</t>
  </si>
  <si>
    <t>612131121</t>
  </si>
  <si>
    <t>Podkladní a spojovací vrstva vnitřních omítaných ploch penetrace akrylát-silikonová nanášená ručně stěn</t>
  </si>
  <si>
    <t>20</t>
  </si>
  <si>
    <t>"kuchyně"(3,98*2+3,47)*2,60</t>
  </si>
  <si>
    <t>"předsíň"(1,75+1,11)*2,60</t>
  </si>
  <si>
    <t>"koupelna"1,40*2,60</t>
  </si>
  <si>
    <t>"WC"(1,37+0,80)*2,60</t>
  </si>
  <si>
    <t>11</t>
  </si>
  <si>
    <t>612311131</t>
  </si>
  <si>
    <t>Potažení vnitřních ploch štukem tloušťky do 3 mm svislých konstrukcí stěn</t>
  </si>
  <si>
    <t>22</t>
  </si>
  <si>
    <t>612321121</t>
  </si>
  <si>
    <t>Omítka vápenocementová vnitřních ploch nanášená ručně jednovrstvá, tloušťky do 10 mm hladká svislých konstrukcí stěn</t>
  </si>
  <si>
    <t>24</t>
  </si>
  <si>
    <t xml:space="preserve">Poznámka k souboru cen:
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</si>
  <si>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"kuchyně"3,47*2,60-0,80*1,97</t>
  </si>
  <si>
    <t>"předsíň"(1,75+1,11)*2,60-0,80*1,97-0,70*1,97</t>
  </si>
  <si>
    <t>"koupelna"(1,75*2+1,40+0,80)*2,60-0,70*1,97*2</t>
  </si>
  <si>
    <t>"WC"(1,37+0,80)*2,60-0,70*1,97</t>
  </si>
  <si>
    <t>13</t>
  </si>
  <si>
    <t>631311114</t>
  </si>
  <si>
    <t>Mazanina z betonu prostého bez zvýšených nároků na prostředí tl. přes 50 do 80 mm tř. C 16/20</t>
  </si>
  <si>
    <t>m3</t>
  </si>
  <si>
    <t>26</t>
  </si>
  <si>
    <t xml:space="preserve">Poznámka k souboru cen:
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</si>
  <si>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"obetonování odv. žlábku v koupelně"0,90*0,15*0,15</t>
  </si>
  <si>
    <t>784121001</t>
  </si>
  <si>
    <t>Oškrabání malby v místnostech výšky do 3,80 m</t>
  </si>
  <si>
    <t>28</t>
  </si>
  <si>
    <t xml:space="preserve">Poznámka k souboru cen:
Poznámka k souboru cen: 1. Cenami souboru cen se oceňuje jakýkoli počet současně škrabaných vrstev barvy. </t>
  </si>
  <si>
    <t>"strop"</t>
  </si>
  <si>
    <t>"stěny"</t>
  </si>
  <si>
    <t>Ostatní konstrukce a práce, bourání</t>
  </si>
  <si>
    <t>949101111</t>
  </si>
  <si>
    <t>Lešení pomocné pracovní pro objekty pozemních staveb pro zatížení do 150 kg/m2, o výšce lešeňové podlahy do 1,9 m</t>
  </si>
  <si>
    <t>30</t>
  </si>
  <si>
    <t xml:space="preserve">Poznámka k souboru cen:
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</si>
  <si>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950100</t>
  </si>
  <si>
    <t>dodávka a osazení reizních dvířek do instalační šachty</t>
  </si>
  <si>
    <t>ks</t>
  </si>
  <si>
    <t>32</t>
  </si>
  <si>
    <t>17</t>
  </si>
  <si>
    <t>962084121</t>
  </si>
  <si>
    <t>Bourání zdiva příček nebo vybourání otvorů deskových a sádrových potažených rabicovým pletivem nebo bez pletiva sádrokartonových bez kovové konstrukce, umakartových, sololitových, tl. do 50 mm</t>
  </si>
  <si>
    <t>34</t>
  </si>
  <si>
    <t>(3,47+1,75*2+0,80+2,36)*2,60</t>
  </si>
  <si>
    <t>974042554</t>
  </si>
  <si>
    <t>Vysekání rýh v betonové nebo jiné monolitické dlažbě s betonovým podkladem do hl. 100 mm a šířky do 150 mm</t>
  </si>
  <si>
    <t>36</t>
  </si>
  <si>
    <t>"žlábek ve sprše"1,00</t>
  </si>
  <si>
    <t>997</t>
  </si>
  <si>
    <t>Přesun sutě</t>
  </si>
  <si>
    <t>19</t>
  </si>
  <si>
    <t>997002611</t>
  </si>
  <si>
    <t>Nakládání suti a vybouraných hmot na dopravní prostředek pro vodorovné přemístění</t>
  </si>
  <si>
    <t>t</t>
  </si>
  <si>
    <t>38</t>
  </si>
  <si>
    <t xml:space="preserve">Poznámka k souboru cen:
Poznámka k souboru cen: 1. Cena platí i pro překládání při lomené dopravě. 2. Cenu nelze použít při dopravě po železnici, po vodě nebo ručně. </t>
  </si>
  <si>
    <t>997013111</t>
  </si>
  <si>
    <t>Vnitrostaveništní doprava suti a vybouraných hmot vodorovně do 50 m svisle s použitím mechanizace pro budovy a haly výšky do 6 m</t>
  </si>
  <si>
    <t>40</t>
  </si>
  <si>
    <t xml:space="preserve">Poznámka k souboru cen:
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</si>
  <si>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</si>
  <si>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</si>
  <si>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42</t>
  </si>
  <si>
    <t xml:space="preserve">Poznámka k souboru cen:
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</si>
  <si>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</si>
  <si>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</si>
  <si>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44</t>
  </si>
  <si>
    <t>2,75*5</t>
  </si>
  <si>
    <t>23</t>
  </si>
  <si>
    <t>997013831</t>
  </si>
  <si>
    <t>Poplatek za uložení stavebního odpadu na skládce (skládkovné) směsného stavebního a demoličního zatříděného do Katalogu odpadů pod kódem 170 904</t>
  </si>
  <si>
    <t>46</t>
  </si>
  <si>
    <t xml:space="preserve">Poznámka k souboru cen:
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</si>
  <si>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</si>
  <si>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</si>
  <si>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998018001</t>
  </si>
  <si>
    <t>Přesun hmot pro budovy občanské výstavby, bydlení, výrobu a služby ruční - bez užití mechanizace vodorovná dopravní vzdálenost do 100 m pro budovy s jakoukoliv nosnou konstrukcí výšky do 6 m</t>
  </si>
  <si>
    <t>48</t>
  </si>
  <si>
    <t xml:space="preserve">Poznámka k souboru cen:
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</si>
  <si>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</si>
  <si>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</si>
  <si>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</si>
  <si>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</si>
  <si>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25</t>
  </si>
  <si>
    <t>711100</t>
  </si>
  <si>
    <t>rorhová izolační páska</t>
  </si>
  <si>
    <t>50</t>
  </si>
  <si>
    <t>"koupelna"(1,75+1,11)*2</t>
  </si>
  <si>
    <t>"WC"(1,37+0,80)*2</t>
  </si>
  <si>
    <t>711113111</t>
  </si>
  <si>
    <t>Izolace proti zemní vlhkosti natěradly a tmely za studena na ploše vodorovné V emulzí elastickou plošnou (kombinace bitumenu a plastu)</t>
  </si>
  <si>
    <t>52</t>
  </si>
  <si>
    <t>"koupelna"1,40*1,75</t>
  </si>
  <si>
    <t>"WC"1,37*0,80</t>
  </si>
  <si>
    <t>27</t>
  </si>
  <si>
    <t>711113121</t>
  </si>
  <si>
    <t>Izolace proti zemní vlhkosti natěradly a tmely za studena na ploše svislé S emulzí elastickou plošnou (kombinace bitumenu a plastu)</t>
  </si>
  <si>
    <t>54</t>
  </si>
  <si>
    <t>"koupelna"(1,40+1,75)*2*2,00-0,70*2,00*2</t>
  </si>
  <si>
    <t>"WC"(1,37+0,80)*2*1,50-0,70*1,50</t>
  </si>
  <si>
    <t>998711201</t>
  </si>
  <si>
    <t>Přesun hmot pro izolace proti vodě, vlhkosti a plynům stanovený procentní sazbou (%) z ceny vodorovná dopravní vzdálenost do 50 m v objektech výšky do 6 m</t>
  </si>
  <si>
    <t>%</t>
  </si>
  <si>
    <t>56</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</si>
  <si>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</si>
  <si>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721</t>
  </si>
  <si>
    <t>Zdravotechnika - vnitřní kanalizace</t>
  </si>
  <si>
    <t>29</t>
  </si>
  <si>
    <t>721100</t>
  </si>
  <si>
    <t>napojení na stávající rozvod</t>
  </si>
  <si>
    <t>58</t>
  </si>
  <si>
    <t>721174042</t>
  </si>
  <si>
    <t>Potrubí z plastových trub polypropylenové připojovací DN 40</t>
  </si>
  <si>
    <t>60</t>
  </si>
  <si>
    <t xml:space="preserve">Poznámka k souboru cen:
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</si>
  <si>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1+1</t>
  </si>
  <si>
    <t>31</t>
  </si>
  <si>
    <t>721174043</t>
  </si>
  <si>
    <t>Potrubí z plastových trub polypropylenové připojovací DN 50</t>
  </si>
  <si>
    <t>62</t>
  </si>
  <si>
    <t>721174045</t>
  </si>
  <si>
    <t>Potrubí z plastových trub polypropylenové připojovací DN 100</t>
  </si>
  <si>
    <t>64</t>
  </si>
  <si>
    <t>33</t>
  </si>
  <si>
    <t>721194104</t>
  </si>
  <si>
    <t>Vyměření přípojek na potrubí vyvedení a upevnění odpadních výpustek DN 40</t>
  </si>
  <si>
    <t>kus</t>
  </si>
  <si>
    <t>66</t>
  </si>
  <si>
    <t xml:space="preserve">Poznámka k souboru cen:
Poznámka k souboru cen: 1. Cenami lze oceňovat i vyvedení a upevnění odpadních výpustek ke strojům a zařízením. 2. Potrubí odpadních výpustek se oceňují cenami souboru cen 721 17- . . Potrubí z plastových trub, části A 01. </t>
  </si>
  <si>
    <t>721194105</t>
  </si>
  <si>
    <t>Vyměření přípojek na potrubí vyvedení a upevnění odpadních výpustek DN 50</t>
  </si>
  <si>
    <t>68</t>
  </si>
  <si>
    <t>35</t>
  </si>
  <si>
    <t>721194109</t>
  </si>
  <si>
    <t>Vyměření přípojek na potrubí vyvedení a upevnění odpadních výpustek DN 100</t>
  </si>
  <si>
    <t>70</t>
  </si>
  <si>
    <t>721212113</t>
  </si>
  <si>
    <t>Odtokové sprchové žlaby se zápachovou uzávěrkou a krycím roštem délky 900 mm</t>
  </si>
  <si>
    <t>72</t>
  </si>
  <si>
    <t>37</t>
  </si>
  <si>
    <t>721290111</t>
  </si>
  <si>
    <t>Zkouška těsnosti kanalizace v objektech vodou do DN 125</t>
  </si>
  <si>
    <t>74</t>
  </si>
  <si>
    <t xml:space="preserve">Poznámka k souboru cen:
Poznámka k souboru cen: 1. V ceně -0123 není započteno dodání média; jeho dodávka se oceňuje ve specifikaci. </t>
  </si>
  <si>
    <t>998721201</t>
  </si>
  <si>
    <t>Přesun hmot pro vnitřní kanalizace stanovený procentní sazbou (%) z ceny vodorovná dopravní vzdálenost do 50 m v objektech výšky do 6 m</t>
  </si>
  <si>
    <t>76</t>
  </si>
  <si>
    <t>722</t>
  </si>
  <si>
    <t>Zdravotechnika - vnitřní vodovod</t>
  </si>
  <si>
    <t>39</t>
  </si>
  <si>
    <t>722100</t>
  </si>
  <si>
    <t>78</t>
  </si>
  <si>
    <t>722174001</t>
  </si>
  <si>
    <t>Potrubí z plastových trubek z polypropylenu (PPR) svařovaných polyfuzně PN 16 (SDR 7,4) D 16 x 2,2</t>
  </si>
  <si>
    <t>80</t>
  </si>
  <si>
    <t xml:space="preserve">Poznámka k souboru cen:
Poznámka k souboru cen: 1. V cenách -4001 až -4088 jsou započteny náklady na montáž a dodávku potrubí a tvarovek. </t>
  </si>
  <si>
    <t>4+3+2+2+1+2</t>
  </si>
  <si>
    <t>41</t>
  </si>
  <si>
    <t>722181211</t>
  </si>
  <si>
    <t>Ochrana potrubí termoizolačními trubicemi z pěnového polyetylenu PE přilepenými v příčných a podélných spojích, tloušťky izolace do 6 mm, vnitřního průměru izolace DN do 22 mm</t>
  </si>
  <si>
    <t>82</t>
  </si>
  <si>
    <t xml:space="preserve">Poznámka k souboru cen:
Poznámka k souboru cen: 1. V cenách -1211 až -1256 jsou započteny i náklady na dodání tepelně izolačních trubic. </t>
  </si>
  <si>
    <t>722190401</t>
  </si>
  <si>
    <t>Zřízení přípojek na potrubí vyvedení a upevnění výpustek do DN 25</t>
  </si>
  <si>
    <t>84</t>
  </si>
  <si>
    <t xml:space="preserve">Poznámka k souboru cen:
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</si>
  <si>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43</t>
  </si>
  <si>
    <t>722240121</t>
  </si>
  <si>
    <t>Armatury z plastických hmot kohouty (PPR) kulové DN 16</t>
  </si>
  <si>
    <t>86</t>
  </si>
  <si>
    <t>722262211</t>
  </si>
  <si>
    <t>Vodoměry pro vodu do 40°C závitové horizontální jednovtokové suchoběžné G 1/2 x 80 mm Qn 1,5</t>
  </si>
  <si>
    <t>88</t>
  </si>
  <si>
    <t xml:space="preserve">Poznámka k souboru cen:
Poznámka k souboru cen: 1. Cenami nelze oceňovat montáže vodoměrů při zřizování vodovodních přípojek; tyto práce se oceňují cenami souboru cen 722 26- . 9 Oprava vodoměrů, části C 02. </t>
  </si>
  <si>
    <t>45</t>
  </si>
  <si>
    <t>722290226</t>
  </si>
  <si>
    <t>Zkoušky, proplach a desinfekce vodovodního potrubí zkoušky těsnosti vodovodního potrubí závitového do DN 50</t>
  </si>
  <si>
    <t>90</t>
  </si>
  <si>
    <t xml:space="preserve">Poznámka k souboru cen:
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</si>
  <si>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</si>
  <si>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Zkoušky, proplach a desinfekce vodovodního potrubí proplach a desinfekce vodovodního potrubí do DN 80</t>
  </si>
  <si>
    <t>92</t>
  </si>
  <si>
    <t>47</t>
  </si>
  <si>
    <t>998722201</t>
  </si>
  <si>
    <t>Přesun hmot pro vnitřní vodovod stanovený procentní sazbou (%) z ceny vodorovná dopravní vzdálenost do 50 m v objektech výšky do 6 m</t>
  </si>
  <si>
    <t>94</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</si>
  <si>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</si>
  <si>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</si>
  <si>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</si>
  <si>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725110814</t>
  </si>
  <si>
    <t>Demontáž klozetů odsávacích nebo kombinačních</t>
  </si>
  <si>
    <t>soubor</t>
  </si>
  <si>
    <t>96</t>
  </si>
  <si>
    <t>49</t>
  </si>
  <si>
    <t>725112171</t>
  </si>
  <si>
    <t>Zařízení záchodů kombi klozety s hlubokým splachováním odpad vodorovný</t>
  </si>
  <si>
    <t>98</t>
  </si>
  <si>
    <t xml:space="preserve">Poznámka k souboru cen:
Poznámka k souboru cen: 1. V cenách -1351, -1361 není započten napájecí zdroj. 2. V cenách jsou započtená klozetová sedátka. </t>
  </si>
  <si>
    <t>725210821</t>
  </si>
  <si>
    <t>Demontáž umyvadel bez výtokových armatur umyvadel</t>
  </si>
  <si>
    <t>51</t>
  </si>
  <si>
    <t>725211705</t>
  </si>
  <si>
    <t>Umyvadla umývátka keramická se zápachovou uzávěrkou rohová 450 mm</t>
  </si>
  <si>
    <t>102</t>
  </si>
  <si>
    <t xml:space="preserve">Poznámka k souboru cen:
Poznámka k souboru cen: 1. V cenách -2101 a -2102 je započteno i dodání zápachové uzávěrky. 2. V cenách –4112-14, -4141-43, -4151-56, -4161-63, -4211, 21, 31, není započten napájecí zdroj 3. V cenách -1651, -1656 a -1661, -1666 není započteno dodání skříňky. </t>
  </si>
  <si>
    <t>725220842</t>
  </si>
  <si>
    <t>Demontáž van ocelových volně stojících</t>
  </si>
  <si>
    <t>104</t>
  </si>
  <si>
    <t>53</t>
  </si>
  <si>
    <t>725245103</t>
  </si>
  <si>
    <t>Sprchové vaničky, boxy, kouty a zástěny zástěny sprchové do výšky 2000 mm dveře jednokřídlé, šířky 900 mm</t>
  </si>
  <si>
    <t>106</t>
  </si>
  <si>
    <t xml:space="preserve">Poznámka k souboru cen:
Poznámka k souboru cen: 1. Sprchové boxy jsou dodávány jako komplet včetně sprchové vaničky, zápachové uzávěrky a sprchové armatury. 2. V cenách -9101 až -9103 není započteno dodání sprchových vaniček, sprchových boxů a sprchových koutů. </t>
  </si>
  <si>
    <t>725310823</t>
  </si>
  <si>
    <t>Demontáž dřezů jednodílných bez výtokových armatur vestavěných v kuchyňských sestavách</t>
  </si>
  <si>
    <t>108</t>
  </si>
  <si>
    <t>55</t>
  </si>
  <si>
    <t>725319111</t>
  </si>
  <si>
    <t>Dřezy bez výtokových armatur montáž dřezů ostatních typů</t>
  </si>
  <si>
    <t>110</t>
  </si>
  <si>
    <t xml:space="preserve">Poznámka k souboru cen:
Poznámka k souboru cen: 1. V ceně -1131 není započtena úhelníková příchytka. 2. V cenách -1141, není započten napájecí zdroj. </t>
  </si>
  <si>
    <t>725813111</t>
  </si>
  <si>
    <t>Ventily rohové bez připojovací trubičky nebo flexi hadičky G 1/2</t>
  </si>
  <si>
    <t>112</t>
  </si>
  <si>
    <t>57</t>
  </si>
  <si>
    <t>725813112</t>
  </si>
  <si>
    <t>Ventily rohové bez připojovací trubičky nebo flexi hadičky pračkové G 3/4</t>
  </si>
  <si>
    <t>114</t>
  </si>
  <si>
    <t>725820801</t>
  </si>
  <si>
    <t>Demontáž baterií nástěnných do G 3/4</t>
  </si>
  <si>
    <t>116</t>
  </si>
  <si>
    <t>59</t>
  </si>
  <si>
    <t>725821326</t>
  </si>
  <si>
    <t>Baterie dřezové stojánkové pákové s otáčivým ústím a délkou ramínka 265 mm</t>
  </si>
  <si>
    <t>118</t>
  </si>
  <si>
    <t xml:space="preserve">Poznámka k souboru cen:
Poznámka k souboru cen: 1. V ceně -1422 není započten napájecí zdroj. </t>
  </si>
  <si>
    <t>725822611</t>
  </si>
  <si>
    <t>Baterie umyvadlové stojánkové pákové bez výpusti</t>
  </si>
  <si>
    <t>120</t>
  </si>
  <si>
    <t xml:space="preserve">Poznámka k souboru cen:
Poznámka k souboru cen: 1. V cenách –2654, 56, -9101-9202 není započten napájecí zdroj. </t>
  </si>
  <si>
    <t>61</t>
  </si>
  <si>
    <t>725841311</t>
  </si>
  <si>
    <t>Baterie sprchové nástěnné pákové</t>
  </si>
  <si>
    <t>122</t>
  </si>
  <si>
    <t xml:space="preserve">Poznámka k souboru cen:
Poznámka k souboru cen: 1. V cenách –1353-54 není započten napájecí zdroj. </t>
  </si>
  <si>
    <t>998725201</t>
  </si>
  <si>
    <t>Přesun hmot pro zařizovací předměty stanovený procentní sazbou (%) z ceny vodorovná dopravní vzdálenost do 50 m v objektech výšky do 6 m</t>
  </si>
  <si>
    <t>124</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</si>
  <si>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</si>
  <si>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741</t>
  </si>
  <si>
    <t>Elektroinstalace - silnoproud</t>
  </si>
  <si>
    <t>63</t>
  </si>
  <si>
    <t>Pol1</t>
  </si>
  <si>
    <t>rozváděč RB dle výkresu komplet, včetně přepěť.ochrany</t>
  </si>
  <si>
    <t>126</t>
  </si>
  <si>
    <t>Pol2</t>
  </si>
  <si>
    <t>topný žebřík Korado s el.patronou</t>
  </si>
  <si>
    <t>128</t>
  </si>
  <si>
    <t>65</t>
  </si>
  <si>
    <t>Pol3</t>
  </si>
  <si>
    <t>ventilátor do průměru 150mm, s doběhovým relé</t>
  </si>
  <si>
    <t>130</t>
  </si>
  <si>
    <t>Pol4</t>
  </si>
  <si>
    <t>CYKY-O 3x1,5</t>
  </si>
  <si>
    <t>132</t>
  </si>
  <si>
    <t>67</t>
  </si>
  <si>
    <t>Pol5</t>
  </si>
  <si>
    <t>CYKY-J 3x1,5</t>
  </si>
  <si>
    <t>134</t>
  </si>
  <si>
    <t>Pol6</t>
  </si>
  <si>
    <t>CYKY-J 3x2,5</t>
  </si>
  <si>
    <t>136</t>
  </si>
  <si>
    <t>69</t>
  </si>
  <si>
    <t>Pol7</t>
  </si>
  <si>
    <t>CYKY-J 5x1,5</t>
  </si>
  <si>
    <t>138</t>
  </si>
  <si>
    <t>Pol8</t>
  </si>
  <si>
    <t>CY4</t>
  </si>
  <si>
    <t>140</t>
  </si>
  <si>
    <t>71</t>
  </si>
  <si>
    <t>Pol9</t>
  </si>
  <si>
    <t>svorka pro pospoj. + Cu páska</t>
  </si>
  <si>
    <t>142</t>
  </si>
  <si>
    <t>Pol10</t>
  </si>
  <si>
    <t>KU 1902 hluboká</t>
  </si>
  <si>
    <t>144</t>
  </si>
  <si>
    <t>73</t>
  </si>
  <si>
    <t>Pol11</t>
  </si>
  <si>
    <t>KR 1903 vč. svorkovnice a víčka</t>
  </si>
  <si>
    <t>146</t>
  </si>
  <si>
    <t>Pol12</t>
  </si>
  <si>
    <t>KR 97 vč. svorkovnice a víčka</t>
  </si>
  <si>
    <t>148</t>
  </si>
  <si>
    <t>75</t>
  </si>
  <si>
    <t>Pol13</t>
  </si>
  <si>
    <t>bezšroubá svorka 2x2,5 do rozvodek</t>
  </si>
  <si>
    <t>150</t>
  </si>
  <si>
    <t>Pol14</t>
  </si>
  <si>
    <t>bezšroubá svorka 3x2,5 do rozvodek</t>
  </si>
  <si>
    <t>152</t>
  </si>
  <si>
    <t>77</t>
  </si>
  <si>
    <t>Pol15</t>
  </si>
  <si>
    <t>bezšroubá svorka 5x2 ,5 do rozvodek</t>
  </si>
  <si>
    <t>154</t>
  </si>
  <si>
    <t>Pol16</t>
  </si>
  <si>
    <t>spínač osvětlení řaz. 01 kompletní sestava</t>
  </si>
  <si>
    <t>156</t>
  </si>
  <si>
    <t>79</t>
  </si>
  <si>
    <t>Pol17</t>
  </si>
  <si>
    <t>spínač osvětlení řaz. 05 kompletní sestava</t>
  </si>
  <si>
    <t>158</t>
  </si>
  <si>
    <t>Pol18</t>
  </si>
  <si>
    <t>spínač osvětlení řaz. 06 kompletní sestava</t>
  </si>
  <si>
    <t>160</t>
  </si>
  <si>
    <t>81</t>
  </si>
  <si>
    <t>Pol19</t>
  </si>
  <si>
    <t>spínač osvětlení řaz. 1/0So s doutnavkou, kompletní sestava</t>
  </si>
  <si>
    <t>162</t>
  </si>
  <si>
    <t>Pol20</t>
  </si>
  <si>
    <t>zásuvka dvojitá 230V/16 - kompletní sestava</t>
  </si>
  <si>
    <t>164</t>
  </si>
  <si>
    <t>83</t>
  </si>
  <si>
    <t>Pol21</t>
  </si>
  <si>
    <t>zásuvka 230V/16 - kompletní sestava</t>
  </si>
  <si>
    <t>166</t>
  </si>
  <si>
    <t>Pol22</t>
  </si>
  <si>
    <t>lustová svorka, ukončení vývodu pro světlo</t>
  </si>
  <si>
    <t>168</t>
  </si>
  <si>
    <t>85</t>
  </si>
  <si>
    <t>Pol23</t>
  </si>
  <si>
    <t>zednické výpomoci, sekání, průrazy, výkop rýhy atd. v SDK konstrukci</t>
  </si>
  <si>
    <t>hod</t>
  </si>
  <si>
    <t>170</t>
  </si>
  <si>
    <t>Pol24</t>
  </si>
  <si>
    <t>pomocný materiál</t>
  </si>
  <si>
    <t>celek</t>
  </si>
  <si>
    <t>172</t>
  </si>
  <si>
    <t>87</t>
  </si>
  <si>
    <t>Pol25</t>
  </si>
  <si>
    <t>demontáže původních zařízení, rozv., svítidel</t>
  </si>
  <si>
    <t>174</t>
  </si>
  <si>
    <t>Pol26</t>
  </si>
  <si>
    <t>elektromontáže</t>
  </si>
  <si>
    <t>176</t>
  </si>
  <si>
    <t>89</t>
  </si>
  <si>
    <t>Pol27</t>
  </si>
  <si>
    <t>revize</t>
  </si>
  <si>
    <t>178</t>
  </si>
  <si>
    <t>766</t>
  </si>
  <si>
    <t>Konstrukce truhlářské</t>
  </si>
  <si>
    <t>766100</t>
  </si>
  <si>
    <t>dodávka a montáž kuchyňské linky dl. 1800 mm s integrovaným el. dvouvařičem a digestoří</t>
  </si>
  <si>
    <t>180</t>
  </si>
  <si>
    <t>91</t>
  </si>
  <si>
    <t>766200</t>
  </si>
  <si>
    <t>demontáž kuchyňské linky</t>
  </si>
  <si>
    <t>182</t>
  </si>
  <si>
    <t>766660171</t>
  </si>
  <si>
    <t>Montáž dveřních křídel dřevěných nebo plastových otevíravých do obložkové zárubně povrchově upravených jednokřídlových, šířky do 800 mm</t>
  </si>
  <si>
    <t>184</t>
  </si>
  <si>
    <t xml:space="preserve">Poznámka k souboru cen:
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</si>
  <si>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93</t>
  </si>
  <si>
    <t>M</t>
  </si>
  <si>
    <t>549100</t>
  </si>
  <si>
    <t>dodávka dveřního kování</t>
  </si>
  <si>
    <t>186</t>
  </si>
  <si>
    <t>61161717</t>
  </si>
  <si>
    <t>dveře vnitřní hladké dýhované plné 1křídlové 70x197cm dub</t>
  </si>
  <si>
    <t>188</t>
  </si>
  <si>
    <t>95</t>
  </si>
  <si>
    <t>61161721</t>
  </si>
  <si>
    <t>dveře vnitřní hladké dýhované plné 1křídlové 80x197cm dub</t>
  </si>
  <si>
    <t>190</t>
  </si>
  <si>
    <t>766682111</t>
  </si>
  <si>
    <t>Montáž zárubní dřevěných, plastových nebo z lamina obložkových, pro dveře jednokřídlové, tloušťky stěny do 170 mm</t>
  </si>
  <si>
    <t>192</t>
  </si>
  <si>
    <t xml:space="preserve">Poznámka k souboru cen:
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</si>
  <si>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97</t>
  </si>
  <si>
    <t>61182258</t>
  </si>
  <si>
    <t>zárubeň obložková pro dveře 1křídlové 60,70,80,90x197cm tl 6-17cm,dub,buk</t>
  </si>
  <si>
    <t>194</t>
  </si>
  <si>
    <t>998766201</t>
  </si>
  <si>
    <t>Přesun hmot pro konstrukce truhlářské stanovený procentní sazbou (%) z ceny vodorovná dopravní vzdálenost do 50 m v objektech výšky do 6 m</t>
  </si>
  <si>
    <t>196</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</si>
  <si>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</si>
  <si>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771</t>
  </si>
  <si>
    <t>Podlahy z dlaždic</t>
  </si>
  <si>
    <t>99</t>
  </si>
  <si>
    <t>771474112</t>
  </si>
  <si>
    <t>Montáž soklíků z dlaždic keramických lepených flexibilním lepidlem rovných výšky přes 65 do 90 mm</t>
  </si>
  <si>
    <t>198</t>
  </si>
  <si>
    <t>"předsíň"</t>
  </si>
  <si>
    <t>(1,75+1,11)*2-(0,80*3+0,70)</t>
  </si>
  <si>
    <t>771574113</t>
  </si>
  <si>
    <t>Montáž podlah z dlaždic keramických lepených flexibilním lepidlem režných nebo glazovaných hladkých přes 9 do 12 ks/ m2</t>
  </si>
  <si>
    <t>200</t>
  </si>
  <si>
    <t>"předsíň"1,75*1,11</t>
  </si>
  <si>
    <t>"koupelna"1,75*1,40</t>
  </si>
  <si>
    <t>101</t>
  </si>
  <si>
    <t>597100</t>
  </si>
  <si>
    <t>dodávka keramické dlažby dle výběru</t>
  </si>
  <si>
    <t>202</t>
  </si>
  <si>
    <t>"soklík"2,62*0,10*1,10</t>
  </si>
  <si>
    <t>"dlažba"5,49*1,10</t>
  </si>
  <si>
    <t>771579191</t>
  </si>
  <si>
    <t>Montáž podlah z dlaždic keramických Příplatek k cenám za plochu do 5 m2 jednotlivě</t>
  </si>
  <si>
    <t>204</t>
  </si>
  <si>
    <t>103</t>
  </si>
  <si>
    <t>771591111</t>
  </si>
  <si>
    <t>Podlahy - ostatní práce penetrace podkladu</t>
  </si>
  <si>
    <t>206</t>
  </si>
  <si>
    <t xml:space="preserve">Poznámka k souboru cen:
Poznámka k souboru cen: 1. Množství měrných jednotek u ceny -1185 se stanoví podle počtu řezaných dlaždic, nezávisle na jejich velikosti. 2. Položkou -1185 lze ocenit provádění více řezů na jednom kusu dlažby. </t>
  </si>
  <si>
    <t>5,49</t>
  </si>
  <si>
    <t>771591185</t>
  </si>
  <si>
    <t>Podlahy - ostatní práce řezání dlaždic keramických rovné</t>
  </si>
  <si>
    <t>208</t>
  </si>
  <si>
    <t>2,62*4</t>
  </si>
  <si>
    <t>105</t>
  </si>
  <si>
    <t>771990111</t>
  </si>
  <si>
    <t>Vyrovnání podkladní vrstvy samonivelační stěrkou tl. 4 mm, min. pevnosti 15 MPa</t>
  </si>
  <si>
    <t>210</t>
  </si>
  <si>
    <t xml:space="preserve">Poznámka k souboru cen:
Poznámka k souboru cen: 1. V cenách souboru cen 771 99-01 jsou započteny i náklady na dodání samonivelační stěrky. </t>
  </si>
  <si>
    <t>998771201</t>
  </si>
  <si>
    <t>Přesun hmot pro podlahy z dlaždic stanovený procentní sazbou (%) z ceny vodorovná dopravní vzdálenost do 50 m v objektech výšky do 6 m</t>
  </si>
  <si>
    <t>212</t>
  </si>
  <si>
    <t>776</t>
  </si>
  <si>
    <t>Podlahy povlakové</t>
  </si>
  <si>
    <t>107</t>
  </si>
  <si>
    <t>776141111</t>
  </si>
  <si>
    <t>Příprava podkladu vyrovnání samonivelační stěrkou podlah min.pevnosti 20 MPa, tloušťky do 3 mm</t>
  </si>
  <si>
    <t>214</t>
  </si>
  <si>
    <t xml:space="preserve">Poznámka k souboru cen:
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</si>
  <si>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"kuchyně"3,47*3,98</t>
  </si>
  <si>
    <t>776201812</t>
  </si>
  <si>
    <t>Demontáž povlakových podlahovin lepených ručně s podložkou</t>
  </si>
  <si>
    <t>216</t>
  </si>
  <si>
    <t>109</t>
  </si>
  <si>
    <t>776221111</t>
  </si>
  <si>
    <t>Montáž podlahovin z PVC lepením standardním lepidlem z pásů standardních</t>
  </si>
  <si>
    <t>218</t>
  </si>
  <si>
    <t>28412245</t>
  </si>
  <si>
    <t>krytina podlahová heterogenní šíře 1500 tl. 2 mm</t>
  </si>
  <si>
    <t>220</t>
  </si>
  <si>
    <t>13,81*1,1 "Přepočtené koeficientem množství</t>
  </si>
  <si>
    <t>111</t>
  </si>
  <si>
    <t>776410811</t>
  </si>
  <si>
    <t>Demontáž soklíků nebo lišt pryžových nebo plastových</t>
  </si>
  <si>
    <t>222</t>
  </si>
  <si>
    <t>"kuchyně"(3,47+3,98)*2-0,80</t>
  </si>
  <si>
    <t>"předsíň"(1,75+1,11)*2-0,80*3-0,60</t>
  </si>
  <si>
    <t>"koupelna"(1,40+1,75)*2-0,60*2</t>
  </si>
  <si>
    <t>"WC"(1,37+0,80)*2-0,60</t>
  </si>
  <si>
    <t>776411111</t>
  </si>
  <si>
    <t>Montáž soklíků lepením obvodových, výšky do 80 mm</t>
  </si>
  <si>
    <t>224</t>
  </si>
  <si>
    <t>113</t>
  </si>
  <si>
    <t>284100</t>
  </si>
  <si>
    <t>dodávka soklíku PVC</t>
  </si>
  <si>
    <t>226</t>
  </si>
  <si>
    <t>14,10*1,10</t>
  </si>
  <si>
    <t>998776201</t>
  </si>
  <si>
    <t>Přesun hmot pro podlahy povlakové stanovený procentní sazbou (%) z ceny vodorovná dopravní vzdálenost do 50 m v objektech výšky do 6 m</t>
  </si>
  <si>
    <t>228</t>
  </si>
  <si>
    <t>781</t>
  </si>
  <si>
    <t>Dokončovací práce - obklady</t>
  </si>
  <si>
    <t>115</t>
  </si>
  <si>
    <t>781414111</t>
  </si>
  <si>
    <t>Montáž obkladů vnitřních stěn z obkladaček a dekorů (listel) pórovinových lepených flexibilním lepidlem z obkladaček pravoúhlých do 22 ks/m2</t>
  </si>
  <si>
    <t>230</t>
  </si>
  <si>
    <t>"kuchyně"(2,40+0,80)*1,50</t>
  </si>
  <si>
    <t>"koupelna"(1,75+1,40)*2*2,00-0,70*2,00*2</t>
  </si>
  <si>
    <t>597200</t>
  </si>
  <si>
    <t>dodávka obkladů dle výběru</t>
  </si>
  <si>
    <t>232</t>
  </si>
  <si>
    <t>20,06*1,10</t>
  </si>
  <si>
    <t>117</t>
  </si>
  <si>
    <t>781419197</t>
  </si>
  <si>
    <t>Montáž obkladů vnitřních stěn z obkladaček a dekorů (listel) pórovinových Příplatek k cenám obkladaček za spárování silikonem</t>
  </si>
  <si>
    <t>234</t>
  </si>
  <si>
    <t>"kuchyně"1,50</t>
  </si>
  <si>
    <t>"koupelna"2,00*4+(1,40+1,75)*2-0,70*2</t>
  </si>
  <si>
    <t>"WC"1,50*4+(1,37+0,80)*2-0,70</t>
  </si>
  <si>
    <t>781489191</t>
  </si>
  <si>
    <t>Montáž obkladů vnitřních stěn z mozaikových lepenců keramických nebo skleněných Příplatek k cenám za plochu do 10 m2 jednotlivě</t>
  </si>
  <si>
    <t>236</t>
  </si>
  <si>
    <t>119</t>
  </si>
  <si>
    <t>781494111</t>
  </si>
  <si>
    <t>Ostatní prvky plastové profily ukončovací a dilatační lepené flexibilním lepidlem rohové</t>
  </si>
  <si>
    <t>238</t>
  </si>
  <si>
    <t xml:space="preserve">Poznámka k souboru cen:
Poznámka k souboru cen: 1. Množství měrných jednotek u ceny -5185 se stanoví podle počtu řezaných obkladaček, nezávisle na jejich velikosti. 2. Položkou -5185 lze ocenit provádění více řezů na jednom kusu obkladu. </t>
  </si>
  <si>
    <t>"kuchyně"1,50*2</t>
  </si>
  <si>
    <t>781495111</t>
  </si>
  <si>
    <t>Ostatní prvky ostatní práce penetrace podkladu</t>
  </si>
  <si>
    <t>240</t>
  </si>
  <si>
    <t>20,06</t>
  </si>
  <si>
    <t>121</t>
  </si>
  <si>
    <t>998781201</t>
  </si>
  <si>
    <t>Přesun hmot pro obklady keramické stanovený procentní sazbou (%) z ceny vodorovná dopravní vzdálenost do 50 m v objektech výšky do 6 m</t>
  </si>
  <si>
    <t>242</t>
  </si>
  <si>
    <t>784</t>
  </si>
  <si>
    <t>Dokončovací práce - malby a tapety</t>
  </si>
  <si>
    <t>784181101</t>
  </si>
  <si>
    <t>Penetrace podkladu jednonásobná základní akrylátová v místnostech výšky do 3,80 m</t>
  </si>
  <si>
    <t>244</t>
  </si>
  <si>
    <t>"stropy"</t>
  </si>
  <si>
    <t>(3,47+3,98)*2*2,60-2,40*1,50</t>
  </si>
  <si>
    <t>(1,75+1,11)*2*2,60</t>
  </si>
  <si>
    <t>(1,75+1,40+0,80)*2*0,60</t>
  </si>
  <si>
    <t>(1,37+0,80)*2*1,10</t>
  </si>
  <si>
    <t>123</t>
  </si>
  <si>
    <t>784221101</t>
  </si>
  <si>
    <t>Malby z malířských směsí otěruvzdorných za sucha dvojnásobné, bílé za sucha otěruvzdorné dobře v místnostech výšky do 3,80 m</t>
  </si>
  <si>
    <t>246</t>
  </si>
  <si>
    <t>78,82</t>
  </si>
  <si>
    <t>01 - 2 - SO 01-2 Garsoniera č. 2</t>
  </si>
  <si>
    <t>01 - 3 - SO 01-3 Garsoniera č. 3</t>
  </si>
  <si>
    <t>02-1 - SO 02-1 Byt 1+1 č. 1</t>
  </si>
  <si>
    <t>02-2 - SO 02-2 Byt 1+1 č. 2</t>
  </si>
  <si>
    <t>02-3 - SO 02-3 Byt 1+1 č. 3</t>
  </si>
  <si>
    <t>02-4 - SO 02-4 Byt 1+1 č. 4</t>
  </si>
  <si>
    <t>02-5 - SO 02-5 Byt 1+1 č. 5</t>
  </si>
  <si>
    <t>02-6 - SO 02-6 Byt 1+1 č. 6</t>
  </si>
  <si>
    <t>02-7 - SO 02-7 Byt 1+1 č. 7</t>
  </si>
  <si>
    <t>02-8 - SO 02-8 Byt 1+1 č. 8</t>
  </si>
  <si>
    <t>02-9 - SO 02-9 Byt 1+1 č. 9</t>
  </si>
  <si>
    <t>02-10 - SO 02-10 Byt 1+1 č. 10</t>
  </si>
  <si>
    <t>02-11 - SO 02-11 Byt 1+1 č. 11</t>
  </si>
  <si>
    <t>02-12 - SO 02-12 Byt 1+1 č. 12</t>
  </si>
  <si>
    <t>02-13 - SO 02-13 Byt 1+1 č. 13</t>
  </si>
  <si>
    <t>03 - SO 03 Páteřní rozvod elektroinstalace</t>
  </si>
  <si>
    <t>Pol28</t>
  </si>
  <si>
    <t>CYKY 4J25 4Bx25</t>
  </si>
  <si>
    <t>-2054776142</t>
  </si>
  <si>
    <t>Pol29</t>
  </si>
  <si>
    <t>HO7V-K 25 zž CYA</t>
  </si>
  <si>
    <t>-1528054522</t>
  </si>
  <si>
    <t>Pol30</t>
  </si>
  <si>
    <t>CYKY 4Jx16 4Bx16</t>
  </si>
  <si>
    <t>-43552154</t>
  </si>
  <si>
    <t>Pol31</t>
  </si>
  <si>
    <t>CYKY 5J4 5Cx4</t>
  </si>
  <si>
    <t>513713222</t>
  </si>
  <si>
    <t>Pol32</t>
  </si>
  <si>
    <t>CYKY 3J2,5 3Cx2,5</t>
  </si>
  <si>
    <t>-2045322117</t>
  </si>
  <si>
    <t>Pol33</t>
  </si>
  <si>
    <t>CYKY3J1,5 3Cx1,5</t>
  </si>
  <si>
    <t>437293542</t>
  </si>
  <si>
    <t>Pol34</t>
  </si>
  <si>
    <t>HO7V-U 6 zž CY</t>
  </si>
  <si>
    <t>1996639060</t>
  </si>
  <si>
    <t>Pol35</t>
  </si>
  <si>
    <t>CYKY 5J6 5Cx6</t>
  </si>
  <si>
    <t>1575982697</t>
  </si>
  <si>
    <t>Pol36</t>
  </si>
  <si>
    <t>Svitidlo chodba Led Aneta 350 20W/4000K IP 20</t>
  </si>
  <si>
    <t>1606895496</t>
  </si>
  <si>
    <t>Pol37</t>
  </si>
  <si>
    <t>Schodištový automat CRM -4 230V</t>
  </si>
  <si>
    <t>27024596</t>
  </si>
  <si>
    <t>Pol38</t>
  </si>
  <si>
    <t>Spínač č.7 +tělo ovladač rámeček panel.krabice</t>
  </si>
  <si>
    <t>-427743480</t>
  </si>
  <si>
    <t>Pol39</t>
  </si>
  <si>
    <t>Krabice acidur 6455-11P/S IP67</t>
  </si>
  <si>
    <t>1970054070</t>
  </si>
  <si>
    <t>Pol40</t>
  </si>
  <si>
    <t>Trubka PVC 32 ffku-Em-F</t>
  </si>
  <si>
    <t>2084236391</t>
  </si>
  <si>
    <t>Pol41</t>
  </si>
  <si>
    <t>Lišta LHD vkládací bílá 2m 40 x 40</t>
  </si>
  <si>
    <t>563133883</t>
  </si>
  <si>
    <t>Pol42</t>
  </si>
  <si>
    <t>Lišta LHD vkladací bílá 2M 20x20</t>
  </si>
  <si>
    <t>1985571548</t>
  </si>
  <si>
    <t>Pol43</t>
  </si>
  <si>
    <t>Zásuvka Praktik 5518 2929 B IP 44</t>
  </si>
  <si>
    <t>1202257743</t>
  </si>
  <si>
    <t>Pol44</t>
  </si>
  <si>
    <t>Spínač Praktik 3553-01929 B IP 44</t>
  </si>
  <si>
    <t>-2133540787</t>
  </si>
  <si>
    <t>Pol45</t>
  </si>
  <si>
    <t>Montáž a zhotovení rozvodů</t>
  </si>
  <si>
    <t>437301993</t>
  </si>
  <si>
    <t>Pol46</t>
  </si>
  <si>
    <t>Zhotovení krycí plech rozvaděče</t>
  </si>
  <si>
    <t>1436476323</t>
  </si>
  <si>
    <t>Pol47</t>
  </si>
  <si>
    <t>Podružný materiál lišta upevnovací,šrouby</t>
  </si>
  <si>
    <t>244759986</t>
  </si>
  <si>
    <t>Pol48</t>
  </si>
  <si>
    <t>Hlavní vypínač Spínač MSN32/3</t>
  </si>
  <si>
    <t>408476696</t>
  </si>
  <si>
    <t>Pol49</t>
  </si>
  <si>
    <t>Jistič 13B/1 LTE</t>
  </si>
  <si>
    <t>-1035026784</t>
  </si>
  <si>
    <t>Pol50</t>
  </si>
  <si>
    <t>Jistič 20B/3 LTE</t>
  </si>
  <si>
    <t>608082156</t>
  </si>
  <si>
    <t>Pol51</t>
  </si>
  <si>
    <t>Chránič 63/4/0,03LFE</t>
  </si>
  <si>
    <t>2078901772</t>
  </si>
  <si>
    <t>Pol52</t>
  </si>
  <si>
    <t>Lišta propojovací 1m</t>
  </si>
  <si>
    <t>1564165252</t>
  </si>
  <si>
    <t>Pol53</t>
  </si>
  <si>
    <t>Lišta perforovaná TS 35x7,5/1m</t>
  </si>
  <si>
    <t>-350426402</t>
  </si>
  <si>
    <t>Pol54</t>
  </si>
  <si>
    <t>Uprava a montáž stávajícího rozvaděče</t>
  </si>
  <si>
    <t>-130648858</t>
  </si>
  <si>
    <t>-2089987917</t>
  </si>
  <si>
    <t>674106809</t>
  </si>
  <si>
    <t>840601803</t>
  </si>
  <si>
    <t>Pol55</t>
  </si>
  <si>
    <t>Jistič 10 13B/1LTE</t>
  </si>
  <si>
    <t>-924656196</t>
  </si>
  <si>
    <t>-1438670427</t>
  </si>
  <si>
    <t>Pol56</t>
  </si>
  <si>
    <t>Chránič 25/4/0,03LFE</t>
  </si>
  <si>
    <t>1504798629</t>
  </si>
  <si>
    <t>Pol57</t>
  </si>
  <si>
    <t>Uprava a montáž stávajíciho rozvaděče</t>
  </si>
  <si>
    <t>-1811736489</t>
  </si>
  <si>
    <t>Pol58</t>
  </si>
  <si>
    <t>Rozvaděč pod omítku 48M</t>
  </si>
  <si>
    <t>1780301176</t>
  </si>
  <si>
    <t>1278621807</t>
  </si>
  <si>
    <t>-1702145347</t>
  </si>
  <si>
    <t>Pol59</t>
  </si>
  <si>
    <t>Jistič 20B/3/LTE</t>
  </si>
  <si>
    <t>1204774099</t>
  </si>
  <si>
    <t>Pol60</t>
  </si>
  <si>
    <t>Jistič 10 a 13 A/1F LTE</t>
  </si>
  <si>
    <t>-531278857</t>
  </si>
  <si>
    <t>163156192</t>
  </si>
  <si>
    <t>-1560383796</t>
  </si>
  <si>
    <t>Pol61</t>
  </si>
  <si>
    <t>Lišta perforovaná TS 35x7,5/1M</t>
  </si>
  <si>
    <t>-1035380471</t>
  </si>
  <si>
    <t>Pol62</t>
  </si>
  <si>
    <t>Zhotovení a osazení včetně zapojení rozvaděče</t>
  </si>
  <si>
    <t>-880752831</t>
  </si>
  <si>
    <t>840537012</t>
  </si>
  <si>
    <t>606222256</t>
  </si>
  <si>
    <t>Pol63</t>
  </si>
  <si>
    <t>Hlavní vypínač Spínač MSN63/3</t>
  </si>
  <si>
    <t>1687255318</t>
  </si>
  <si>
    <t>-92446825</t>
  </si>
  <si>
    <t>Pol64</t>
  </si>
  <si>
    <t>Jistič 10 až 16A/1F LTE</t>
  </si>
  <si>
    <t>-80788620</t>
  </si>
  <si>
    <t>271095591</t>
  </si>
  <si>
    <t>-1371034469</t>
  </si>
  <si>
    <t>Pol65</t>
  </si>
  <si>
    <t>Lišta perforovanáTS 35x7,5/1m</t>
  </si>
  <si>
    <t>-334280268</t>
  </si>
  <si>
    <t>993676722</t>
  </si>
  <si>
    <t>-1972802081</t>
  </si>
  <si>
    <t>-2095636302</t>
  </si>
  <si>
    <t>Pol66</t>
  </si>
  <si>
    <t>Hlavní vypínač Spínač MSM 63/3</t>
  </si>
  <si>
    <t>-125716785</t>
  </si>
  <si>
    <t>-974871995</t>
  </si>
  <si>
    <t>Pol67</t>
  </si>
  <si>
    <t>Jistič 10 az 16A/1F</t>
  </si>
  <si>
    <t>-1088373175</t>
  </si>
  <si>
    <t>-1030430670</t>
  </si>
  <si>
    <t>-1258041049</t>
  </si>
  <si>
    <t>Pol68</t>
  </si>
  <si>
    <t>Demontáž stávajícího rozvaděče a zhotovení nové náplně1</t>
  </si>
  <si>
    <t>-1398344205</t>
  </si>
  <si>
    <t>04 - SO 04 Vedlejší a ostatní nákldy</t>
  </si>
  <si>
    <t>VRN - Vedlejší rozpočtové náklady</t>
  </si>
  <si>
    <t xml:space="preserve">    VRN3 - Zařízení staveniště</t>
  </si>
  <si>
    <t xml:space="preserve">    VRN7 - Provozní vlivy</t>
  </si>
  <si>
    <t>VRN</t>
  </si>
  <si>
    <t>Vedlejší rozpočtové náklady</t>
  </si>
  <si>
    <t>VRN3</t>
  </si>
  <si>
    <t>Zařízení staveniště</t>
  </si>
  <si>
    <t>030001000</t>
  </si>
  <si>
    <t>1024</t>
  </si>
  <si>
    <t>583191087</t>
  </si>
  <si>
    <t>VRN7</t>
  </si>
  <si>
    <t>Provozní vlivy</t>
  </si>
  <si>
    <t>070001000</t>
  </si>
  <si>
    <t>1169330268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</si>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</sst>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4"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5"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4"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1"/>
  <sheetViews>
    <sheetView showGridLines="0" tabSelected="1"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10</v>
      </c>
      <c r="BT3" s="23" t="s">
        <v>11</v>
      </c>
    </row>
    <row r="4" spans="2:71" ht="36.95" customHeight="1">
      <c r="B4" s="27"/>
      <c r="C4" s="28"/>
      <c r="D4" s="29" t="s">
        <v>12</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13</v>
      </c>
      <c r="BE4" s="32" t="s">
        <v>14</v>
      </c>
      <c r="BS4" s="23" t="s">
        <v>8</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20</v>
      </c>
    </row>
    <row r="7" spans="2:71"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22</v>
      </c>
      <c r="AO7" s="28"/>
      <c r="AP7" s="28"/>
      <c r="AQ7" s="30"/>
      <c r="BE7" s="38"/>
      <c r="BS7" s="23" t="s">
        <v>10</v>
      </c>
    </row>
    <row r="8" spans="2:71" ht="14.4" customHeight="1">
      <c r="B8" s="27"/>
      <c r="C8" s="28"/>
      <c r="D8" s="39"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26</v>
      </c>
      <c r="AL8" s="28"/>
      <c r="AM8" s="28"/>
      <c r="AN8" s="40" t="s">
        <v>27</v>
      </c>
      <c r="AO8" s="28"/>
      <c r="AP8" s="28"/>
      <c r="AQ8" s="30"/>
      <c r="BE8" s="38"/>
      <c r="BS8" s="23" t="s">
        <v>28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29</v>
      </c>
    </row>
    <row r="10" spans="2:71" ht="14.4" customHeight="1">
      <c r="B10" s="27"/>
      <c r="C10" s="28"/>
      <c r="D10" s="39" t="s">
        <v>30</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31</v>
      </c>
      <c r="AL10" s="28"/>
      <c r="AM10" s="28"/>
      <c r="AN10" s="34" t="s">
        <v>22</v>
      </c>
      <c r="AO10" s="28"/>
      <c r="AP10" s="28"/>
      <c r="AQ10" s="30"/>
      <c r="BE10" s="38"/>
      <c r="BS10" s="23" t="s">
        <v>20</v>
      </c>
    </row>
    <row r="11" spans="2:71" ht="18.45" customHeight="1">
      <c r="B11" s="27"/>
      <c r="C11" s="28"/>
      <c r="D11" s="28"/>
      <c r="E11" s="34" t="s">
        <v>25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32</v>
      </c>
      <c r="AL11" s="28"/>
      <c r="AM11" s="28"/>
      <c r="AN11" s="34" t="s">
        <v>22</v>
      </c>
      <c r="AO11" s="28"/>
      <c r="AP11" s="28"/>
      <c r="AQ11" s="30"/>
      <c r="BE11" s="38"/>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20</v>
      </c>
    </row>
    <row r="13" spans="2:71" ht="14.4" customHeight="1">
      <c r="B13" s="27"/>
      <c r="C13" s="28"/>
      <c r="D13" s="39" t="s">
        <v>33</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31</v>
      </c>
      <c r="AL13" s="28"/>
      <c r="AM13" s="28"/>
      <c r="AN13" s="41" t="s">
        <v>34</v>
      </c>
      <c r="AO13" s="28"/>
      <c r="AP13" s="28"/>
      <c r="AQ13" s="30"/>
      <c r="BE13" s="38"/>
      <c r="BS13" s="23" t="s">
        <v>20</v>
      </c>
    </row>
    <row r="14" spans="2:71" ht="13.5">
      <c r="B14" s="27"/>
      <c r="C14" s="28"/>
      <c r="D14" s="28"/>
      <c r="E14" s="41" t="s">
        <v>34</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32</v>
      </c>
      <c r="AL14" s="28"/>
      <c r="AM14" s="28"/>
      <c r="AN14" s="41" t="s">
        <v>34</v>
      </c>
      <c r="AO14" s="28"/>
      <c r="AP14" s="28"/>
      <c r="AQ14" s="30"/>
      <c r="BE14" s="38"/>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35</v>
      </c>
    </row>
    <row r="16" spans="2:71" ht="14.4" customHeight="1">
      <c r="B16" s="27"/>
      <c r="C16" s="28"/>
      <c r="D16" s="39" t="s">
        <v>36</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31</v>
      </c>
      <c r="AL16" s="28"/>
      <c r="AM16" s="28"/>
      <c r="AN16" s="34" t="s">
        <v>22</v>
      </c>
      <c r="AO16" s="28"/>
      <c r="AP16" s="28"/>
      <c r="AQ16" s="30"/>
      <c r="BE16" s="38"/>
      <c r="BS16" s="23" t="s">
        <v>6</v>
      </c>
    </row>
    <row r="17" spans="2:71" ht="18.45" customHeight="1">
      <c r="B17" s="27"/>
      <c r="C17" s="28"/>
      <c r="D17" s="28"/>
      <c r="E17" s="34" t="s">
        <v>25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32</v>
      </c>
      <c r="AL17" s="28"/>
      <c r="AM17" s="28"/>
      <c r="AN17" s="34" t="s">
        <v>22</v>
      </c>
      <c r="AO17" s="28"/>
      <c r="AP17" s="28"/>
      <c r="AQ17" s="30"/>
      <c r="BE17" s="38"/>
      <c r="BS17" s="23" t="s">
        <v>35</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37</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10</v>
      </c>
    </row>
    <row r="20" spans="2:71" ht="63" customHeight="1">
      <c r="B20" s="27"/>
      <c r="C20" s="28"/>
      <c r="D20" s="28"/>
      <c r="E20" s="43" t="s">
        <v>38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39</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40</v>
      </c>
      <c r="M25" s="51"/>
      <c r="N25" s="51"/>
      <c r="O25" s="51"/>
      <c r="P25" s="46"/>
      <c r="Q25" s="46"/>
      <c r="R25" s="46"/>
      <c r="S25" s="46"/>
      <c r="T25" s="46"/>
      <c r="U25" s="46"/>
      <c r="V25" s="46"/>
      <c r="W25" s="51" t="s">
        <v>41</v>
      </c>
      <c r="X25" s="51"/>
      <c r="Y25" s="51"/>
      <c r="Z25" s="51"/>
      <c r="AA25" s="51"/>
      <c r="AB25" s="51"/>
      <c r="AC25" s="51"/>
      <c r="AD25" s="51"/>
      <c r="AE25" s="51"/>
      <c r="AF25" s="46"/>
      <c r="AG25" s="46"/>
      <c r="AH25" s="46"/>
      <c r="AI25" s="46"/>
      <c r="AJ25" s="46"/>
      <c r="AK25" s="51" t="s">
        <v>42</v>
      </c>
      <c r="AL25" s="51"/>
      <c r="AM25" s="51"/>
      <c r="AN25" s="51"/>
      <c r="AO25" s="51"/>
      <c r="AP25" s="46"/>
      <c r="AQ25" s="50"/>
      <c r="BE25" s="38"/>
    </row>
    <row r="26" spans="2:57" s="2" customFormat="1" ht="14.4" customHeight="1">
      <c r="B26" s="52"/>
      <c r="C26" s="53"/>
      <c r="D26" s="54" t="s">
        <v>43</v>
      </c>
      <c r="E26" s="53"/>
      <c r="F26" s="54" t="s">
        <v>44</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ROUND(AV51,0)</f>
        <v>0</v>
      </c>
      <c r="AL26" s="53"/>
      <c r="AM26" s="53"/>
      <c r="AN26" s="53"/>
      <c r="AO26" s="53"/>
      <c r="AP26" s="53"/>
      <c r="AQ26" s="57"/>
      <c r="BE26" s="38"/>
    </row>
    <row r="27" spans="2:57" s="2" customFormat="1" ht="14.4" customHeight="1">
      <c r="B27" s="52"/>
      <c r="C27" s="53"/>
      <c r="D27" s="53"/>
      <c r="E27" s="53"/>
      <c r="F27" s="54" t="s">
        <v>45</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ROUND(AW51,0)</f>
        <v>0</v>
      </c>
      <c r="AL27" s="53"/>
      <c r="AM27" s="53"/>
      <c r="AN27" s="53"/>
      <c r="AO27" s="53"/>
      <c r="AP27" s="53"/>
      <c r="AQ27" s="57"/>
      <c r="BE27" s="38"/>
    </row>
    <row r="28" spans="2:57" s="2" customFormat="1" ht="14.4" customHeight="1" hidden="1">
      <c r="B28" s="52"/>
      <c r="C28" s="53"/>
      <c r="D28" s="53"/>
      <c r="E28" s="53"/>
      <c r="F28" s="54" t="s">
        <v>46</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47</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48</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49</v>
      </c>
      <c r="E32" s="60"/>
      <c r="F32" s="60"/>
      <c r="G32" s="60"/>
      <c r="H32" s="60"/>
      <c r="I32" s="60"/>
      <c r="J32" s="60"/>
      <c r="K32" s="60"/>
      <c r="L32" s="60"/>
      <c r="M32" s="60"/>
      <c r="N32" s="60"/>
      <c r="O32" s="60"/>
      <c r="P32" s="60"/>
      <c r="Q32" s="60"/>
      <c r="R32" s="60"/>
      <c r="S32" s="60"/>
      <c r="T32" s="61" t="s">
        <v>50</v>
      </c>
      <c r="U32" s="60"/>
      <c r="V32" s="60"/>
      <c r="W32" s="60"/>
      <c r="X32" s="62" t="s">
        <v>51</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52</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6118</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6118 Klatovská nemocnice, a. s.</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24</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26</v>
      </c>
      <c r="AJ44" s="73"/>
      <c r="AK44" s="73"/>
      <c r="AL44" s="73"/>
      <c r="AM44" s="84" t="str">
        <f>IF(AN8="","",AN8)</f>
        <v>28. 5. 2018</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30</v>
      </c>
      <c r="D46" s="73"/>
      <c r="E46" s="73"/>
      <c r="F46" s="73"/>
      <c r="G46" s="73"/>
      <c r="H46" s="73"/>
      <c r="I46" s="73"/>
      <c r="J46" s="73"/>
      <c r="K46" s="73"/>
      <c r="L46" s="76" t="str">
        <f>IF(E11="","",E11)</f>
        <v xml:space="preserve"> </v>
      </c>
      <c r="M46" s="73"/>
      <c r="N46" s="73"/>
      <c r="O46" s="73"/>
      <c r="P46" s="73"/>
      <c r="Q46" s="73"/>
      <c r="R46" s="73"/>
      <c r="S46" s="73"/>
      <c r="T46" s="73"/>
      <c r="U46" s="73"/>
      <c r="V46" s="73"/>
      <c r="W46" s="73"/>
      <c r="X46" s="73"/>
      <c r="Y46" s="73"/>
      <c r="Z46" s="73"/>
      <c r="AA46" s="73"/>
      <c r="AB46" s="73"/>
      <c r="AC46" s="73"/>
      <c r="AD46" s="73"/>
      <c r="AE46" s="73"/>
      <c r="AF46" s="73"/>
      <c r="AG46" s="73"/>
      <c r="AH46" s="73"/>
      <c r="AI46" s="75" t="s">
        <v>36</v>
      </c>
      <c r="AJ46" s="73"/>
      <c r="AK46" s="73"/>
      <c r="AL46" s="73"/>
      <c r="AM46" s="76" t="str">
        <f>IF(E17="","",E17)</f>
        <v xml:space="preserve"> </v>
      </c>
      <c r="AN46" s="76"/>
      <c r="AO46" s="76"/>
      <c r="AP46" s="76"/>
      <c r="AQ46" s="73"/>
      <c r="AR46" s="71"/>
      <c r="AS46" s="85" t="s">
        <v>53</v>
      </c>
      <c r="AT46" s="86"/>
      <c r="AU46" s="87"/>
      <c r="AV46" s="87"/>
      <c r="AW46" s="87"/>
      <c r="AX46" s="87"/>
      <c r="AY46" s="87"/>
      <c r="AZ46" s="87"/>
      <c r="BA46" s="87"/>
      <c r="BB46" s="87"/>
      <c r="BC46" s="87"/>
      <c r="BD46" s="88"/>
    </row>
    <row r="47" spans="2:56" s="1" customFormat="1" ht="13.5">
      <c r="B47" s="45"/>
      <c r="C47" s="75" t="s">
        <v>33</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54</v>
      </c>
      <c r="D49" s="96"/>
      <c r="E49" s="96"/>
      <c r="F49" s="96"/>
      <c r="G49" s="96"/>
      <c r="H49" s="97"/>
      <c r="I49" s="98" t="s">
        <v>55</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56</v>
      </c>
      <c r="AH49" s="96"/>
      <c r="AI49" s="96"/>
      <c r="AJ49" s="96"/>
      <c r="AK49" s="96"/>
      <c r="AL49" s="96"/>
      <c r="AM49" s="96"/>
      <c r="AN49" s="98" t="s">
        <v>57</v>
      </c>
      <c r="AO49" s="96"/>
      <c r="AP49" s="96"/>
      <c r="AQ49" s="100" t="s">
        <v>58</v>
      </c>
      <c r="AR49" s="71"/>
      <c r="AS49" s="101" t="s">
        <v>59</v>
      </c>
      <c r="AT49" s="102" t="s">
        <v>60</v>
      </c>
      <c r="AU49" s="102" t="s">
        <v>61</v>
      </c>
      <c r="AV49" s="102" t="s">
        <v>62</v>
      </c>
      <c r="AW49" s="102" t="s">
        <v>63</v>
      </c>
      <c r="AX49" s="102" t="s">
        <v>64</v>
      </c>
      <c r="AY49" s="102" t="s">
        <v>65</v>
      </c>
      <c r="AZ49" s="102" t="s">
        <v>66</v>
      </c>
      <c r="BA49" s="102" t="s">
        <v>67</v>
      </c>
      <c r="BB49" s="102" t="s">
        <v>68</v>
      </c>
      <c r="BC49" s="102" t="s">
        <v>69</v>
      </c>
      <c r="BD49" s="103" t="s">
        <v>70</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71</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ROUND(SUM(AG52:AG69),2)</f>
        <v>0</v>
      </c>
      <c r="AH51" s="109"/>
      <c r="AI51" s="109"/>
      <c r="AJ51" s="109"/>
      <c r="AK51" s="109"/>
      <c r="AL51" s="109"/>
      <c r="AM51" s="109"/>
      <c r="AN51" s="110">
        <f>SUM(AG51,AT51)</f>
        <v>0</v>
      </c>
      <c r="AO51" s="110"/>
      <c r="AP51" s="110"/>
      <c r="AQ51" s="111" t="s">
        <v>22</v>
      </c>
      <c r="AR51" s="82"/>
      <c r="AS51" s="112">
        <f>ROUND(SUM(AS52:AS69),2)</f>
        <v>0</v>
      </c>
      <c r="AT51" s="113">
        <f>ROUND(SUM(AV51:AW51),0)</f>
        <v>0</v>
      </c>
      <c r="AU51" s="114">
        <f>ROUND(SUM(AU52:AU69),5)</f>
        <v>0</v>
      </c>
      <c r="AV51" s="113">
        <f>ROUND(AZ51*L26,0)</f>
        <v>0</v>
      </c>
      <c r="AW51" s="113">
        <f>ROUND(BA51*L27,0)</f>
        <v>0</v>
      </c>
      <c r="AX51" s="113">
        <f>ROUND(BB51*L26,0)</f>
        <v>0</v>
      </c>
      <c r="AY51" s="113">
        <f>ROUND(BC51*L27,0)</f>
        <v>0</v>
      </c>
      <c r="AZ51" s="113">
        <f>ROUND(SUM(AZ52:AZ69),2)</f>
        <v>0</v>
      </c>
      <c r="BA51" s="113">
        <f>ROUND(SUM(BA52:BA69),2)</f>
        <v>0</v>
      </c>
      <c r="BB51" s="113">
        <f>ROUND(SUM(BB52:BB69),2)</f>
        <v>0</v>
      </c>
      <c r="BC51" s="113">
        <f>ROUND(SUM(BC52:BC69),2)</f>
        <v>0</v>
      </c>
      <c r="BD51" s="115">
        <f>ROUND(SUM(BD52:BD69),2)</f>
        <v>0</v>
      </c>
      <c r="BS51" s="116" t="s">
        <v>72</v>
      </c>
      <c r="BT51" s="116" t="s">
        <v>73</v>
      </c>
      <c r="BU51" s="117" t="s">
        <v>74</v>
      </c>
      <c r="BV51" s="116" t="s">
        <v>75</v>
      </c>
      <c r="BW51" s="116" t="s">
        <v>7</v>
      </c>
      <c r="BX51" s="116" t="s">
        <v>76</v>
      </c>
      <c r="CL51" s="116" t="s">
        <v>22</v>
      </c>
    </row>
    <row r="52" spans="1:91" s="5" customFormat="1" ht="28.8" customHeight="1">
      <c r="A52" s="118" t="s">
        <v>77</v>
      </c>
      <c r="B52" s="119"/>
      <c r="C52" s="120"/>
      <c r="D52" s="121" t="s">
        <v>78</v>
      </c>
      <c r="E52" s="121"/>
      <c r="F52" s="121"/>
      <c r="G52" s="121"/>
      <c r="H52" s="121"/>
      <c r="I52" s="122"/>
      <c r="J52" s="121" t="s">
        <v>79</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'01 - 1 - SO 01-1 Garsonie...'!J27</f>
        <v>0</v>
      </c>
      <c r="AH52" s="122"/>
      <c r="AI52" s="122"/>
      <c r="AJ52" s="122"/>
      <c r="AK52" s="122"/>
      <c r="AL52" s="122"/>
      <c r="AM52" s="122"/>
      <c r="AN52" s="123">
        <f>SUM(AG52,AT52)</f>
        <v>0</v>
      </c>
      <c r="AO52" s="122"/>
      <c r="AP52" s="122"/>
      <c r="AQ52" s="124" t="s">
        <v>80</v>
      </c>
      <c r="AR52" s="125"/>
      <c r="AS52" s="126">
        <v>0</v>
      </c>
      <c r="AT52" s="127">
        <f>ROUND(SUM(AV52:AW52),0)</f>
        <v>0</v>
      </c>
      <c r="AU52" s="128">
        <f>'01 - 1 - SO 01-1 Garsonie...'!P94</f>
        <v>0</v>
      </c>
      <c r="AV52" s="127">
        <f>'01 - 1 - SO 01-1 Garsonie...'!J30</f>
        <v>0</v>
      </c>
      <c r="AW52" s="127">
        <f>'01 - 1 - SO 01-1 Garsonie...'!J31</f>
        <v>0</v>
      </c>
      <c r="AX52" s="127">
        <f>'01 - 1 - SO 01-1 Garsonie...'!J32</f>
        <v>0</v>
      </c>
      <c r="AY52" s="127">
        <f>'01 - 1 - SO 01-1 Garsonie...'!J33</f>
        <v>0</v>
      </c>
      <c r="AZ52" s="127">
        <f>'01 - 1 - SO 01-1 Garsonie...'!F30</f>
        <v>0</v>
      </c>
      <c r="BA52" s="127">
        <f>'01 - 1 - SO 01-1 Garsonie...'!F31</f>
        <v>0</v>
      </c>
      <c r="BB52" s="127">
        <f>'01 - 1 - SO 01-1 Garsonie...'!F32</f>
        <v>0</v>
      </c>
      <c r="BC52" s="127">
        <f>'01 - 1 - SO 01-1 Garsonie...'!F33</f>
        <v>0</v>
      </c>
      <c r="BD52" s="129">
        <f>'01 - 1 - SO 01-1 Garsonie...'!F34</f>
        <v>0</v>
      </c>
      <c r="BT52" s="130" t="s">
        <v>10</v>
      </c>
      <c r="BV52" s="130" t="s">
        <v>75</v>
      </c>
      <c r="BW52" s="130" t="s">
        <v>81</v>
      </c>
      <c r="BX52" s="130" t="s">
        <v>7</v>
      </c>
      <c r="CL52" s="130" t="s">
        <v>22</v>
      </c>
      <c r="CM52" s="130" t="s">
        <v>10</v>
      </c>
    </row>
    <row r="53" spans="1:91" s="5" customFormat="1" ht="28.8" customHeight="1">
      <c r="A53" s="118" t="s">
        <v>77</v>
      </c>
      <c r="B53" s="119"/>
      <c r="C53" s="120"/>
      <c r="D53" s="121" t="s">
        <v>82</v>
      </c>
      <c r="E53" s="121"/>
      <c r="F53" s="121"/>
      <c r="G53" s="121"/>
      <c r="H53" s="121"/>
      <c r="I53" s="122"/>
      <c r="J53" s="121" t="s">
        <v>83</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'01 - 2 - SO 01-2 Garsonie...'!J27</f>
        <v>0</v>
      </c>
      <c r="AH53" s="122"/>
      <c r="AI53" s="122"/>
      <c r="AJ53" s="122"/>
      <c r="AK53" s="122"/>
      <c r="AL53" s="122"/>
      <c r="AM53" s="122"/>
      <c r="AN53" s="123">
        <f>SUM(AG53,AT53)</f>
        <v>0</v>
      </c>
      <c r="AO53" s="122"/>
      <c r="AP53" s="122"/>
      <c r="AQ53" s="124" t="s">
        <v>80</v>
      </c>
      <c r="AR53" s="125"/>
      <c r="AS53" s="126">
        <v>0</v>
      </c>
      <c r="AT53" s="127">
        <f>ROUND(SUM(AV53:AW53),0)</f>
        <v>0</v>
      </c>
      <c r="AU53" s="128">
        <f>'01 - 2 - SO 01-2 Garsonie...'!P94</f>
        <v>0</v>
      </c>
      <c r="AV53" s="127">
        <f>'01 - 2 - SO 01-2 Garsonie...'!J30</f>
        <v>0</v>
      </c>
      <c r="AW53" s="127">
        <f>'01 - 2 - SO 01-2 Garsonie...'!J31</f>
        <v>0</v>
      </c>
      <c r="AX53" s="127">
        <f>'01 - 2 - SO 01-2 Garsonie...'!J32</f>
        <v>0</v>
      </c>
      <c r="AY53" s="127">
        <f>'01 - 2 - SO 01-2 Garsonie...'!J33</f>
        <v>0</v>
      </c>
      <c r="AZ53" s="127">
        <f>'01 - 2 - SO 01-2 Garsonie...'!F30</f>
        <v>0</v>
      </c>
      <c r="BA53" s="127">
        <f>'01 - 2 - SO 01-2 Garsonie...'!F31</f>
        <v>0</v>
      </c>
      <c r="BB53" s="127">
        <f>'01 - 2 - SO 01-2 Garsonie...'!F32</f>
        <v>0</v>
      </c>
      <c r="BC53" s="127">
        <f>'01 - 2 - SO 01-2 Garsonie...'!F33</f>
        <v>0</v>
      </c>
      <c r="BD53" s="129">
        <f>'01 - 2 - SO 01-2 Garsonie...'!F34</f>
        <v>0</v>
      </c>
      <c r="BT53" s="130" t="s">
        <v>10</v>
      </c>
      <c r="BV53" s="130" t="s">
        <v>75</v>
      </c>
      <c r="BW53" s="130" t="s">
        <v>84</v>
      </c>
      <c r="BX53" s="130" t="s">
        <v>7</v>
      </c>
      <c r="CL53" s="130" t="s">
        <v>22</v>
      </c>
      <c r="CM53" s="130" t="s">
        <v>10</v>
      </c>
    </row>
    <row r="54" spans="1:91" s="5" customFormat="1" ht="28.8" customHeight="1">
      <c r="A54" s="118" t="s">
        <v>77</v>
      </c>
      <c r="B54" s="119"/>
      <c r="C54" s="120"/>
      <c r="D54" s="121" t="s">
        <v>85</v>
      </c>
      <c r="E54" s="121"/>
      <c r="F54" s="121"/>
      <c r="G54" s="121"/>
      <c r="H54" s="121"/>
      <c r="I54" s="122"/>
      <c r="J54" s="121" t="s">
        <v>86</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'01 - 3 - SO 01-3 Garsonie...'!J27</f>
        <v>0</v>
      </c>
      <c r="AH54" s="122"/>
      <c r="AI54" s="122"/>
      <c r="AJ54" s="122"/>
      <c r="AK54" s="122"/>
      <c r="AL54" s="122"/>
      <c r="AM54" s="122"/>
      <c r="AN54" s="123">
        <f>SUM(AG54,AT54)</f>
        <v>0</v>
      </c>
      <c r="AO54" s="122"/>
      <c r="AP54" s="122"/>
      <c r="AQ54" s="124" t="s">
        <v>80</v>
      </c>
      <c r="AR54" s="125"/>
      <c r="AS54" s="126">
        <v>0</v>
      </c>
      <c r="AT54" s="127">
        <f>ROUND(SUM(AV54:AW54),0)</f>
        <v>0</v>
      </c>
      <c r="AU54" s="128">
        <f>'01 - 3 - SO 01-3 Garsonie...'!P94</f>
        <v>0</v>
      </c>
      <c r="AV54" s="127">
        <f>'01 - 3 - SO 01-3 Garsonie...'!J30</f>
        <v>0</v>
      </c>
      <c r="AW54" s="127">
        <f>'01 - 3 - SO 01-3 Garsonie...'!J31</f>
        <v>0</v>
      </c>
      <c r="AX54" s="127">
        <f>'01 - 3 - SO 01-3 Garsonie...'!J32</f>
        <v>0</v>
      </c>
      <c r="AY54" s="127">
        <f>'01 - 3 - SO 01-3 Garsonie...'!J33</f>
        <v>0</v>
      </c>
      <c r="AZ54" s="127">
        <f>'01 - 3 - SO 01-3 Garsonie...'!F30</f>
        <v>0</v>
      </c>
      <c r="BA54" s="127">
        <f>'01 - 3 - SO 01-3 Garsonie...'!F31</f>
        <v>0</v>
      </c>
      <c r="BB54" s="127">
        <f>'01 - 3 - SO 01-3 Garsonie...'!F32</f>
        <v>0</v>
      </c>
      <c r="BC54" s="127">
        <f>'01 - 3 - SO 01-3 Garsonie...'!F33</f>
        <v>0</v>
      </c>
      <c r="BD54" s="129">
        <f>'01 - 3 - SO 01-3 Garsonie...'!F34</f>
        <v>0</v>
      </c>
      <c r="BT54" s="130" t="s">
        <v>10</v>
      </c>
      <c r="BV54" s="130" t="s">
        <v>75</v>
      </c>
      <c r="BW54" s="130" t="s">
        <v>87</v>
      </c>
      <c r="BX54" s="130" t="s">
        <v>7</v>
      </c>
      <c r="CL54" s="130" t="s">
        <v>22</v>
      </c>
      <c r="CM54" s="130" t="s">
        <v>10</v>
      </c>
    </row>
    <row r="55" spans="1:91" s="5" customFormat="1" ht="14.4" customHeight="1">
      <c r="A55" s="118" t="s">
        <v>77</v>
      </c>
      <c r="B55" s="119"/>
      <c r="C55" s="120"/>
      <c r="D55" s="121" t="s">
        <v>88</v>
      </c>
      <c r="E55" s="121"/>
      <c r="F55" s="121"/>
      <c r="G55" s="121"/>
      <c r="H55" s="121"/>
      <c r="I55" s="122"/>
      <c r="J55" s="121" t="s">
        <v>89</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'02-1 - SO 02-1 Byt 1+1 č. 1'!J27</f>
        <v>0</v>
      </c>
      <c r="AH55" s="122"/>
      <c r="AI55" s="122"/>
      <c r="AJ55" s="122"/>
      <c r="AK55" s="122"/>
      <c r="AL55" s="122"/>
      <c r="AM55" s="122"/>
      <c r="AN55" s="123">
        <f>SUM(AG55,AT55)</f>
        <v>0</v>
      </c>
      <c r="AO55" s="122"/>
      <c r="AP55" s="122"/>
      <c r="AQ55" s="124" t="s">
        <v>80</v>
      </c>
      <c r="AR55" s="125"/>
      <c r="AS55" s="126">
        <v>0</v>
      </c>
      <c r="AT55" s="127">
        <f>ROUND(SUM(AV55:AW55),0)</f>
        <v>0</v>
      </c>
      <c r="AU55" s="128">
        <f>'02-1 - SO 02-1 Byt 1+1 č. 1'!P94</f>
        <v>0</v>
      </c>
      <c r="AV55" s="127">
        <f>'02-1 - SO 02-1 Byt 1+1 č. 1'!J30</f>
        <v>0</v>
      </c>
      <c r="AW55" s="127">
        <f>'02-1 - SO 02-1 Byt 1+1 č. 1'!J31</f>
        <v>0</v>
      </c>
      <c r="AX55" s="127">
        <f>'02-1 - SO 02-1 Byt 1+1 č. 1'!J32</f>
        <v>0</v>
      </c>
      <c r="AY55" s="127">
        <f>'02-1 - SO 02-1 Byt 1+1 č. 1'!J33</f>
        <v>0</v>
      </c>
      <c r="AZ55" s="127">
        <f>'02-1 - SO 02-1 Byt 1+1 č. 1'!F30</f>
        <v>0</v>
      </c>
      <c r="BA55" s="127">
        <f>'02-1 - SO 02-1 Byt 1+1 č. 1'!F31</f>
        <v>0</v>
      </c>
      <c r="BB55" s="127">
        <f>'02-1 - SO 02-1 Byt 1+1 č. 1'!F32</f>
        <v>0</v>
      </c>
      <c r="BC55" s="127">
        <f>'02-1 - SO 02-1 Byt 1+1 č. 1'!F33</f>
        <v>0</v>
      </c>
      <c r="BD55" s="129">
        <f>'02-1 - SO 02-1 Byt 1+1 č. 1'!F34</f>
        <v>0</v>
      </c>
      <c r="BT55" s="130" t="s">
        <v>10</v>
      </c>
      <c r="BV55" s="130" t="s">
        <v>75</v>
      </c>
      <c r="BW55" s="130" t="s">
        <v>90</v>
      </c>
      <c r="BX55" s="130" t="s">
        <v>7</v>
      </c>
      <c r="CL55" s="130" t="s">
        <v>22</v>
      </c>
      <c r="CM55" s="130" t="s">
        <v>10</v>
      </c>
    </row>
    <row r="56" spans="1:91" s="5" customFormat="1" ht="14.4" customHeight="1">
      <c r="A56" s="118" t="s">
        <v>77</v>
      </c>
      <c r="B56" s="119"/>
      <c r="C56" s="120"/>
      <c r="D56" s="121" t="s">
        <v>91</v>
      </c>
      <c r="E56" s="121"/>
      <c r="F56" s="121"/>
      <c r="G56" s="121"/>
      <c r="H56" s="121"/>
      <c r="I56" s="122"/>
      <c r="J56" s="121" t="s">
        <v>92</v>
      </c>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3">
        <f>'02-2 - SO 02-2 Byt 1+1 č. 2'!J27</f>
        <v>0</v>
      </c>
      <c r="AH56" s="122"/>
      <c r="AI56" s="122"/>
      <c r="AJ56" s="122"/>
      <c r="AK56" s="122"/>
      <c r="AL56" s="122"/>
      <c r="AM56" s="122"/>
      <c r="AN56" s="123">
        <f>SUM(AG56,AT56)</f>
        <v>0</v>
      </c>
      <c r="AO56" s="122"/>
      <c r="AP56" s="122"/>
      <c r="AQ56" s="124" t="s">
        <v>80</v>
      </c>
      <c r="AR56" s="125"/>
      <c r="AS56" s="126">
        <v>0</v>
      </c>
      <c r="AT56" s="127">
        <f>ROUND(SUM(AV56:AW56),0)</f>
        <v>0</v>
      </c>
      <c r="AU56" s="128">
        <f>'02-2 - SO 02-2 Byt 1+1 č. 2'!P94</f>
        <v>0</v>
      </c>
      <c r="AV56" s="127">
        <f>'02-2 - SO 02-2 Byt 1+1 č. 2'!J30</f>
        <v>0</v>
      </c>
      <c r="AW56" s="127">
        <f>'02-2 - SO 02-2 Byt 1+1 č. 2'!J31</f>
        <v>0</v>
      </c>
      <c r="AX56" s="127">
        <f>'02-2 - SO 02-2 Byt 1+1 č. 2'!J32</f>
        <v>0</v>
      </c>
      <c r="AY56" s="127">
        <f>'02-2 - SO 02-2 Byt 1+1 č. 2'!J33</f>
        <v>0</v>
      </c>
      <c r="AZ56" s="127">
        <f>'02-2 - SO 02-2 Byt 1+1 č. 2'!F30</f>
        <v>0</v>
      </c>
      <c r="BA56" s="127">
        <f>'02-2 - SO 02-2 Byt 1+1 č. 2'!F31</f>
        <v>0</v>
      </c>
      <c r="BB56" s="127">
        <f>'02-2 - SO 02-2 Byt 1+1 č. 2'!F32</f>
        <v>0</v>
      </c>
      <c r="BC56" s="127">
        <f>'02-2 - SO 02-2 Byt 1+1 č. 2'!F33</f>
        <v>0</v>
      </c>
      <c r="BD56" s="129">
        <f>'02-2 - SO 02-2 Byt 1+1 č. 2'!F34</f>
        <v>0</v>
      </c>
      <c r="BT56" s="130" t="s">
        <v>10</v>
      </c>
      <c r="BV56" s="130" t="s">
        <v>75</v>
      </c>
      <c r="BW56" s="130" t="s">
        <v>93</v>
      </c>
      <c r="BX56" s="130" t="s">
        <v>7</v>
      </c>
      <c r="CL56" s="130" t="s">
        <v>22</v>
      </c>
      <c r="CM56" s="130" t="s">
        <v>10</v>
      </c>
    </row>
    <row r="57" spans="1:91" s="5" customFormat="1" ht="14.4" customHeight="1">
      <c r="A57" s="118" t="s">
        <v>77</v>
      </c>
      <c r="B57" s="119"/>
      <c r="C57" s="120"/>
      <c r="D57" s="121" t="s">
        <v>94</v>
      </c>
      <c r="E57" s="121"/>
      <c r="F57" s="121"/>
      <c r="G57" s="121"/>
      <c r="H57" s="121"/>
      <c r="I57" s="122"/>
      <c r="J57" s="121" t="s">
        <v>95</v>
      </c>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3">
        <f>'02-3 - SO 02-3 Byt 1+1 č. 3'!J27</f>
        <v>0</v>
      </c>
      <c r="AH57" s="122"/>
      <c r="AI57" s="122"/>
      <c r="AJ57" s="122"/>
      <c r="AK57" s="122"/>
      <c r="AL57" s="122"/>
      <c r="AM57" s="122"/>
      <c r="AN57" s="123">
        <f>SUM(AG57,AT57)</f>
        <v>0</v>
      </c>
      <c r="AO57" s="122"/>
      <c r="AP57" s="122"/>
      <c r="AQ57" s="124" t="s">
        <v>80</v>
      </c>
      <c r="AR57" s="125"/>
      <c r="AS57" s="126">
        <v>0</v>
      </c>
      <c r="AT57" s="127">
        <f>ROUND(SUM(AV57:AW57),0)</f>
        <v>0</v>
      </c>
      <c r="AU57" s="128">
        <f>'02-3 - SO 02-3 Byt 1+1 č. 3'!P94</f>
        <v>0</v>
      </c>
      <c r="AV57" s="127">
        <f>'02-3 - SO 02-3 Byt 1+1 č. 3'!J30</f>
        <v>0</v>
      </c>
      <c r="AW57" s="127">
        <f>'02-3 - SO 02-3 Byt 1+1 č. 3'!J31</f>
        <v>0</v>
      </c>
      <c r="AX57" s="127">
        <f>'02-3 - SO 02-3 Byt 1+1 č. 3'!J32</f>
        <v>0</v>
      </c>
      <c r="AY57" s="127">
        <f>'02-3 - SO 02-3 Byt 1+1 č. 3'!J33</f>
        <v>0</v>
      </c>
      <c r="AZ57" s="127">
        <f>'02-3 - SO 02-3 Byt 1+1 č. 3'!F30</f>
        <v>0</v>
      </c>
      <c r="BA57" s="127">
        <f>'02-3 - SO 02-3 Byt 1+1 č. 3'!F31</f>
        <v>0</v>
      </c>
      <c r="BB57" s="127">
        <f>'02-3 - SO 02-3 Byt 1+1 č. 3'!F32</f>
        <v>0</v>
      </c>
      <c r="BC57" s="127">
        <f>'02-3 - SO 02-3 Byt 1+1 č. 3'!F33</f>
        <v>0</v>
      </c>
      <c r="BD57" s="129">
        <f>'02-3 - SO 02-3 Byt 1+1 č. 3'!F34</f>
        <v>0</v>
      </c>
      <c r="BT57" s="130" t="s">
        <v>10</v>
      </c>
      <c r="BV57" s="130" t="s">
        <v>75</v>
      </c>
      <c r="BW57" s="130" t="s">
        <v>96</v>
      </c>
      <c r="BX57" s="130" t="s">
        <v>7</v>
      </c>
      <c r="CL57" s="130" t="s">
        <v>22</v>
      </c>
      <c r="CM57" s="130" t="s">
        <v>10</v>
      </c>
    </row>
    <row r="58" spans="1:91" s="5" customFormat="1" ht="14.4" customHeight="1">
      <c r="A58" s="118" t="s">
        <v>77</v>
      </c>
      <c r="B58" s="119"/>
      <c r="C58" s="120"/>
      <c r="D58" s="121" t="s">
        <v>97</v>
      </c>
      <c r="E58" s="121"/>
      <c r="F58" s="121"/>
      <c r="G58" s="121"/>
      <c r="H58" s="121"/>
      <c r="I58" s="122"/>
      <c r="J58" s="121" t="s">
        <v>98</v>
      </c>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3">
        <f>'02-4 - SO 02-4 Byt 1+1 č. 4'!J27</f>
        <v>0</v>
      </c>
      <c r="AH58" s="122"/>
      <c r="AI58" s="122"/>
      <c r="AJ58" s="122"/>
      <c r="AK58" s="122"/>
      <c r="AL58" s="122"/>
      <c r="AM58" s="122"/>
      <c r="AN58" s="123">
        <f>SUM(AG58,AT58)</f>
        <v>0</v>
      </c>
      <c r="AO58" s="122"/>
      <c r="AP58" s="122"/>
      <c r="AQ58" s="124" t="s">
        <v>80</v>
      </c>
      <c r="AR58" s="125"/>
      <c r="AS58" s="126">
        <v>0</v>
      </c>
      <c r="AT58" s="127">
        <f>ROUND(SUM(AV58:AW58),0)</f>
        <v>0</v>
      </c>
      <c r="AU58" s="128">
        <f>'02-4 - SO 02-4 Byt 1+1 č. 4'!P94</f>
        <v>0</v>
      </c>
      <c r="AV58" s="127">
        <f>'02-4 - SO 02-4 Byt 1+1 č. 4'!J30</f>
        <v>0</v>
      </c>
      <c r="AW58" s="127">
        <f>'02-4 - SO 02-4 Byt 1+1 č. 4'!J31</f>
        <v>0</v>
      </c>
      <c r="AX58" s="127">
        <f>'02-4 - SO 02-4 Byt 1+1 č. 4'!J32</f>
        <v>0</v>
      </c>
      <c r="AY58" s="127">
        <f>'02-4 - SO 02-4 Byt 1+1 č. 4'!J33</f>
        <v>0</v>
      </c>
      <c r="AZ58" s="127">
        <f>'02-4 - SO 02-4 Byt 1+1 č. 4'!F30</f>
        <v>0</v>
      </c>
      <c r="BA58" s="127">
        <f>'02-4 - SO 02-4 Byt 1+1 č. 4'!F31</f>
        <v>0</v>
      </c>
      <c r="BB58" s="127">
        <f>'02-4 - SO 02-4 Byt 1+1 č. 4'!F32</f>
        <v>0</v>
      </c>
      <c r="BC58" s="127">
        <f>'02-4 - SO 02-4 Byt 1+1 č. 4'!F33</f>
        <v>0</v>
      </c>
      <c r="BD58" s="129">
        <f>'02-4 - SO 02-4 Byt 1+1 č. 4'!F34</f>
        <v>0</v>
      </c>
      <c r="BT58" s="130" t="s">
        <v>10</v>
      </c>
      <c r="BV58" s="130" t="s">
        <v>75</v>
      </c>
      <c r="BW58" s="130" t="s">
        <v>99</v>
      </c>
      <c r="BX58" s="130" t="s">
        <v>7</v>
      </c>
      <c r="CL58" s="130" t="s">
        <v>22</v>
      </c>
      <c r="CM58" s="130" t="s">
        <v>10</v>
      </c>
    </row>
    <row r="59" spans="1:91" s="5" customFormat="1" ht="14.4" customHeight="1">
      <c r="A59" s="118" t="s">
        <v>77</v>
      </c>
      <c r="B59" s="119"/>
      <c r="C59" s="120"/>
      <c r="D59" s="121" t="s">
        <v>100</v>
      </c>
      <c r="E59" s="121"/>
      <c r="F59" s="121"/>
      <c r="G59" s="121"/>
      <c r="H59" s="121"/>
      <c r="I59" s="122"/>
      <c r="J59" s="121" t="s">
        <v>101</v>
      </c>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3">
        <f>'02-5 - SO 02-5 Byt 1+1 č. 5'!J27</f>
        <v>0</v>
      </c>
      <c r="AH59" s="122"/>
      <c r="AI59" s="122"/>
      <c r="AJ59" s="122"/>
      <c r="AK59" s="122"/>
      <c r="AL59" s="122"/>
      <c r="AM59" s="122"/>
      <c r="AN59" s="123">
        <f>SUM(AG59,AT59)</f>
        <v>0</v>
      </c>
      <c r="AO59" s="122"/>
      <c r="AP59" s="122"/>
      <c r="AQ59" s="124" t="s">
        <v>80</v>
      </c>
      <c r="AR59" s="125"/>
      <c r="AS59" s="126">
        <v>0</v>
      </c>
      <c r="AT59" s="127">
        <f>ROUND(SUM(AV59:AW59),0)</f>
        <v>0</v>
      </c>
      <c r="AU59" s="128">
        <f>'02-5 - SO 02-5 Byt 1+1 č. 5'!P94</f>
        <v>0</v>
      </c>
      <c r="AV59" s="127">
        <f>'02-5 - SO 02-5 Byt 1+1 č. 5'!J30</f>
        <v>0</v>
      </c>
      <c r="AW59" s="127">
        <f>'02-5 - SO 02-5 Byt 1+1 č. 5'!J31</f>
        <v>0</v>
      </c>
      <c r="AX59" s="127">
        <f>'02-5 - SO 02-5 Byt 1+1 č. 5'!J32</f>
        <v>0</v>
      </c>
      <c r="AY59" s="127">
        <f>'02-5 - SO 02-5 Byt 1+1 č. 5'!J33</f>
        <v>0</v>
      </c>
      <c r="AZ59" s="127">
        <f>'02-5 - SO 02-5 Byt 1+1 č. 5'!F30</f>
        <v>0</v>
      </c>
      <c r="BA59" s="127">
        <f>'02-5 - SO 02-5 Byt 1+1 č. 5'!F31</f>
        <v>0</v>
      </c>
      <c r="BB59" s="127">
        <f>'02-5 - SO 02-5 Byt 1+1 č. 5'!F32</f>
        <v>0</v>
      </c>
      <c r="BC59" s="127">
        <f>'02-5 - SO 02-5 Byt 1+1 č. 5'!F33</f>
        <v>0</v>
      </c>
      <c r="BD59" s="129">
        <f>'02-5 - SO 02-5 Byt 1+1 č. 5'!F34</f>
        <v>0</v>
      </c>
      <c r="BT59" s="130" t="s">
        <v>10</v>
      </c>
      <c r="BV59" s="130" t="s">
        <v>75</v>
      </c>
      <c r="BW59" s="130" t="s">
        <v>102</v>
      </c>
      <c r="BX59" s="130" t="s">
        <v>7</v>
      </c>
      <c r="CL59" s="130" t="s">
        <v>22</v>
      </c>
      <c r="CM59" s="130" t="s">
        <v>10</v>
      </c>
    </row>
    <row r="60" spans="1:91" s="5" customFormat="1" ht="14.4" customHeight="1">
      <c r="A60" s="118" t="s">
        <v>77</v>
      </c>
      <c r="B60" s="119"/>
      <c r="C60" s="120"/>
      <c r="D60" s="121" t="s">
        <v>103</v>
      </c>
      <c r="E60" s="121"/>
      <c r="F60" s="121"/>
      <c r="G60" s="121"/>
      <c r="H60" s="121"/>
      <c r="I60" s="122"/>
      <c r="J60" s="121" t="s">
        <v>104</v>
      </c>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3">
        <f>'02-6 - SO 02-6 Byt 1+1 č. 6'!J27</f>
        <v>0</v>
      </c>
      <c r="AH60" s="122"/>
      <c r="AI60" s="122"/>
      <c r="AJ60" s="122"/>
      <c r="AK60" s="122"/>
      <c r="AL60" s="122"/>
      <c r="AM60" s="122"/>
      <c r="AN60" s="123">
        <f>SUM(AG60,AT60)</f>
        <v>0</v>
      </c>
      <c r="AO60" s="122"/>
      <c r="AP60" s="122"/>
      <c r="AQ60" s="124" t="s">
        <v>80</v>
      </c>
      <c r="AR60" s="125"/>
      <c r="AS60" s="126">
        <v>0</v>
      </c>
      <c r="AT60" s="127">
        <f>ROUND(SUM(AV60:AW60),0)</f>
        <v>0</v>
      </c>
      <c r="AU60" s="128">
        <f>'02-6 - SO 02-6 Byt 1+1 č. 6'!P94</f>
        <v>0</v>
      </c>
      <c r="AV60" s="127">
        <f>'02-6 - SO 02-6 Byt 1+1 č. 6'!J30</f>
        <v>0</v>
      </c>
      <c r="AW60" s="127">
        <f>'02-6 - SO 02-6 Byt 1+1 č. 6'!J31</f>
        <v>0</v>
      </c>
      <c r="AX60" s="127">
        <f>'02-6 - SO 02-6 Byt 1+1 č. 6'!J32</f>
        <v>0</v>
      </c>
      <c r="AY60" s="127">
        <f>'02-6 - SO 02-6 Byt 1+1 č. 6'!J33</f>
        <v>0</v>
      </c>
      <c r="AZ60" s="127">
        <f>'02-6 - SO 02-6 Byt 1+1 č. 6'!F30</f>
        <v>0</v>
      </c>
      <c r="BA60" s="127">
        <f>'02-6 - SO 02-6 Byt 1+1 č. 6'!F31</f>
        <v>0</v>
      </c>
      <c r="BB60" s="127">
        <f>'02-6 - SO 02-6 Byt 1+1 č. 6'!F32</f>
        <v>0</v>
      </c>
      <c r="BC60" s="127">
        <f>'02-6 - SO 02-6 Byt 1+1 č. 6'!F33</f>
        <v>0</v>
      </c>
      <c r="BD60" s="129">
        <f>'02-6 - SO 02-6 Byt 1+1 č. 6'!F34</f>
        <v>0</v>
      </c>
      <c r="BT60" s="130" t="s">
        <v>10</v>
      </c>
      <c r="BV60" s="130" t="s">
        <v>75</v>
      </c>
      <c r="BW60" s="130" t="s">
        <v>105</v>
      </c>
      <c r="BX60" s="130" t="s">
        <v>7</v>
      </c>
      <c r="CL60" s="130" t="s">
        <v>22</v>
      </c>
      <c r="CM60" s="130" t="s">
        <v>10</v>
      </c>
    </row>
    <row r="61" spans="1:91" s="5" customFormat="1" ht="14.4" customHeight="1">
      <c r="A61" s="118" t="s">
        <v>77</v>
      </c>
      <c r="B61" s="119"/>
      <c r="C61" s="120"/>
      <c r="D61" s="121" t="s">
        <v>106</v>
      </c>
      <c r="E61" s="121"/>
      <c r="F61" s="121"/>
      <c r="G61" s="121"/>
      <c r="H61" s="121"/>
      <c r="I61" s="122"/>
      <c r="J61" s="121" t="s">
        <v>107</v>
      </c>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3">
        <f>'02-7 - SO 02-7 Byt 1+1 č. 7'!J27</f>
        <v>0</v>
      </c>
      <c r="AH61" s="122"/>
      <c r="AI61" s="122"/>
      <c r="AJ61" s="122"/>
      <c r="AK61" s="122"/>
      <c r="AL61" s="122"/>
      <c r="AM61" s="122"/>
      <c r="AN61" s="123">
        <f>SUM(AG61,AT61)</f>
        <v>0</v>
      </c>
      <c r="AO61" s="122"/>
      <c r="AP61" s="122"/>
      <c r="AQ61" s="124" t="s">
        <v>80</v>
      </c>
      <c r="AR61" s="125"/>
      <c r="AS61" s="126">
        <v>0</v>
      </c>
      <c r="AT61" s="127">
        <f>ROUND(SUM(AV61:AW61),0)</f>
        <v>0</v>
      </c>
      <c r="AU61" s="128">
        <f>'02-7 - SO 02-7 Byt 1+1 č. 7'!P94</f>
        <v>0</v>
      </c>
      <c r="AV61" s="127">
        <f>'02-7 - SO 02-7 Byt 1+1 č. 7'!J30</f>
        <v>0</v>
      </c>
      <c r="AW61" s="127">
        <f>'02-7 - SO 02-7 Byt 1+1 č. 7'!J31</f>
        <v>0</v>
      </c>
      <c r="AX61" s="127">
        <f>'02-7 - SO 02-7 Byt 1+1 č. 7'!J32</f>
        <v>0</v>
      </c>
      <c r="AY61" s="127">
        <f>'02-7 - SO 02-7 Byt 1+1 č. 7'!J33</f>
        <v>0</v>
      </c>
      <c r="AZ61" s="127">
        <f>'02-7 - SO 02-7 Byt 1+1 č. 7'!F30</f>
        <v>0</v>
      </c>
      <c r="BA61" s="127">
        <f>'02-7 - SO 02-7 Byt 1+1 č. 7'!F31</f>
        <v>0</v>
      </c>
      <c r="BB61" s="127">
        <f>'02-7 - SO 02-7 Byt 1+1 č. 7'!F32</f>
        <v>0</v>
      </c>
      <c r="BC61" s="127">
        <f>'02-7 - SO 02-7 Byt 1+1 č. 7'!F33</f>
        <v>0</v>
      </c>
      <c r="BD61" s="129">
        <f>'02-7 - SO 02-7 Byt 1+1 č. 7'!F34</f>
        <v>0</v>
      </c>
      <c r="BT61" s="130" t="s">
        <v>10</v>
      </c>
      <c r="BV61" s="130" t="s">
        <v>75</v>
      </c>
      <c r="BW61" s="130" t="s">
        <v>108</v>
      </c>
      <c r="BX61" s="130" t="s">
        <v>7</v>
      </c>
      <c r="CL61" s="130" t="s">
        <v>22</v>
      </c>
      <c r="CM61" s="130" t="s">
        <v>10</v>
      </c>
    </row>
    <row r="62" spans="1:91" s="5" customFormat="1" ht="14.4" customHeight="1">
      <c r="A62" s="118" t="s">
        <v>77</v>
      </c>
      <c r="B62" s="119"/>
      <c r="C62" s="120"/>
      <c r="D62" s="121" t="s">
        <v>109</v>
      </c>
      <c r="E62" s="121"/>
      <c r="F62" s="121"/>
      <c r="G62" s="121"/>
      <c r="H62" s="121"/>
      <c r="I62" s="122"/>
      <c r="J62" s="121" t="s">
        <v>110</v>
      </c>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3">
        <f>'02-8 - SO 02-8 Byt 1+1 č. 8'!J27</f>
        <v>0</v>
      </c>
      <c r="AH62" s="122"/>
      <c r="AI62" s="122"/>
      <c r="AJ62" s="122"/>
      <c r="AK62" s="122"/>
      <c r="AL62" s="122"/>
      <c r="AM62" s="122"/>
      <c r="AN62" s="123">
        <f>SUM(AG62,AT62)</f>
        <v>0</v>
      </c>
      <c r="AO62" s="122"/>
      <c r="AP62" s="122"/>
      <c r="AQ62" s="124" t="s">
        <v>80</v>
      </c>
      <c r="AR62" s="125"/>
      <c r="AS62" s="126">
        <v>0</v>
      </c>
      <c r="AT62" s="127">
        <f>ROUND(SUM(AV62:AW62),0)</f>
        <v>0</v>
      </c>
      <c r="AU62" s="128">
        <f>'02-8 - SO 02-8 Byt 1+1 č. 8'!P94</f>
        <v>0</v>
      </c>
      <c r="AV62" s="127">
        <f>'02-8 - SO 02-8 Byt 1+1 č. 8'!J30</f>
        <v>0</v>
      </c>
      <c r="AW62" s="127">
        <f>'02-8 - SO 02-8 Byt 1+1 č. 8'!J31</f>
        <v>0</v>
      </c>
      <c r="AX62" s="127">
        <f>'02-8 - SO 02-8 Byt 1+1 č. 8'!J32</f>
        <v>0</v>
      </c>
      <c r="AY62" s="127">
        <f>'02-8 - SO 02-8 Byt 1+1 č. 8'!J33</f>
        <v>0</v>
      </c>
      <c r="AZ62" s="127">
        <f>'02-8 - SO 02-8 Byt 1+1 č. 8'!F30</f>
        <v>0</v>
      </c>
      <c r="BA62" s="127">
        <f>'02-8 - SO 02-8 Byt 1+1 č. 8'!F31</f>
        <v>0</v>
      </c>
      <c r="BB62" s="127">
        <f>'02-8 - SO 02-8 Byt 1+1 č. 8'!F32</f>
        <v>0</v>
      </c>
      <c r="BC62" s="127">
        <f>'02-8 - SO 02-8 Byt 1+1 č. 8'!F33</f>
        <v>0</v>
      </c>
      <c r="BD62" s="129">
        <f>'02-8 - SO 02-8 Byt 1+1 č. 8'!F34</f>
        <v>0</v>
      </c>
      <c r="BT62" s="130" t="s">
        <v>10</v>
      </c>
      <c r="BV62" s="130" t="s">
        <v>75</v>
      </c>
      <c r="BW62" s="130" t="s">
        <v>111</v>
      </c>
      <c r="BX62" s="130" t="s">
        <v>7</v>
      </c>
      <c r="CL62" s="130" t="s">
        <v>22</v>
      </c>
      <c r="CM62" s="130" t="s">
        <v>10</v>
      </c>
    </row>
    <row r="63" spans="1:91" s="5" customFormat="1" ht="14.4" customHeight="1">
      <c r="A63" s="118" t="s">
        <v>77</v>
      </c>
      <c r="B63" s="119"/>
      <c r="C63" s="120"/>
      <c r="D63" s="121" t="s">
        <v>112</v>
      </c>
      <c r="E63" s="121"/>
      <c r="F63" s="121"/>
      <c r="G63" s="121"/>
      <c r="H63" s="121"/>
      <c r="I63" s="122"/>
      <c r="J63" s="121" t="s">
        <v>113</v>
      </c>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3">
        <f>'02-9 - SO 02-9 Byt 1+1 č. 9'!J27</f>
        <v>0</v>
      </c>
      <c r="AH63" s="122"/>
      <c r="AI63" s="122"/>
      <c r="AJ63" s="122"/>
      <c r="AK63" s="122"/>
      <c r="AL63" s="122"/>
      <c r="AM63" s="122"/>
      <c r="AN63" s="123">
        <f>SUM(AG63,AT63)</f>
        <v>0</v>
      </c>
      <c r="AO63" s="122"/>
      <c r="AP63" s="122"/>
      <c r="AQ63" s="124" t="s">
        <v>80</v>
      </c>
      <c r="AR63" s="125"/>
      <c r="AS63" s="126">
        <v>0</v>
      </c>
      <c r="AT63" s="127">
        <f>ROUND(SUM(AV63:AW63),0)</f>
        <v>0</v>
      </c>
      <c r="AU63" s="128">
        <f>'02-9 - SO 02-9 Byt 1+1 č. 9'!P94</f>
        <v>0</v>
      </c>
      <c r="AV63" s="127">
        <f>'02-9 - SO 02-9 Byt 1+1 č. 9'!J30</f>
        <v>0</v>
      </c>
      <c r="AW63" s="127">
        <f>'02-9 - SO 02-9 Byt 1+1 č. 9'!J31</f>
        <v>0</v>
      </c>
      <c r="AX63" s="127">
        <f>'02-9 - SO 02-9 Byt 1+1 č. 9'!J32</f>
        <v>0</v>
      </c>
      <c r="AY63" s="127">
        <f>'02-9 - SO 02-9 Byt 1+1 č. 9'!J33</f>
        <v>0</v>
      </c>
      <c r="AZ63" s="127">
        <f>'02-9 - SO 02-9 Byt 1+1 č. 9'!F30</f>
        <v>0</v>
      </c>
      <c r="BA63" s="127">
        <f>'02-9 - SO 02-9 Byt 1+1 č. 9'!F31</f>
        <v>0</v>
      </c>
      <c r="BB63" s="127">
        <f>'02-9 - SO 02-9 Byt 1+1 č. 9'!F32</f>
        <v>0</v>
      </c>
      <c r="BC63" s="127">
        <f>'02-9 - SO 02-9 Byt 1+1 č. 9'!F33</f>
        <v>0</v>
      </c>
      <c r="BD63" s="129">
        <f>'02-9 - SO 02-9 Byt 1+1 č. 9'!F34</f>
        <v>0</v>
      </c>
      <c r="BT63" s="130" t="s">
        <v>10</v>
      </c>
      <c r="BV63" s="130" t="s">
        <v>75</v>
      </c>
      <c r="BW63" s="130" t="s">
        <v>114</v>
      </c>
      <c r="BX63" s="130" t="s">
        <v>7</v>
      </c>
      <c r="CL63" s="130" t="s">
        <v>22</v>
      </c>
      <c r="CM63" s="130" t="s">
        <v>10</v>
      </c>
    </row>
    <row r="64" spans="1:91" s="5" customFormat="1" ht="14.4" customHeight="1">
      <c r="A64" s="118" t="s">
        <v>77</v>
      </c>
      <c r="B64" s="119"/>
      <c r="C64" s="120"/>
      <c r="D64" s="121" t="s">
        <v>115</v>
      </c>
      <c r="E64" s="121"/>
      <c r="F64" s="121"/>
      <c r="G64" s="121"/>
      <c r="H64" s="121"/>
      <c r="I64" s="122"/>
      <c r="J64" s="121" t="s">
        <v>116</v>
      </c>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3">
        <f>'02-10 - SO 02-10 Byt 1+1 ...'!J27</f>
        <v>0</v>
      </c>
      <c r="AH64" s="122"/>
      <c r="AI64" s="122"/>
      <c r="AJ64" s="122"/>
      <c r="AK64" s="122"/>
      <c r="AL64" s="122"/>
      <c r="AM64" s="122"/>
      <c r="AN64" s="123">
        <f>SUM(AG64,AT64)</f>
        <v>0</v>
      </c>
      <c r="AO64" s="122"/>
      <c r="AP64" s="122"/>
      <c r="AQ64" s="124" t="s">
        <v>80</v>
      </c>
      <c r="AR64" s="125"/>
      <c r="AS64" s="126">
        <v>0</v>
      </c>
      <c r="AT64" s="127">
        <f>ROUND(SUM(AV64:AW64),0)</f>
        <v>0</v>
      </c>
      <c r="AU64" s="128">
        <f>'02-10 - SO 02-10 Byt 1+1 ...'!P94</f>
        <v>0</v>
      </c>
      <c r="AV64" s="127">
        <f>'02-10 - SO 02-10 Byt 1+1 ...'!J30</f>
        <v>0</v>
      </c>
      <c r="AW64" s="127">
        <f>'02-10 - SO 02-10 Byt 1+1 ...'!J31</f>
        <v>0</v>
      </c>
      <c r="AX64" s="127">
        <f>'02-10 - SO 02-10 Byt 1+1 ...'!J32</f>
        <v>0</v>
      </c>
      <c r="AY64" s="127">
        <f>'02-10 - SO 02-10 Byt 1+1 ...'!J33</f>
        <v>0</v>
      </c>
      <c r="AZ64" s="127">
        <f>'02-10 - SO 02-10 Byt 1+1 ...'!F30</f>
        <v>0</v>
      </c>
      <c r="BA64" s="127">
        <f>'02-10 - SO 02-10 Byt 1+1 ...'!F31</f>
        <v>0</v>
      </c>
      <c r="BB64" s="127">
        <f>'02-10 - SO 02-10 Byt 1+1 ...'!F32</f>
        <v>0</v>
      </c>
      <c r="BC64" s="127">
        <f>'02-10 - SO 02-10 Byt 1+1 ...'!F33</f>
        <v>0</v>
      </c>
      <c r="BD64" s="129">
        <f>'02-10 - SO 02-10 Byt 1+1 ...'!F34</f>
        <v>0</v>
      </c>
      <c r="BT64" s="130" t="s">
        <v>10</v>
      </c>
      <c r="BV64" s="130" t="s">
        <v>75</v>
      </c>
      <c r="BW64" s="130" t="s">
        <v>117</v>
      </c>
      <c r="BX64" s="130" t="s">
        <v>7</v>
      </c>
      <c r="CL64" s="130" t="s">
        <v>22</v>
      </c>
      <c r="CM64" s="130" t="s">
        <v>10</v>
      </c>
    </row>
    <row r="65" spans="1:91" s="5" customFormat="1" ht="14.4" customHeight="1">
      <c r="A65" s="118" t="s">
        <v>77</v>
      </c>
      <c r="B65" s="119"/>
      <c r="C65" s="120"/>
      <c r="D65" s="121" t="s">
        <v>118</v>
      </c>
      <c r="E65" s="121"/>
      <c r="F65" s="121"/>
      <c r="G65" s="121"/>
      <c r="H65" s="121"/>
      <c r="I65" s="122"/>
      <c r="J65" s="121" t="s">
        <v>119</v>
      </c>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3">
        <f>'02-11 - SO 02-11 Byt 1+1 ...'!J27</f>
        <v>0</v>
      </c>
      <c r="AH65" s="122"/>
      <c r="AI65" s="122"/>
      <c r="AJ65" s="122"/>
      <c r="AK65" s="122"/>
      <c r="AL65" s="122"/>
      <c r="AM65" s="122"/>
      <c r="AN65" s="123">
        <f>SUM(AG65,AT65)</f>
        <v>0</v>
      </c>
      <c r="AO65" s="122"/>
      <c r="AP65" s="122"/>
      <c r="AQ65" s="124" t="s">
        <v>80</v>
      </c>
      <c r="AR65" s="125"/>
      <c r="AS65" s="126">
        <v>0</v>
      </c>
      <c r="AT65" s="127">
        <f>ROUND(SUM(AV65:AW65),0)</f>
        <v>0</v>
      </c>
      <c r="AU65" s="128">
        <f>'02-11 - SO 02-11 Byt 1+1 ...'!P94</f>
        <v>0</v>
      </c>
      <c r="AV65" s="127">
        <f>'02-11 - SO 02-11 Byt 1+1 ...'!J30</f>
        <v>0</v>
      </c>
      <c r="AW65" s="127">
        <f>'02-11 - SO 02-11 Byt 1+1 ...'!J31</f>
        <v>0</v>
      </c>
      <c r="AX65" s="127">
        <f>'02-11 - SO 02-11 Byt 1+1 ...'!J32</f>
        <v>0</v>
      </c>
      <c r="AY65" s="127">
        <f>'02-11 - SO 02-11 Byt 1+1 ...'!J33</f>
        <v>0</v>
      </c>
      <c r="AZ65" s="127">
        <f>'02-11 - SO 02-11 Byt 1+1 ...'!F30</f>
        <v>0</v>
      </c>
      <c r="BA65" s="127">
        <f>'02-11 - SO 02-11 Byt 1+1 ...'!F31</f>
        <v>0</v>
      </c>
      <c r="BB65" s="127">
        <f>'02-11 - SO 02-11 Byt 1+1 ...'!F32</f>
        <v>0</v>
      </c>
      <c r="BC65" s="127">
        <f>'02-11 - SO 02-11 Byt 1+1 ...'!F33</f>
        <v>0</v>
      </c>
      <c r="BD65" s="129">
        <f>'02-11 - SO 02-11 Byt 1+1 ...'!F34</f>
        <v>0</v>
      </c>
      <c r="BT65" s="130" t="s">
        <v>10</v>
      </c>
      <c r="BV65" s="130" t="s">
        <v>75</v>
      </c>
      <c r="BW65" s="130" t="s">
        <v>120</v>
      </c>
      <c r="BX65" s="130" t="s">
        <v>7</v>
      </c>
      <c r="CL65" s="130" t="s">
        <v>22</v>
      </c>
      <c r="CM65" s="130" t="s">
        <v>10</v>
      </c>
    </row>
    <row r="66" spans="1:91" s="5" customFormat="1" ht="14.4" customHeight="1">
      <c r="A66" s="118" t="s">
        <v>77</v>
      </c>
      <c r="B66" s="119"/>
      <c r="C66" s="120"/>
      <c r="D66" s="121" t="s">
        <v>121</v>
      </c>
      <c r="E66" s="121"/>
      <c r="F66" s="121"/>
      <c r="G66" s="121"/>
      <c r="H66" s="121"/>
      <c r="I66" s="122"/>
      <c r="J66" s="121" t="s">
        <v>122</v>
      </c>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3">
        <f>'02-12 - SO 02-12 Byt 1+1 ...'!J27</f>
        <v>0</v>
      </c>
      <c r="AH66" s="122"/>
      <c r="AI66" s="122"/>
      <c r="AJ66" s="122"/>
      <c r="AK66" s="122"/>
      <c r="AL66" s="122"/>
      <c r="AM66" s="122"/>
      <c r="AN66" s="123">
        <f>SUM(AG66,AT66)</f>
        <v>0</v>
      </c>
      <c r="AO66" s="122"/>
      <c r="AP66" s="122"/>
      <c r="AQ66" s="124" t="s">
        <v>80</v>
      </c>
      <c r="AR66" s="125"/>
      <c r="AS66" s="126">
        <v>0</v>
      </c>
      <c r="AT66" s="127">
        <f>ROUND(SUM(AV66:AW66),0)</f>
        <v>0</v>
      </c>
      <c r="AU66" s="128">
        <f>'02-12 - SO 02-12 Byt 1+1 ...'!P94</f>
        <v>0</v>
      </c>
      <c r="AV66" s="127">
        <f>'02-12 - SO 02-12 Byt 1+1 ...'!J30</f>
        <v>0</v>
      </c>
      <c r="AW66" s="127">
        <f>'02-12 - SO 02-12 Byt 1+1 ...'!J31</f>
        <v>0</v>
      </c>
      <c r="AX66" s="127">
        <f>'02-12 - SO 02-12 Byt 1+1 ...'!J32</f>
        <v>0</v>
      </c>
      <c r="AY66" s="127">
        <f>'02-12 - SO 02-12 Byt 1+1 ...'!J33</f>
        <v>0</v>
      </c>
      <c r="AZ66" s="127">
        <f>'02-12 - SO 02-12 Byt 1+1 ...'!F30</f>
        <v>0</v>
      </c>
      <c r="BA66" s="127">
        <f>'02-12 - SO 02-12 Byt 1+1 ...'!F31</f>
        <v>0</v>
      </c>
      <c r="BB66" s="127">
        <f>'02-12 - SO 02-12 Byt 1+1 ...'!F32</f>
        <v>0</v>
      </c>
      <c r="BC66" s="127">
        <f>'02-12 - SO 02-12 Byt 1+1 ...'!F33</f>
        <v>0</v>
      </c>
      <c r="BD66" s="129">
        <f>'02-12 - SO 02-12 Byt 1+1 ...'!F34</f>
        <v>0</v>
      </c>
      <c r="BT66" s="130" t="s">
        <v>10</v>
      </c>
      <c r="BV66" s="130" t="s">
        <v>75</v>
      </c>
      <c r="BW66" s="130" t="s">
        <v>123</v>
      </c>
      <c r="BX66" s="130" t="s">
        <v>7</v>
      </c>
      <c r="CL66" s="130" t="s">
        <v>22</v>
      </c>
      <c r="CM66" s="130" t="s">
        <v>10</v>
      </c>
    </row>
    <row r="67" spans="1:91" s="5" customFormat="1" ht="14.4" customHeight="1">
      <c r="A67" s="118" t="s">
        <v>77</v>
      </c>
      <c r="B67" s="119"/>
      <c r="C67" s="120"/>
      <c r="D67" s="121" t="s">
        <v>124</v>
      </c>
      <c r="E67" s="121"/>
      <c r="F67" s="121"/>
      <c r="G67" s="121"/>
      <c r="H67" s="121"/>
      <c r="I67" s="122"/>
      <c r="J67" s="121" t="s">
        <v>125</v>
      </c>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3">
        <f>'02-13 - SO 02-13 Byt 1+1 ...'!J27</f>
        <v>0</v>
      </c>
      <c r="AH67" s="122"/>
      <c r="AI67" s="122"/>
      <c r="AJ67" s="122"/>
      <c r="AK67" s="122"/>
      <c r="AL67" s="122"/>
      <c r="AM67" s="122"/>
      <c r="AN67" s="123">
        <f>SUM(AG67,AT67)</f>
        <v>0</v>
      </c>
      <c r="AO67" s="122"/>
      <c r="AP67" s="122"/>
      <c r="AQ67" s="124" t="s">
        <v>80</v>
      </c>
      <c r="AR67" s="125"/>
      <c r="AS67" s="126">
        <v>0</v>
      </c>
      <c r="AT67" s="127">
        <f>ROUND(SUM(AV67:AW67),0)</f>
        <v>0</v>
      </c>
      <c r="AU67" s="128">
        <f>'02-13 - SO 02-13 Byt 1+1 ...'!P94</f>
        <v>0</v>
      </c>
      <c r="AV67" s="127">
        <f>'02-13 - SO 02-13 Byt 1+1 ...'!J30</f>
        <v>0</v>
      </c>
      <c r="AW67" s="127">
        <f>'02-13 - SO 02-13 Byt 1+1 ...'!J31</f>
        <v>0</v>
      </c>
      <c r="AX67" s="127">
        <f>'02-13 - SO 02-13 Byt 1+1 ...'!J32</f>
        <v>0</v>
      </c>
      <c r="AY67" s="127">
        <f>'02-13 - SO 02-13 Byt 1+1 ...'!J33</f>
        <v>0</v>
      </c>
      <c r="AZ67" s="127">
        <f>'02-13 - SO 02-13 Byt 1+1 ...'!F30</f>
        <v>0</v>
      </c>
      <c r="BA67" s="127">
        <f>'02-13 - SO 02-13 Byt 1+1 ...'!F31</f>
        <v>0</v>
      </c>
      <c r="BB67" s="127">
        <f>'02-13 - SO 02-13 Byt 1+1 ...'!F32</f>
        <v>0</v>
      </c>
      <c r="BC67" s="127">
        <f>'02-13 - SO 02-13 Byt 1+1 ...'!F33</f>
        <v>0</v>
      </c>
      <c r="BD67" s="129">
        <f>'02-13 - SO 02-13 Byt 1+1 ...'!F34</f>
        <v>0</v>
      </c>
      <c r="BT67" s="130" t="s">
        <v>10</v>
      </c>
      <c r="BV67" s="130" t="s">
        <v>75</v>
      </c>
      <c r="BW67" s="130" t="s">
        <v>126</v>
      </c>
      <c r="BX67" s="130" t="s">
        <v>7</v>
      </c>
      <c r="CL67" s="130" t="s">
        <v>22</v>
      </c>
      <c r="CM67" s="130" t="s">
        <v>10</v>
      </c>
    </row>
    <row r="68" spans="1:91" s="5" customFormat="1" ht="28.8" customHeight="1">
      <c r="A68" s="118" t="s">
        <v>77</v>
      </c>
      <c r="B68" s="119"/>
      <c r="C68" s="120"/>
      <c r="D68" s="121" t="s">
        <v>127</v>
      </c>
      <c r="E68" s="121"/>
      <c r="F68" s="121"/>
      <c r="G68" s="121"/>
      <c r="H68" s="121"/>
      <c r="I68" s="122"/>
      <c r="J68" s="121" t="s">
        <v>128</v>
      </c>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3">
        <f>'03 - SO 03 Páteřní rozvod...'!J27</f>
        <v>0</v>
      </c>
      <c r="AH68" s="122"/>
      <c r="AI68" s="122"/>
      <c r="AJ68" s="122"/>
      <c r="AK68" s="122"/>
      <c r="AL68" s="122"/>
      <c r="AM68" s="122"/>
      <c r="AN68" s="123">
        <f>SUM(AG68,AT68)</f>
        <v>0</v>
      </c>
      <c r="AO68" s="122"/>
      <c r="AP68" s="122"/>
      <c r="AQ68" s="124" t="s">
        <v>80</v>
      </c>
      <c r="AR68" s="125"/>
      <c r="AS68" s="126">
        <v>0</v>
      </c>
      <c r="AT68" s="127">
        <f>ROUND(SUM(AV68:AW68),0)</f>
        <v>0</v>
      </c>
      <c r="AU68" s="128">
        <f>'03 - SO 03 Páteřní rozvod...'!P78</f>
        <v>0</v>
      </c>
      <c r="AV68" s="127">
        <f>'03 - SO 03 Páteřní rozvod...'!J30</f>
        <v>0</v>
      </c>
      <c r="AW68" s="127">
        <f>'03 - SO 03 Páteřní rozvod...'!J31</f>
        <v>0</v>
      </c>
      <c r="AX68" s="127">
        <f>'03 - SO 03 Páteřní rozvod...'!J32</f>
        <v>0</v>
      </c>
      <c r="AY68" s="127">
        <f>'03 - SO 03 Páteřní rozvod...'!J33</f>
        <v>0</v>
      </c>
      <c r="AZ68" s="127">
        <f>'03 - SO 03 Páteřní rozvod...'!F30</f>
        <v>0</v>
      </c>
      <c r="BA68" s="127">
        <f>'03 - SO 03 Páteřní rozvod...'!F31</f>
        <v>0</v>
      </c>
      <c r="BB68" s="127">
        <f>'03 - SO 03 Páteřní rozvod...'!F32</f>
        <v>0</v>
      </c>
      <c r="BC68" s="127">
        <f>'03 - SO 03 Páteřní rozvod...'!F33</f>
        <v>0</v>
      </c>
      <c r="BD68" s="129">
        <f>'03 - SO 03 Páteřní rozvod...'!F34</f>
        <v>0</v>
      </c>
      <c r="BT68" s="130" t="s">
        <v>10</v>
      </c>
      <c r="BV68" s="130" t="s">
        <v>75</v>
      </c>
      <c r="BW68" s="130" t="s">
        <v>129</v>
      </c>
      <c r="BX68" s="130" t="s">
        <v>7</v>
      </c>
      <c r="CL68" s="130" t="s">
        <v>22</v>
      </c>
      <c r="CM68" s="130" t="s">
        <v>10</v>
      </c>
    </row>
    <row r="69" spans="1:91" s="5" customFormat="1" ht="14.4" customHeight="1">
      <c r="A69" s="118" t="s">
        <v>77</v>
      </c>
      <c r="B69" s="119"/>
      <c r="C69" s="120"/>
      <c r="D69" s="121" t="s">
        <v>130</v>
      </c>
      <c r="E69" s="121"/>
      <c r="F69" s="121"/>
      <c r="G69" s="121"/>
      <c r="H69" s="121"/>
      <c r="I69" s="122"/>
      <c r="J69" s="121" t="s">
        <v>131</v>
      </c>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3">
        <f>'04 - SO 04 Vedlejší a ost...'!J27</f>
        <v>0</v>
      </c>
      <c r="AH69" s="122"/>
      <c r="AI69" s="122"/>
      <c r="AJ69" s="122"/>
      <c r="AK69" s="122"/>
      <c r="AL69" s="122"/>
      <c r="AM69" s="122"/>
      <c r="AN69" s="123">
        <f>SUM(AG69,AT69)</f>
        <v>0</v>
      </c>
      <c r="AO69" s="122"/>
      <c r="AP69" s="122"/>
      <c r="AQ69" s="124" t="s">
        <v>80</v>
      </c>
      <c r="AR69" s="125"/>
      <c r="AS69" s="131">
        <v>0</v>
      </c>
      <c r="AT69" s="132">
        <f>ROUND(SUM(AV69:AW69),0)</f>
        <v>0</v>
      </c>
      <c r="AU69" s="133">
        <f>'04 - SO 04 Vedlejší a ost...'!P79</f>
        <v>0</v>
      </c>
      <c r="AV69" s="132">
        <f>'04 - SO 04 Vedlejší a ost...'!J30</f>
        <v>0</v>
      </c>
      <c r="AW69" s="132">
        <f>'04 - SO 04 Vedlejší a ost...'!J31</f>
        <v>0</v>
      </c>
      <c r="AX69" s="132">
        <f>'04 - SO 04 Vedlejší a ost...'!J32</f>
        <v>0</v>
      </c>
      <c r="AY69" s="132">
        <f>'04 - SO 04 Vedlejší a ost...'!J33</f>
        <v>0</v>
      </c>
      <c r="AZ69" s="132">
        <f>'04 - SO 04 Vedlejší a ost...'!F30</f>
        <v>0</v>
      </c>
      <c r="BA69" s="132">
        <f>'04 - SO 04 Vedlejší a ost...'!F31</f>
        <v>0</v>
      </c>
      <c r="BB69" s="132">
        <f>'04 - SO 04 Vedlejší a ost...'!F32</f>
        <v>0</v>
      </c>
      <c r="BC69" s="132">
        <f>'04 - SO 04 Vedlejší a ost...'!F33</f>
        <v>0</v>
      </c>
      <c r="BD69" s="134">
        <f>'04 - SO 04 Vedlejší a ost...'!F34</f>
        <v>0</v>
      </c>
      <c r="BT69" s="130" t="s">
        <v>10</v>
      </c>
      <c r="BV69" s="130" t="s">
        <v>75</v>
      </c>
      <c r="BW69" s="130" t="s">
        <v>132</v>
      </c>
      <c r="BX69" s="130" t="s">
        <v>7</v>
      </c>
      <c r="CL69" s="130" t="s">
        <v>22</v>
      </c>
      <c r="CM69" s="130" t="s">
        <v>10</v>
      </c>
    </row>
    <row r="70" spans="2:44" s="1" customFormat="1" ht="30" customHeight="1">
      <c r="B70" s="45"/>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1"/>
    </row>
    <row r="71" spans="2:44" s="1" customFormat="1" ht="6.95" customHeight="1">
      <c r="B71" s="66"/>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71"/>
    </row>
  </sheetData>
  <sheetProtection password="CC35" sheet="1" objects="1" scenarios="1" formatColumns="0" formatRows="0"/>
  <mergeCells count="10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N63:AP63"/>
    <mergeCell ref="AG63:AM63"/>
    <mergeCell ref="D63:H63"/>
    <mergeCell ref="J63:AF63"/>
    <mergeCell ref="AN64:AP64"/>
    <mergeCell ref="AG64:AM64"/>
    <mergeCell ref="D64:H64"/>
    <mergeCell ref="J64:AF64"/>
    <mergeCell ref="AN65:AP65"/>
    <mergeCell ref="AG65:AM65"/>
    <mergeCell ref="D65:H65"/>
    <mergeCell ref="J65:AF65"/>
    <mergeCell ref="AN66:AP66"/>
    <mergeCell ref="AG66:AM66"/>
    <mergeCell ref="D66:H66"/>
    <mergeCell ref="J66:AF66"/>
    <mergeCell ref="AN67:AP67"/>
    <mergeCell ref="AG67:AM67"/>
    <mergeCell ref="D67:H67"/>
    <mergeCell ref="J67:AF67"/>
    <mergeCell ref="AN68:AP68"/>
    <mergeCell ref="AG68:AM68"/>
    <mergeCell ref="D68:H68"/>
    <mergeCell ref="J68:AF68"/>
    <mergeCell ref="AN69:AP69"/>
    <mergeCell ref="AG69:AM69"/>
    <mergeCell ref="D69:H69"/>
    <mergeCell ref="J69:AF69"/>
    <mergeCell ref="AG51:AM51"/>
    <mergeCell ref="AN51:AP51"/>
    <mergeCell ref="AR2:BE2"/>
  </mergeCells>
  <hyperlinks>
    <hyperlink ref="K1:S1" location="C2" display="1) Rekapitulace stavby"/>
    <hyperlink ref="W1:AI1" location="C51" display="2) Rekapitulace objektů stavby a soupisů prací"/>
    <hyperlink ref="A52" location="'01 - 1 - SO 01-1 Garsonie...'!C2" display="/"/>
    <hyperlink ref="A53" location="'01 - 2 - SO 01-2 Garsonie...'!C2" display="/"/>
    <hyperlink ref="A54" location="'01 - 3 - SO 01-3 Garsonie...'!C2" display="/"/>
    <hyperlink ref="A55" location="'02-1 - SO 02-1 Byt 1+1 č. 1'!C2" display="/"/>
    <hyperlink ref="A56" location="'02-2 - SO 02-2 Byt 1+1 č. 2'!C2" display="/"/>
    <hyperlink ref="A57" location="'02-3 - SO 02-3 Byt 1+1 č. 3'!C2" display="/"/>
    <hyperlink ref="A58" location="'02-4 - SO 02-4 Byt 1+1 č. 4'!C2" display="/"/>
    <hyperlink ref="A59" location="'02-5 - SO 02-5 Byt 1+1 č. 5'!C2" display="/"/>
    <hyperlink ref="A60" location="'02-6 - SO 02-6 Byt 1+1 č. 6'!C2" display="/"/>
    <hyperlink ref="A61" location="'02-7 - SO 02-7 Byt 1+1 č. 7'!C2" display="/"/>
    <hyperlink ref="A62" location="'02-8 - SO 02-8 Byt 1+1 č. 8'!C2" display="/"/>
    <hyperlink ref="A63" location="'02-9 - SO 02-9 Byt 1+1 č. 9'!C2" display="/"/>
    <hyperlink ref="A64" location="'02-10 - SO 02-10 Byt 1+1 ...'!C2" display="/"/>
    <hyperlink ref="A65" location="'02-11 - SO 02-11 Byt 1+1 ...'!C2" display="/"/>
    <hyperlink ref="A66" location="'02-12 - SO 02-12 Byt 1+1 ...'!C2" display="/"/>
    <hyperlink ref="A67" location="'02-13 - SO 02-13 Byt 1+1 ...'!C2" display="/"/>
    <hyperlink ref="A68" location="'03 - SO 03 Páteřní rozvod...'!C2" display="/"/>
    <hyperlink ref="A69" location="'04 - SO 04 Vedlejší a ost...'!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4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105</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753</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ROUND(J94,2)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ROUND(SUM(BE94:BE417),2)</f>
        <v>0</v>
      </c>
      <c r="G30" s="46"/>
      <c r="H30" s="46"/>
      <c r="I30" s="157">
        <v>0.21</v>
      </c>
      <c r="J30" s="156">
        <f>ROUND(ROUND((SUM(BE94:BE417)),2)*I30,0)</f>
        <v>0</v>
      </c>
      <c r="K30" s="50"/>
    </row>
    <row r="31" spans="2:11" s="1" customFormat="1" ht="14.4" customHeight="1">
      <c r="B31" s="45"/>
      <c r="C31" s="46"/>
      <c r="D31" s="46"/>
      <c r="E31" s="54" t="s">
        <v>45</v>
      </c>
      <c r="F31" s="156">
        <f>ROUND(SUM(BF94:BF417),2)</f>
        <v>0</v>
      </c>
      <c r="G31" s="46"/>
      <c r="H31" s="46"/>
      <c r="I31" s="157">
        <v>0.15</v>
      </c>
      <c r="J31" s="156">
        <f>ROUND(ROUND((SUM(BF94:BF417)),2)*I31,0)</f>
        <v>0</v>
      </c>
      <c r="K31" s="50"/>
    </row>
    <row r="32" spans="2:11" s="1" customFormat="1" ht="14.4" customHeight="1" hidden="1">
      <c r="B32" s="45"/>
      <c r="C32" s="46"/>
      <c r="D32" s="46"/>
      <c r="E32" s="54" t="s">
        <v>46</v>
      </c>
      <c r="F32" s="156">
        <f>ROUND(SUM(BG94:BG417),2)</f>
        <v>0</v>
      </c>
      <c r="G32" s="46"/>
      <c r="H32" s="46"/>
      <c r="I32" s="157">
        <v>0.21</v>
      </c>
      <c r="J32" s="156">
        <v>0</v>
      </c>
      <c r="K32" s="50"/>
    </row>
    <row r="33" spans="2:11" s="1" customFormat="1" ht="14.4" customHeight="1" hidden="1">
      <c r="B33" s="45"/>
      <c r="C33" s="46"/>
      <c r="D33" s="46"/>
      <c r="E33" s="54" t="s">
        <v>47</v>
      </c>
      <c r="F33" s="156">
        <f>ROUND(SUM(BH94:BH417),2)</f>
        <v>0</v>
      </c>
      <c r="G33" s="46"/>
      <c r="H33" s="46"/>
      <c r="I33" s="157">
        <v>0.15</v>
      </c>
      <c r="J33" s="156">
        <v>0</v>
      </c>
      <c r="K33" s="50"/>
    </row>
    <row r="34" spans="2:11" s="1" customFormat="1" ht="14.4" customHeight="1" hidden="1">
      <c r="B34" s="45"/>
      <c r="C34" s="46"/>
      <c r="D34" s="46"/>
      <c r="E34" s="54" t="s">
        <v>48</v>
      </c>
      <c r="F34" s="156">
        <f>ROUND(SUM(BI94:BI417),2)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02-6 - SO 02-6 Byt 1+1 č. 6</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J94</f>
        <v>0</v>
      </c>
      <c r="K56" s="50"/>
      <c r="AU56" s="23" t="s">
        <v>145</v>
      </c>
    </row>
    <row r="57" spans="2:11" s="7" customFormat="1" ht="24.95" customHeight="1">
      <c r="B57" s="176"/>
      <c r="C57" s="177"/>
      <c r="D57" s="178" t="s">
        <v>146</v>
      </c>
      <c r="E57" s="179"/>
      <c r="F57" s="179"/>
      <c r="G57" s="179"/>
      <c r="H57" s="179"/>
      <c r="I57" s="180"/>
      <c r="J57" s="181">
        <f>J95</f>
        <v>0</v>
      </c>
      <c r="K57" s="182"/>
    </row>
    <row r="58" spans="2:11" s="8" customFormat="1" ht="19.9" customHeight="1">
      <c r="B58" s="183"/>
      <c r="C58" s="184"/>
      <c r="D58" s="185" t="s">
        <v>147</v>
      </c>
      <c r="E58" s="186"/>
      <c r="F58" s="186"/>
      <c r="G58" s="186"/>
      <c r="H58" s="186"/>
      <c r="I58" s="187"/>
      <c r="J58" s="188">
        <f>J96</f>
        <v>0</v>
      </c>
      <c r="K58" s="189"/>
    </row>
    <row r="59" spans="2:11" s="8" customFormat="1" ht="19.9" customHeight="1">
      <c r="B59" s="183"/>
      <c r="C59" s="184"/>
      <c r="D59" s="185" t="s">
        <v>148</v>
      </c>
      <c r="E59" s="186"/>
      <c r="F59" s="186"/>
      <c r="G59" s="186"/>
      <c r="H59" s="186"/>
      <c r="I59" s="187"/>
      <c r="J59" s="188">
        <f>J98</f>
        <v>0</v>
      </c>
      <c r="K59" s="189"/>
    </row>
    <row r="60" spans="2:11" s="8" customFormat="1" ht="19.9" customHeight="1">
      <c r="B60" s="183"/>
      <c r="C60" s="184"/>
      <c r="D60" s="185" t="s">
        <v>149</v>
      </c>
      <c r="E60" s="186"/>
      <c r="F60" s="186"/>
      <c r="G60" s="186"/>
      <c r="H60" s="186"/>
      <c r="I60" s="187"/>
      <c r="J60" s="188">
        <f>J121</f>
        <v>0</v>
      </c>
      <c r="K60" s="189"/>
    </row>
    <row r="61" spans="2:11" s="8" customFormat="1" ht="19.9" customHeight="1">
      <c r="B61" s="183"/>
      <c r="C61" s="184"/>
      <c r="D61" s="185" t="s">
        <v>150</v>
      </c>
      <c r="E61" s="186"/>
      <c r="F61" s="186"/>
      <c r="G61" s="186"/>
      <c r="H61" s="186"/>
      <c r="I61" s="187"/>
      <c r="J61" s="188">
        <f>J161</f>
        <v>0</v>
      </c>
      <c r="K61" s="189"/>
    </row>
    <row r="62" spans="2:11" s="8" customFormat="1" ht="19.9" customHeight="1">
      <c r="B62" s="183"/>
      <c r="C62" s="184"/>
      <c r="D62" s="185" t="s">
        <v>151</v>
      </c>
      <c r="E62" s="186"/>
      <c r="F62" s="186"/>
      <c r="G62" s="186"/>
      <c r="H62" s="186"/>
      <c r="I62" s="187"/>
      <c r="J62" s="188">
        <f>J173</f>
        <v>0</v>
      </c>
      <c r="K62" s="189"/>
    </row>
    <row r="63" spans="2:11" s="8" customFormat="1" ht="19.9" customHeight="1">
      <c r="B63" s="183"/>
      <c r="C63" s="184"/>
      <c r="D63" s="185" t="s">
        <v>152</v>
      </c>
      <c r="E63" s="186"/>
      <c r="F63" s="186"/>
      <c r="G63" s="186"/>
      <c r="H63" s="186"/>
      <c r="I63" s="187"/>
      <c r="J63" s="188">
        <f>J186</f>
        <v>0</v>
      </c>
      <c r="K63" s="189"/>
    </row>
    <row r="64" spans="2:11" s="7" customFormat="1" ht="24.95" customHeight="1">
      <c r="B64" s="176"/>
      <c r="C64" s="177"/>
      <c r="D64" s="178" t="s">
        <v>153</v>
      </c>
      <c r="E64" s="179"/>
      <c r="F64" s="179"/>
      <c r="G64" s="179"/>
      <c r="H64" s="179"/>
      <c r="I64" s="180"/>
      <c r="J64" s="181">
        <f>J189</f>
        <v>0</v>
      </c>
      <c r="K64" s="182"/>
    </row>
    <row r="65" spans="2:11" s="8" customFormat="1" ht="19.9" customHeight="1">
      <c r="B65" s="183"/>
      <c r="C65" s="184"/>
      <c r="D65" s="185" t="s">
        <v>154</v>
      </c>
      <c r="E65" s="186"/>
      <c r="F65" s="186"/>
      <c r="G65" s="186"/>
      <c r="H65" s="186"/>
      <c r="I65" s="187"/>
      <c r="J65" s="188">
        <f>J190</f>
        <v>0</v>
      </c>
      <c r="K65" s="189"/>
    </row>
    <row r="66" spans="2:11" s="8" customFormat="1" ht="19.9" customHeight="1">
      <c r="B66" s="183"/>
      <c r="C66" s="184"/>
      <c r="D66" s="185" t="s">
        <v>155</v>
      </c>
      <c r="E66" s="186"/>
      <c r="F66" s="186"/>
      <c r="G66" s="186"/>
      <c r="H66" s="186"/>
      <c r="I66" s="187"/>
      <c r="J66" s="188">
        <f>J205</f>
        <v>0</v>
      </c>
      <c r="K66" s="189"/>
    </row>
    <row r="67" spans="2:11" s="8" customFormat="1" ht="19.9" customHeight="1">
      <c r="B67" s="183"/>
      <c r="C67" s="184"/>
      <c r="D67" s="185" t="s">
        <v>156</v>
      </c>
      <c r="E67" s="186"/>
      <c r="F67" s="186"/>
      <c r="G67" s="186"/>
      <c r="H67" s="186"/>
      <c r="I67" s="187"/>
      <c r="J67" s="188">
        <f>J226</f>
        <v>0</v>
      </c>
      <c r="K67" s="189"/>
    </row>
    <row r="68" spans="2:11" s="8" customFormat="1" ht="19.9" customHeight="1">
      <c r="B68" s="183"/>
      <c r="C68" s="184"/>
      <c r="D68" s="185" t="s">
        <v>157</v>
      </c>
      <c r="E68" s="186"/>
      <c r="F68" s="186"/>
      <c r="G68" s="186"/>
      <c r="H68" s="186"/>
      <c r="I68" s="187"/>
      <c r="J68" s="188">
        <f>J245</f>
        <v>0</v>
      </c>
      <c r="K68" s="189"/>
    </row>
    <row r="69" spans="2:11" s="8" customFormat="1" ht="19.9" customHeight="1">
      <c r="B69" s="183"/>
      <c r="C69" s="184"/>
      <c r="D69" s="185" t="s">
        <v>158</v>
      </c>
      <c r="E69" s="186"/>
      <c r="F69" s="186"/>
      <c r="G69" s="186"/>
      <c r="H69" s="186"/>
      <c r="I69" s="187"/>
      <c r="J69" s="188">
        <f>J269</f>
        <v>0</v>
      </c>
      <c r="K69" s="189"/>
    </row>
    <row r="70" spans="2:11" s="8" customFormat="1" ht="19.9" customHeight="1">
      <c r="B70" s="183"/>
      <c r="C70" s="184"/>
      <c r="D70" s="185" t="s">
        <v>159</v>
      </c>
      <c r="E70" s="186"/>
      <c r="F70" s="186"/>
      <c r="G70" s="186"/>
      <c r="H70" s="186"/>
      <c r="I70" s="187"/>
      <c r="J70" s="188">
        <f>J297</f>
        <v>0</v>
      </c>
      <c r="K70" s="189"/>
    </row>
    <row r="71" spans="2:11" s="8" customFormat="1" ht="19.9" customHeight="1">
      <c r="B71" s="183"/>
      <c r="C71" s="184"/>
      <c r="D71" s="185" t="s">
        <v>160</v>
      </c>
      <c r="E71" s="186"/>
      <c r="F71" s="186"/>
      <c r="G71" s="186"/>
      <c r="H71" s="186"/>
      <c r="I71" s="187"/>
      <c r="J71" s="188">
        <f>J310</f>
        <v>0</v>
      </c>
      <c r="K71" s="189"/>
    </row>
    <row r="72" spans="2:11" s="8" customFormat="1" ht="19.9" customHeight="1">
      <c r="B72" s="183"/>
      <c r="C72" s="184"/>
      <c r="D72" s="185" t="s">
        <v>161</v>
      </c>
      <c r="E72" s="186"/>
      <c r="F72" s="186"/>
      <c r="G72" s="186"/>
      <c r="H72" s="186"/>
      <c r="I72" s="187"/>
      <c r="J72" s="188">
        <f>J345</f>
        <v>0</v>
      </c>
      <c r="K72" s="189"/>
    </row>
    <row r="73" spans="2:11" s="8" customFormat="1" ht="19.9" customHeight="1">
      <c r="B73" s="183"/>
      <c r="C73" s="184"/>
      <c r="D73" s="185" t="s">
        <v>162</v>
      </c>
      <c r="E73" s="186"/>
      <c r="F73" s="186"/>
      <c r="G73" s="186"/>
      <c r="H73" s="186"/>
      <c r="I73" s="187"/>
      <c r="J73" s="188">
        <f>J376</f>
        <v>0</v>
      </c>
      <c r="K73" s="189"/>
    </row>
    <row r="74" spans="2:11" s="8" customFormat="1" ht="19.9" customHeight="1">
      <c r="B74" s="183"/>
      <c r="C74" s="184"/>
      <c r="D74" s="185" t="s">
        <v>163</v>
      </c>
      <c r="E74" s="186"/>
      <c r="F74" s="186"/>
      <c r="G74" s="186"/>
      <c r="H74" s="186"/>
      <c r="I74" s="187"/>
      <c r="J74" s="188">
        <f>J405</f>
        <v>0</v>
      </c>
      <c r="K74" s="189"/>
    </row>
    <row r="75" spans="2:11" s="1" customFormat="1" ht="21.8" customHeight="1">
      <c r="B75" s="45"/>
      <c r="C75" s="46"/>
      <c r="D75" s="46"/>
      <c r="E75" s="46"/>
      <c r="F75" s="46"/>
      <c r="G75" s="46"/>
      <c r="H75" s="46"/>
      <c r="I75" s="143"/>
      <c r="J75" s="46"/>
      <c r="K75" s="50"/>
    </row>
    <row r="76" spans="2:11" s="1" customFormat="1" ht="6.95" customHeight="1">
      <c r="B76" s="66"/>
      <c r="C76" s="67"/>
      <c r="D76" s="67"/>
      <c r="E76" s="67"/>
      <c r="F76" s="67"/>
      <c r="G76" s="67"/>
      <c r="H76" s="67"/>
      <c r="I76" s="165"/>
      <c r="J76" s="67"/>
      <c r="K76" s="68"/>
    </row>
    <row r="80" spans="2:12" s="1" customFormat="1" ht="6.95" customHeight="1">
      <c r="B80" s="69"/>
      <c r="C80" s="70"/>
      <c r="D80" s="70"/>
      <c r="E80" s="70"/>
      <c r="F80" s="70"/>
      <c r="G80" s="70"/>
      <c r="H80" s="70"/>
      <c r="I80" s="168"/>
      <c r="J80" s="70"/>
      <c r="K80" s="70"/>
      <c r="L80" s="71"/>
    </row>
    <row r="81" spans="2:12" s="1" customFormat="1" ht="36.95" customHeight="1">
      <c r="B81" s="45"/>
      <c r="C81" s="72" t="s">
        <v>164</v>
      </c>
      <c r="D81" s="73"/>
      <c r="E81" s="73"/>
      <c r="F81" s="73"/>
      <c r="G81" s="73"/>
      <c r="H81" s="73"/>
      <c r="I81" s="190"/>
      <c r="J81" s="73"/>
      <c r="K81" s="73"/>
      <c r="L81" s="71"/>
    </row>
    <row r="82" spans="2:12" s="1" customFormat="1" ht="6.95" customHeight="1">
      <c r="B82" s="45"/>
      <c r="C82" s="73"/>
      <c r="D82" s="73"/>
      <c r="E82" s="73"/>
      <c r="F82" s="73"/>
      <c r="G82" s="73"/>
      <c r="H82" s="73"/>
      <c r="I82" s="190"/>
      <c r="J82" s="73"/>
      <c r="K82" s="73"/>
      <c r="L82" s="71"/>
    </row>
    <row r="83" spans="2:12" s="1" customFormat="1" ht="14.4" customHeight="1">
      <c r="B83" s="45"/>
      <c r="C83" s="75" t="s">
        <v>18</v>
      </c>
      <c r="D83" s="73"/>
      <c r="E83" s="73"/>
      <c r="F83" s="73"/>
      <c r="G83" s="73"/>
      <c r="H83" s="73"/>
      <c r="I83" s="190"/>
      <c r="J83" s="73"/>
      <c r="K83" s="73"/>
      <c r="L83" s="71"/>
    </row>
    <row r="84" spans="2:12" s="1" customFormat="1" ht="14.4" customHeight="1">
      <c r="B84" s="45"/>
      <c r="C84" s="73"/>
      <c r="D84" s="73"/>
      <c r="E84" s="191" t="str">
        <f>E7</f>
        <v>6118 Klatovská nemocnice, a. s.</v>
      </c>
      <c r="F84" s="75"/>
      <c r="G84" s="75"/>
      <c r="H84" s="75"/>
      <c r="I84" s="190"/>
      <c r="J84" s="73"/>
      <c r="K84" s="73"/>
      <c r="L84" s="71"/>
    </row>
    <row r="85" spans="2:12" s="1" customFormat="1" ht="14.4" customHeight="1">
      <c r="B85" s="45"/>
      <c r="C85" s="75" t="s">
        <v>139</v>
      </c>
      <c r="D85" s="73"/>
      <c r="E85" s="73"/>
      <c r="F85" s="73"/>
      <c r="G85" s="73"/>
      <c r="H85" s="73"/>
      <c r="I85" s="190"/>
      <c r="J85" s="73"/>
      <c r="K85" s="73"/>
      <c r="L85" s="71"/>
    </row>
    <row r="86" spans="2:12" s="1" customFormat="1" ht="16.2" customHeight="1">
      <c r="B86" s="45"/>
      <c r="C86" s="73"/>
      <c r="D86" s="73"/>
      <c r="E86" s="81" t="str">
        <f>E9</f>
        <v>02-6 - SO 02-6 Byt 1+1 č. 6</v>
      </c>
      <c r="F86" s="73"/>
      <c r="G86" s="73"/>
      <c r="H86" s="73"/>
      <c r="I86" s="190"/>
      <c r="J86" s="73"/>
      <c r="K86" s="73"/>
      <c r="L86" s="71"/>
    </row>
    <row r="87" spans="2:12" s="1" customFormat="1" ht="6.95" customHeight="1">
      <c r="B87" s="45"/>
      <c r="C87" s="73"/>
      <c r="D87" s="73"/>
      <c r="E87" s="73"/>
      <c r="F87" s="73"/>
      <c r="G87" s="73"/>
      <c r="H87" s="73"/>
      <c r="I87" s="190"/>
      <c r="J87" s="73"/>
      <c r="K87" s="73"/>
      <c r="L87" s="71"/>
    </row>
    <row r="88" spans="2:12" s="1" customFormat="1" ht="18" customHeight="1">
      <c r="B88" s="45"/>
      <c r="C88" s="75" t="s">
        <v>24</v>
      </c>
      <c r="D88" s="73"/>
      <c r="E88" s="73"/>
      <c r="F88" s="192" t="str">
        <f>F12</f>
        <v xml:space="preserve"> </v>
      </c>
      <c r="G88" s="73"/>
      <c r="H88" s="73"/>
      <c r="I88" s="193" t="s">
        <v>26</v>
      </c>
      <c r="J88" s="84" t="str">
        <f>IF(J12="","",J12)</f>
        <v>28. 5. 2018</v>
      </c>
      <c r="K88" s="73"/>
      <c r="L88" s="71"/>
    </row>
    <row r="89" spans="2:12" s="1" customFormat="1" ht="6.95" customHeight="1">
      <c r="B89" s="45"/>
      <c r="C89" s="73"/>
      <c r="D89" s="73"/>
      <c r="E89" s="73"/>
      <c r="F89" s="73"/>
      <c r="G89" s="73"/>
      <c r="H89" s="73"/>
      <c r="I89" s="190"/>
      <c r="J89" s="73"/>
      <c r="K89" s="73"/>
      <c r="L89" s="71"/>
    </row>
    <row r="90" spans="2:12" s="1" customFormat="1" ht="13.5">
      <c r="B90" s="45"/>
      <c r="C90" s="75" t="s">
        <v>30</v>
      </c>
      <c r="D90" s="73"/>
      <c r="E90" s="73"/>
      <c r="F90" s="192" t="str">
        <f>E15</f>
        <v xml:space="preserve"> </v>
      </c>
      <c r="G90" s="73"/>
      <c r="H90" s="73"/>
      <c r="I90" s="193" t="s">
        <v>36</v>
      </c>
      <c r="J90" s="192" t="str">
        <f>E21</f>
        <v xml:space="preserve"> </v>
      </c>
      <c r="K90" s="73"/>
      <c r="L90" s="71"/>
    </row>
    <row r="91" spans="2:12" s="1" customFormat="1" ht="14.4" customHeight="1">
      <c r="B91" s="45"/>
      <c r="C91" s="75" t="s">
        <v>33</v>
      </c>
      <c r="D91" s="73"/>
      <c r="E91" s="73"/>
      <c r="F91" s="192" t="str">
        <f>IF(E18="","",E18)</f>
        <v/>
      </c>
      <c r="G91" s="73"/>
      <c r="H91" s="73"/>
      <c r="I91" s="190"/>
      <c r="J91" s="73"/>
      <c r="K91" s="73"/>
      <c r="L91" s="71"/>
    </row>
    <row r="92" spans="2:12" s="1" customFormat="1" ht="10.3" customHeight="1">
      <c r="B92" s="45"/>
      <c r="C92" s="73"/>
      <c r="D92" s="73"/>
      <c r="E92" s="73"/>
      <c r="F92" s="73"/>
      <c r="G92" s="73"/>
      <c r="H92" s="73"/>
      <c r="I92" s="190"/>
      <c r="J92" s="73"/>
      <c r="K92" s="73"/>
      <c r="L92" s="71"/>
    </row>
    <row r="93" spans="2:20" s="9" customFormat="1" ht="29.25" customHeight="1">
      <c r="B93" s="194"/>
      <c r="C93" s="195" t="s">
        <v>165</v>
      </c>
      <c r="D93" s="196" t="s">
        <v>58</v>
      </c>
      <c r="E93" s="196" t="s">
        <v>54</v>
      </c>
      <c r="F93" s="196" t="s">
        <v>166</v>
      </c>
      <c r="G93" s="196" t="s">
        <v>167</v>
      </c>
      <c r="H93" s="196" t="s">
        <v>168</v>
      </c>
      <c r="I93" s="197" t="s">
        <v>169</v>
      </c>
      <c r="J93" s="196" t="s">
        <v>143</v>
      </c>
      <c r="K93" s="198" t="s">
        <v>170</v>
      </c>
      <c r="L93" s="199"/>
      <c r="M93" s="101" t="s">
        <v>171</v>
      </c>
      <c r="N93" s="102" t="s">
        <v>43</v>
      </c>
      <c r="O93" s="102" t="s">
        <v>172</v>
      </c>
      <c r="P93" s="102" t="s">
        <v>173</v>
      </c>
      <c r="Q93" s="102" t="s">
        <v>174</v>
      </c>
      <c r="R93" s="102" t="s">
        <v>175</v>
      </c>
      <c r="S93" s="102" t="s">
        <v>176</v>
      </c>
      <c r="T93" s="103" t="s">
        <v>177</v>
      </c>
    </row>
    <row r="94" spans="2:63" s="1" customFormat="1" ht="29.25" customHeight="1">
      <c r="B94" s="45"/>
      <c r="C94" s="107" t="s">
        <v>144</v>
      </c>
      <c r="D94" s="73"/>
      <c r="E94" s="73"/>
      <c r="F94" s="73"/>
      <c r="G94" s="73"/>
      <c r="H94" s="73"/>
      <c r="I94" s="190"/>
      <c r="J94" s="200">
        <f>BK94</f>
        <v>0</v>
      </c>
      <c r="K94" s="73"/>
      <c r="L94" s="71"/>
      <c r="M94" s="104"/>
      <c r="N94" s="105"/>
      <c r="O94" s="105"/>
      <c r="P94" s="201">
        <f>P95+P189</f>
        <v>0</v>
      </c>
      <c r="Q94" s="105"/>
      <c r="R94" s="201">
        <f>R95+R189</f>
        <v>0</v>
      </c>
      <c r="S94" s="105"/>
      <c r="T94" s="202">
        <f>T95+T189</f>
        <v>0</v>
      </c>
      <c r="AT94" s="23" t="s">
        <v>72</v>
      </c>
      <c r="AU94" s="23" t="s">
        <v>145</v>
      </c>
      <c r="BK94" s="203">
        <f>BK95+BK189</f>
        <v>0</v>
      </c>
    </row>
    <row r="95" spans="2:63" s="10" customFormat="1" ht="37.4" customHeight="1">
      <c r="B95" s="204"/>
      <c r="C95" s="205"/>
      <c r="D95" s="206" t="s">
        <v>72</v>
      </c>
      <c r="E95" s="207" t="s">
        <v>178</v>
      </c>
      <c r="F95" s="207" t="s">
        <v>179</v>
      </c>
      <c r="G95" s="205"/>
      <c r="H95" s="205"/>
      <c r="I95" s="208"/>
      <c r="J95" s="209">
        <f>BK95</f>
        <v>0</v>
      </c>
      <c r="K95" s="205"/>
      <c r="L95" s="210"/>
      <c r="M95" s="211"/>
      <c r="N95" s="212"/>
      <c r="O95" s="212"/>
      <c r="P95" s="213">
        <f>P96+P98+P121+P161+P173+P186</f>
        <v>0</v>
      </c>
      <c r="Q95" s="212"/>
      <c r="R95" s="213">
        <f>R96+R98+R121+R161+R173+R186</f>
        <v>0</v>
      </c>
      <c r="S95" s="212"/>
      <c r="T95" s="214">
        <f>T96+T98+T121+T161+T173+T186</f>
        <v>0</v>
      </c>
      <c r="AR95" s="215" t="s">
        <v>10</v>
      </c>
      <c r="AT95" s="216" t="s">
        <v>72</v>
      </c>
      <c r="AU95" s="216" t="s">
        <v>73</v>
      </c>
      <c r="AY95" s="215" t="s">
        <v>180</v>
      </c>
      <c r="BK95" s="217">
        <f>BK96+BK98+BK121+BK161+BK173+BK186</f>
        <v>0</v>
      </c>
    </row>
    <row r="96" spans="2:63" s="10" customFormat="1" ht="19.9" customHeight="1">
      <c r="B96" s="204"/>
      <c r="C96" s="205"/>
      <c r="D96" s="206" t="s">
        <v>72</v>
      </c>
      <c r="E96" s="218" t="s">
        <v>29</v>
      </c>
      <c r="F96" s="218" t="s">
        <v>181</v>
      </c>
      <c r="G96" s="205"/>
      <c r="H96" s="205"/>
      <c r="I96" s="208"/>
      <c r="J96" s="219">
        <f>BK96</f>
        <v>0</v>
      </c>
      <c r="K96" s="205"/>
      <c r="L96" s="210"/>
      <c r="M96" s="211"/>
      <c r="N96" s="212"/>
      <c r="O96" s="212"/>
      <c r="P96" s="213">
        <f>P97</f>
        <v>0</v>
      </c>
      <c r="Q96" s="212"/>
      <c r="R96" s="213">
        <f>R97</f>
        <v>0</v>
      </c>
      <c r="S96" s="212"/>
      <c r="T96" s="214">
        <f>T97</f>
        <v>0</v>
      </c>
      <c r="AR96" s="215" t="s">
        <v>10</v>
      </c>
      <c r="AT96" s="216" t="s">
        <v>72</v>
      </c>
      <c r="AU96" s="216" t="s">
        <v>10</v>
      </c>
      <c r="AY96" s="215" t="s">
        <v>180</v>
      </c>
      <c r="BK96" s="217">
        <f>BK97</f>
        <v>0</v>
      </c>
    </row>
    <row r="97" spans="2:65" s="1" customFormat="1" ht="14.4" customHeight="1">
      <c r="B97" s="45"/>
      <c r="C97" s="220" t="s">
        <v>10</v>
      </c>
      <c r="D97" s="220" t="s">
        <v>182</v>
      </c>
      <c r="E97" s="221" t="s">
        <v>183</v>
      </c>
      <c r="F97" s="222" t="s">
        <v>184</v>
      </c>
      <c r="G97" s="223" t="s">
        <v>185</v>
      </c>
      <c r="H97" s="224">
        <v>1</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187</v>
      </c>
    </row>
    <row r="98" spans="2:63" s="10" customFormat="1" ht="29.85" customHeight="1">
      <c r="B98" s="204"/>
      <c r="C98" s="205"/>
      <c r="D98" s="206" t="s">
        <v>72</v>
      </c>
      <c r="E98" s="218" t="s">
        <v>188</v>
      </c>
      <c r="F98" s="218" t="s">
        <v>189</v>
      </c>
      <c r="G98" s="205"/>
      <c r="H98" s="205"/>
      <c r="I98" s="208"/>
      <c r="J98" s="219">
        <f>BK98</f>
        <v>0</v>
      </c>
      <c r="K98" s="205"/>
      <c r="L98" s="210"/>
      <c r="M98" s="211"/>
      <c r="N98" s="212"/>
      <c r="O98" s="212"/>
      <c r="P98" s="213">
        <f>SUM(P99:P120)</f>
        <v>0</v>
      </c>
      <c r="Q98" s="212"/>
      <c r="R98" s="213">
        <f>SUM(R99:R120)</f>
        <v>0</v>
      </c>
      <c r="S98" s="212"/>
      <c r="T98" s="214">
        <f>SUM(T99:T120)</f>
        <v>0</v>
      </c>
      <c r="AR98" s="215" t="s">
        <v>10</v>
      </c>
      <c r="AT98" s="216" t="s">
        <v>72</v>
      </c>
      <c r="AU98" s="216" t="s">
        <v>10</v>
      </c>
      <c r="AY98" s="215" t="s">
        <v>180</v>
      </c>
      <c r="BK98" s="217">
        <f>SUM(BK99:BK120)</f>
        <v>0</v>
      </c>
    </row>
    <row r="99" spans="2:65" s="1" customFormat="1" ht="22.8" customHeight="1">
      <c r="B99" s="45"/>
      <c r="C99" s="220" t="s">
        <v>187</v>
      </c>
      <c r="D99" s="220" t="s">
        <v>182</v>
      </c>
      <c r="E99" s="221" t="s">
        <v>190</v>
      </c>
      <c r="F99" s="222" t="s">
        <v>191</v>
      </c>
      <c r="G99" s="223" t="s">
        <v>192</v>
      </c>
      <c r="H99" s="224">
        <v>12.1</v>
      </c>
      <c r="I99" s="225"/>
      <c r="J99" s="224">
        <f>ROUND(I99*H99,0)</f>
        <v>0</v>
      </c>
      <c r="K99" s="222" t="s">
        <v>193</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186</v>
      </c>
    </row>
    <row r="100" spans="2:51" s="11" customFormat="1" ht="13.5">
      <c r="B100" s="231"/>
      <c r="C100" s="232"/>
      <c r="D100" s="233" t="s">
        <v>194</v>
      </c>
      <c r="E100" s="234" t="s">
        <v>22</v>
      </c>
      <c r="F100" s="235" t="s">
        <v>195</v>
      </c>
      <c r="G100" s="232"/>
      <c r="H100" s="236">
        <v>12.1</v>
      </c>
      <c r="I100" s="237"/>
      <c r="J100" s="232"/>
      <c r="K100" s="232"/>
      <c r="L100" s="238"/>
      <c r="M100" s="239"/>
      <c r="N100" s="240"/>
      <c r="O100" s="240"/>
      <c r="P100" s="240"/>
      <c r="Q100" s="240"/>
      <c r="R100" s="240"/>
      <c r="S100" s="240"/>
      <c r="T100" s="241"/>
      <c r="AT100" s="242" t="s">
        <v>194</v>
      </c>
      <c r="AU100" s="242" t="s">
        <v>187</v>
      </c>
      <c r="AV100" s="11" t="s">
        <v>187</v>
      </c>
      <c r="AW100" s="11" t="s">
        <v>35</v>
      </c>
      <c r="AX100" s="11" t="s">
        <v>73</v>
      </c>
      <c r="AY100" s="242" t="s">
        <v>180</v>
      </c>
    </row>
    <row r="101" spans="2:51" s="12" customFormat="1" ht="13.5">
      <c r="B101" s="243"/>
      <c r="C101" s="244"/>
      <c r="D101" s="233" t="s">
        <v>194</v>
      </c>
      <c r="E101" s="245" t="s">
        <v>22</v>
      </c>
      <c r="F101" s="246" t="s">
        <v>196</v>
      </c>
      <c r="G101" s="244"/>
      <c r="H101" s="247">
        <v>12.1</v>
      </c>
      <c r="I101" s="248"/>
      <c r="J101" s="244"/>
      <c r="K101" s="244"/>
      <c r="L101" s="249"/>
      <c r="M101" s="250"/>
      <c r="N101" s="251"/>
      <c r="O101" s="251"/>
      <c r="P101" s="251"/>
      <c r="Q101" s="251"/>
      <c r="R101" s="251"/>
      <c r="S101" s="251"/>
      <c r="T101" s="252"/>
      <c r="AT101" s="253" t="s">
        <v>194</v>
      </c>
      <c r="AU101" s="253" t="s">
        <v>187</v>
      </c>
      <c r="AV101" s="12" t="s">
        <v>186</v>
      </c>
      <c r="AW101" s="12" t="s">
        <v>35</v>
      </c>
      <c r="AX101" s="12" t="s">
        <v>10</v>
      </c>
      <c r="AY101" s="253" t="s">
        <v>180</v>
      </c>
    </row>
    <row r="102" spans="2:65" s="1" customFormat="1" ht="22.8" customHeight="1">
      <c r="B102" s="45"/>
      <c r="C102" s="220" t="s">
        <v>188</v>
      </c>
      <c r="D102" s="220" t="s">
        <v>182</v>
      </c>
      <c r="E102" s="221" t="s">
        <v>197</v>
      </c>
      <c r="F102" s="222" t="s">
        <v>198</v>
      </c>
      <c r="G102" s="223" t="s">
        <v>192</v>
      </c>
      <c r="H102" s="224">
        <v>7.45</v>
      </c>
      <c r="I102" s="225"/>
      <c r="J102" s="224">
        <f>ROUND(I102*H102,0)</f>
        <v>0</v>
      </c>
      <c r="K102" s="222" t="s">
        <v>193</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199</v>
      </c>
    </row>
    <row r="103" spans="2:51" s="11" customFormat="1" ht="13.5">
      <c r="B103" s="231"/>
      <c r="C103" s="232"/>
      <c r="D103" s="233" t="s">
        <v>194</v>
      </c>
      <c r="E103" s="234" t="s">
        <v>22</v>
      </c>
      <c r="F103" s="235" t="s">
        <v>200</v>
      </c>
      <c r="G103" s="232"/>
      <c r="H103" s="236">
        <v>7.45</v>
      </c>
      <c r="I103" s="237"/>
      <c r="J103" s="232"/>
      <c r="K103" s="232"/>
      <c r="L103" s="238"/>
      <c r="M103" s="239"/>
      <c r="N103" s="240"/>
      <c r="O103" s="240"/>
      <c r="P103" s="240"/>
      <c r="Q103" s="240"/>
      <c r="R103" s="240"/>
      <c r="S103" s="240"/>
      <c r="T103" s="241"/>
      <c r="AT103" s="242" t="s">
        <v>194</v>
      </c>
      <c r="AU103" s="242" t="s">
        <v>187</v>
      </c>
      <c r="AV103" s="11" t="s">
        <v>187</v>
      </c>
      <c r="AW103" s="11" t="s">
        <v>35</v>
      </c>
      <c r="AX103" s="11" t="s">
        <v>73</v>
      </c>
      <c r="AY103" s="242" t="s">
        <v>180</v>
      </c>
    </row>
    <row r="104" spans="2:51" s="12" customFormat="1" ht="13.5">
      <c r="B104" s="243"/>
      <c r="C104" s="244"/>
      <c r="D104" s="233" t="s">
        <v>194</v>
      </c>
      <c r="E104" s="245" t="s">
        <v>22</v>
      </c>
      <c r="F104" s="246" t="s">
        <v>196</v>
      </c>
      <c r="G104" s="244"/>
      <c r="H104" s="247">
        <v>7.45</v>
      </c>
      <c r="I104" s="248"/>
      <c r="J104" s="244"/>
      <c r="K104" s="244"/>
      <c r="L104" s="249"/>
      <c r="M104" s="250"/>
      <c r="N104" s="251"/>
      <c r="O104" s="251"/>
      <c r="P104" s="251"/>
      <c r="Q104" s="251"/>
      <c r="R104" s="251"/>
      <c r="S104" s="251"/>
      <c r="T104" s="252"/>
      <c r="AT104" s="253" t="s">
        <v>194</v>
      </c>
      <c r="AU104" s="253" t="s">
        <v>187</v>
      </c>
      <c r="AV104" s="12" t="s">
        <v>186</v>
      </c>
      <c r="AW104" s="12" t="s">
        <v>35</v>
      </c>
      <c r="AX104" s="12" t="s">
        <v>10</v>
      </c>
      <c r="AY104" s="253" t="s">
        <v>180</v>
      </c>
    </row>
    <row r="105" spans="2:65" s="1" customFormat="1" ht="14.4" customHeight="1">
      <c r="B105" s="45"/>
      <c r="C105" s="220" t="s">
        <v>186</v>
      </c>
      <c r="D105" s="220" t="s">
        <v>182</v>
      </c>
      <c r="E105" s="221" t="s">
        <v>201</v>
      </c>
      <c r="F105" s="222" t="s">
        <v>202</v>
      </c>
      <c r="G105" s="223" t="s">
        <v>203</v>
      </c>
      <c r="H105" s="224">
        <v>5.1</v>
      </c>
      <c r="I105" s="225"/>
      <c r="J105" s="224">
        <f>ROUND(I105*H105,0)</f>
        <v>0</v>
      </c>
      <c r="K105" s="222" t="s">
        <v>193</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204</v>
      </c>
    </row>
    <row r="106" spans="2:47" s="1" customFormat="1" ht="13.5">
      <c r="B106" s="45"/>
      <c r="C106" s="73"/>
      <c r="D106" s="233" t="s">
        <v>205</v>
      </c>
      <c r="E106" s="73"/>
      <c r="F106" s="254" t="s">
        <v>206</v>
      </c>
      <c r="G106" s="73"/>
      <c r="H106" s="73"/>
      <c r="I106" s="190"/>
      <c r="J106" s="73"/>
      <c r="K106" s="73"/>
      <c r="L106" s="71"/>
      <c r="M106" s="255"/>
      <c r="N106" s="46"/>
      <c r="O106" s="46"/>
      <c r="P106" s="46"/>
      <c r="Q106" s="46"/>
      <c r="R106" s="46"/>
      <c r="S106" s="46"/>
      <c r="T106" s="94"/>
      <c r="AT106" s="23" t="s">
        <v>205</v>
      </c>
      <c r="AU106" s="23" t="s">
        <v>187</v>
      </c>
    </row>
    <row r="107" spans="2:51" s="11" customFormat="1" ht="13.5">
      <c r="B107" s="231"/>
      <c r="C107" s="232"/>
      <c r="D107" s="233" t="s">
        <v>194</v>
      </c>
      <c r="E107" s="234" t="s">
        <v>22</v>
      </c>
      <c r="F107" s="235" t="s">
        <v>207</v>
      </c>
      <c r="G107" s="232"/>
      <c r="H107" s="236">
        <v>5.1</v>
      </c>
      <c r="I107" s="237"/>
      <c r="J107" s="232"/>
      <c r="K107" s="232"/>
      <c r="L107" s="238"/>
      <c r="M107" s="239"/>
      <c r="N107" s="240"/>
      <c r="O107" s="240"/>
      <c r="P107" s="240"/>
      <c r="Q107" s="240"/>
      <c r="R107" s="240"/>
      <c r="S107" s="240"/>
      <c r="T107" s="241"/>
      <c r="AT107" s="242" t="s">
        <v>194</v>
      </c>
      <c r="AU107" s="242" t="s">
        <v>187</v>
      </c>
      <c r="AV107" s="11" t="s">
        <v>187</v>
      </c>
      <c r="AW107" s="11" t="s">
        <v>35</v>
      </c>
      <c r="AX107" s="11" t="s">
        <v>73</v>
      </c>
      <c r="AY107" s="242" t="s">
        <v>180</v>
      </c>
    </row>
    <row r="108" spans="2:51" s="12" customFormat="1" ht="13.5">
      <c r="B108" s="243"/>
      <c r="C108" s="244"/>
      <c r="D108" s="233" t="s">
        <v>194</v>
      </c>
      <c r="E108" s="245" t="s">
        <v>22</v>
      </c>
      <c r="F108" s="246" t="s">
        <v>196</v>
      </c>
      <c r="G108" s="244"/>
      <c r="H108" s="247">
        <v>5.1</v>
      </c>
      <c r="I108" s="248"/>
      <c r="J108" s="244"/>
      <c r="K108" s="244"/>
      <c r="L108" s="249"/>
      <c r="M108" s="250"/>
      <c r="N108" s="251"/>
      <c r="O108" s="251"/>
      <c r="P108" s="251"/>
      <c r="Q108" s="251"/>
      <c r="R108" s="251"/>
      <c r="S108" s="251"/>
      <c r="T108" s="252"/>
      <c r="AT108" s="253" t="s">
        <v>194</v>
      </c>
      <c r="AU108" s="253" t="s">
        <v>187</v>
      </c>
      <c r="AV108" s="12" t="s">
        <v>186</v>
      </c>
      <c r="AW108" s="12" t="s">
        <v>35</v>
      </c>
      <c r="AX108" s="12" t="s">
        <v>10</v>
      </c>
      <c r="AY108" s="253" t="s">
        <v>180</v>
      </c>
    </row>
    <row r="109" spans="2:65" s="1" customFormat="1" ht="14.4" customHeight="1">
      <c r="B109" s="45"/>
      <c r="C109" s="220" t="s">
        <v>208</v>
      </c>
      <c r="D109" s="220" t="s">
        <v>182</v>
      </c>
      <c r="E109" s="221" t="s">
        <v>209</v>
      </c>
      <c r="F109" s="222" t="s">
        <v>210</v>
      </c>
      <c r="G109" s="223" t="s">
        <v>203</v>
      </c>
      <c r="H109" s="224">
        <v>3.47</v>
      </c>
      <c r="I109" s="225"/>
      <c r="J109" s="224">
        <f>ROUND(I109*H109,0)</f>
        <v>0</v>
      </c>
      <c r="K109" s="222" t="s">
        <v>193</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28</v>
      </c>
    </row>
    <row r="110" spans="2:47" s="1" customFormat="1" ht="13.5">
      <c r="B110" s="45"/>
      <c r="C110" s="73"/>
      <c r="D110" s="233" t="s">
        <v>205</v>
      </c>
      <c r="E110" s="73"/>
      <c r="F110" s="254" t="s">
        <v>206</v>
      </c>
      <c r="G110" s="73"/>
      <c r="H110" s="73"/>
      <c r="I110" s="190"/>
      <c r="J110" s="73"/>
      <c r="K110" s="73"/>
      <c r="L110" s="71"/>
      <c r="M110" s="255"/>
      <c r="N110" s="46"/>
      <c r="O110" s="46"/>
      <c r="P110" s="46"/>
      <c r="Q110" s="46"/>
      <c r="R110" s="46"/>
      <c r="S110" s="46"/>
      <c r="T110" s="94"/>
      <c r="AT110" s="23" t="s">
        <v>205</v>
      </c>
      <c r="AU110" s="23" t="s">
        <v>187</v>
      </c>
    </row>
    <row r="111" spans="2:51" s="11" customFormat="1" ht="13.5">
      <c r="B111" s="231"/>
      <c r="C111" s="232"/>
      <c r="D111" s="233" t="s">
        <v>194</v>
      </c>
      <c r="E111" s="234" t="s">
        <v>22</v>
      </c>
      <c r="F111" s="235" t="s">
        <v>211</v>
      </c>
      <c r="G111" s="232"/>
      <c r="H111" s="236">
        <v>3.47</v>
      </c>
      <c r="I111" s="237"/>
      <c r="J111" s="232"/>
      <c r="K111" s="232"/>
      <c r="L111" s="238"/>
      <c r="M111" s="239"/>
      <c r="N111" s="240"/>
      <c r="O111" s="240"/>
      <c r="P111" s="240"/>
      <c r="Q111" s="240"/>
      <c r="R111" s="240"/>
      <c r="S111" s="240"/>
      <c r="T111" s="241"/>
      <c r="AT111" s="242" t="s">
        <v>194</v>
      </c>
      <c r="AU111" s="242" t="s">
        <v>187</v>
      </c>
      <c r="AV111" s="11" t="s">
        <v>187</v>
      </c>
      <c r="AW111" s="11" t="s">
        <v>35</v>
      </c>
      <c r="AX111" s="11" t="s">
        <v>73</v>
      </c>
      <c r="AY111" s="242" t="s">
        <v>180</v>
      </c>
    </row>
    <row r="112" spans="2:51" s="12" customFormat="1" ht="13.5">
      <c r="B112" s="243"/>
      <c r="C112" s="244"/>
      <c r="D112" s="233" t="s">
        <v>194</v>
      </c>
      <c r="E112" s="245" t="s">
        <v>22</v>
      </c>
      <c r="F112" s="246" t="s">
        <v>196</v>
      </c>
      <c r="G112" s="244"/>
      <c r="H112" s="247">
        <v>3.47</v>
      </c>
      <c r="I112" s="248"/>
      <c r="J112" s="244"/>
      <c r="K112" s="244"/>
      <c r="L112" s="249"/>
      <c r="M112" s="250"/>
      <c r="N112" s="251"/>
      <c r="O112" s="251"/>
      <c r="P112" s="251"/>
      <c r="Q112" s="251"/>
      <c r="R112" s="251"/>
      <c r="S112" s="251"/>
      <c r="T112" s="252"/>
      <c r="AT112" s="253" t="s">
        <v>194</v>
      </c>
      <c r="AU112" s="253" t="s">
        <v>187</v>
      </c>
      <c r="AV112" s="12" t="s">
        <v>186</v>
      </c>
      <c r="AW112" s="12" t="s">
        <v>35</v>
      </c>
      <c r="AX112" s="12" t="s">
        <v>10</v>
      </c>
      <c r="AY112" s="253" t="s">
        <v>180</v>
      </c>
    </row>
    <row r="113" spans="2:65" s="1" customFormat="1" ht="14.4" customHeight="1">
      <c r="B113" s="45"/>
      <c r="C113" s="220" t="s">
        <v>199</v>
      </c>
      <c r="D113" s="220" t="s">
        <v>182</v>
      </c>
      <c r="E113" s="221" t="s">
        <v>212</v>
      </c>
      <c r="F113" s="222" t="s">
        <v>213</v>
      </c>
      <c r="G113" s="223" t="s">
        <v>203</v>
      </c>
      <c r="H113" s="224">
        <v>10.4</v>
      </c>
      <c r="I113" s="225"/>
      <c r="J113" s="224">
        <f>ROUND(I113*H113,0)</f>
        <v>0</v>
      </c>
      <c r="K113" s="222" t="s">
        <v>193</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214</v>
      </c>
    </row>
    <row r="114" spans="2:47" s="1" customFormat="1" ht="13.5">
      <c r="B114" s="45"/>
      <c r="C114" s="73"/>
      <c r="D114" s="233" t="s">
        <v>205</v>
      </c>
      <c r="E114" s="73"/>
      <c r="F114" s="254" t="s">
        <v>206</v>
      </c>
      <c r="G114" s="73"/>
      <c r="H114" s="73"/>
      <c r="I114" s="190"/>
      <c r="J114" s="73"/>
      <c r="K114" s="73"/>
      <c r="L114" s="71"/>
      <c r="M114" s="255"/>
      <c r="N114" s="46"/>
      <c r="O114" s="46"/>
      <c r="P114" s="46"/>
      <c r="Q114" s="46"/>
      <c r="R114" s="46"/>
      <c r="S114" s="46"/>
      <c r="T114" s="94"/>
      <c r="AT114" s="23" t="s">
        <v>205</v>
      </c>
      <c r="AU114" s="23" t="s">
        <v>187</v>
      </c>
    </row>
    <row r="115" spans="2:51" s="11" customFormat="1" ht="13.5">
      <c r="B115" s="231"/>
      <c r="C115" s="232"/>
      <c r="D115" s="233" t="s">
        <v>194</v>
      </c>
      <c r="E115" s="234" t="s">
        <v>22</v>
      </c>
      <c r="F115" s="235" t="s">
        <v>215</v>
      </c>
      <c r="G115" s="232"/>
      <c r="H115" s="236">
        <v>10.4</v>
      </c>
      <c r="I115" s="237"/>
      <c r="J115" s="232"/>
      <c r="K115" s="232"/>
      <c r="L115" s="238"/>
      <c r="M115" s="239"/>
      <c r="N115" s="240"/>
      <c r="O115" s="240"/>
      <c r="P115" s="240"/>
      <c r="Q115" s="240"/>
      <c r="R115" s="240"/>
      <c r="S115" s="240"/>
      <c r="T115" s="241"/>
      <c r="AT115" s="242" t="s">
        <v>194</v>
      </c>
      <c r="AU115" s="242" t="s">
        <v>187</v>
      </c>
      <c r="AV115" s="11" t="s">
        <v>187</v>
      </c>
      <c r="AW115" s="11" t="s">
        <v>35</v>
      </c>
      <c r="AX115" s="11" t="s">
        <v>73</v>
      </c>
      <c r="AY115" s="242" t="s">
        <v>180</v>
      </c>
    </row>
    <row r="116" spans="2:51" s="12" customFormat="1" ht="13.5">
      <c r="B116" s="243"/>
      <c r="C116" s="244"/>
      <c r="D116" s="233" t="s">
        <v>194</v>
      </c>
      <c r="E116" s="245" t="s">
        <v>22</v>
      </c>
      <c r="F116" s="246" t="s">
        <v>196</v>
      </c>
      <c r="G116" s="244"/>
      <c r="H116" s="247">
        <v>10.4</v>
      </c>
      <c r="I116" s="248"/>
      <c r="J116" s="244"/>
      <c r="K116" s="244"/>
      <c r="L116" s="249"/>
      <c r="M116" s="250"/>
      <c r="N116" s="251"/>
      <c r="O116" s="251"/>
      <c r="P116" s="251"/>
      <c r="Q116" s="251"/>
      <c r="R116" s="251"/>
      <c r="S116" s="251"/>
      <c r="T116" s="252"/>
      <c r="AT116" s="253" t="s">
        <v>194</v>
      </c>
      <c r="AU116" s="253" t="s">
        <v>187</v>
      </c>
      <c r="AV116" s="12" t="s">
        <v>186</v>
      </c>
      <c r="AW116" s="12" t="s">
        <v>35</v>
      </c>
      <c r="AX116" s="12" t="s">
        <v>10</v>
      </c>
      <c r="AY116" s="253" t="s">
        <v>180</v>
      </c>
    </row>
    <row r="117" spans="2:65" s="1" customFormat="1" ht="14.4" customHeight="1">
      <c r="B117" s="45"/>
      <c r="C117" s="220" t="s">
        <v>216</v>
      </c>
      <c r="D117" s="220" t="s">
        <v>182</v>
      </c>
      <c r="E117" s="221" t="s">
        <v>217</v>
      </c>
      <c r="F117" s="222" t="s">
        <v>218</v>
      </c>
      <c r="G117" s="223" t="s">
        <v>203</v>
      </c>
      <c r="H117" s="224">
        <v>13</v>
      </c>
      <c r="I117" s="225"/>
      <c r="J117" s="224">
        <f>ROUND(I117*H117,0)</f>
        <v>0</v>
      </c>
      <c r="K117" s="222" t="s">
        <v>193</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219</v>
      </c>
    </row>
    <row r="118" spans="2:47" s="1" customFormat="1" ht="13.5">
      <c r="B118" s="45"/>
      <c r="C118" s="73"/>
      <c r="D118" s="233" t="s">
        <v>205</v>
      </c>
      <c r="E118" s="73"/>
      <c r="F118" s="254" t="s">
        <v>206</v>
      </c>
      <c r="G118" s="73"/>
      <c r="H118" s="73"/>
      <c r="I118" s="190"/>
      <c r="J118" s="73"/>
      <c r="K118" s="73"/>
      <c r="L118" s="71"/>
      <c r="M118" s="255"/>
      <c r="N118" s="46"/>
      <c r="O118" s="46"/>
      <c r="P118" s="46"/>
      <c r="Q118" s="46"/>
      <c r="R118" s="46"/>
      <c r="S118" s="46"/>
      <c r="T118" s="94"/>
      <c r="AT118" s="23" t="s">
        <v>205</v>
      </c>
      <c r="AU118" s="23" t="s">
        <v>187</v>
      </c>
    </row>
    <row r="119" spans="2:51" s="11" customFormat="1" ht="13.5">
      <c r="B119" s="231"/>
      <c r="C119" s="232"/>
      <c r="D119" s="233" t="s">
        <v>194</v>
      </c>
      <c r="E119" s="234" t="s">
        <v>22</v>
      </c>
      <c r="F119" s="235" t="s">
        <v>220</v>
      </c>
      <c r="G119" s="232"/>
      <c r="H119" s="236">
        <v>13</v>
      </c>
      <c r="I119" s="237"/>
      <c r="J119" s="232"/>
      <c r="K119" s="232"/>
      <c r="L119" s="238"/>
      <c r="M119" s="239"/>
      <c r="N119" s="240"/>
      <c r="O119" s="240"/>
      <c r="P119" s="240"/>
      <c r="Q119" s="240"/>
      <c r="R119" s="240"/>
      <c r="S119" s="240"/>
      <c r="T119" s="241"/>
      <c r="AT119" s="242" t="s">
        <v>194</v>
      </c>
      <c r="AU119" s="242" t="s">
        <v>187</v>
      </c>
      <c r="AV119" s="11" t="s">
        <v>187</v>
      </c>
      <c r="AW119" s="11" t="s">
        <v>35</v>
      </c>
      <c r="AX119" s="11" t="s">
        <v>73</v>
      </c>
      <c r="AY119" s="242" t="s">
        <v>180</v>
      </c>
    </row>
    <row r="120" spans="2:51" s="12" customFormat="1" ht="13.5">
      <c r="B120" s="243"/>
      <c r="C120" s="244"/>
      <c r="D120" s="233" t="s">
        <v>194</v>
      </c>
      <c r="E120" s="245" t="s">
        <v>22</v>
      </c>
      <c r="F120" s="246" t="s">
        <v>196</v>
      </c>
      <c r="G120" s="244"/>
      <c r="H120" s="247">
        <v>13</v>
      </c>
      <c r="I120" s="248"/>
      <c r="J120" s="244"/>
      <c r="K120" s="244"/>
      <c r="L120" s="249"/>
      <c r="M120" s="250"/>
      <c r="N120" s="251"/>
      <c r="O120" s="251"/>
      <c r="P120" s="251"/>
      <c r="Q120" s="251"/>
      <c r="R120" s="251"/>
      <c r="S120" s="251"/>
      <c r="T120" s="252"/>
      <c r="AT120" s="253" t="s">
        <v>194</v>
      </c>
      <c r="AU120" s="253" t="s">
        <v>187</v>
      </c>
      <c r="AV120" s="12" t="s">
        <v>186</v>
      </c>
      <c r="AW120" s="12" t="s">
        <v>35</v>
      </c>
      <c r="AX120" s="12" t="s">
        <v>10</v>
      </c>
      <c r="AY120" s="253" t="s">
        <v>180</v>
      </c>
    </row>
    <row r="121" spans="2:63" s="10" customFormat="1" ht="29.85" customHeight="1">
      <c r="B121" s="204"/>
      <c r="C121" s="205"/>
      <c r="D121" s="206" t="s">
        <v>72</v>
      </c>
      <c r="E121" s="218" t="s">
        <v>199</v>
      </c>
      <c r="F121" s="218" t="s">
        <v>221</v>
      </c>
      <c r="G121" s="205"/>
      <c r="H121" s="205"/>
      <c r="I121" s="208"/>
      <c r="J121" s="219">
        <f>BK121</f>
        <v>0</v>
      </c>
      <c r="K121" s="205"/>
      <c r="L121" s="210"/>
      <c r="M121" s="211"/>
      <c r="N121" s="212"/>
      <c r="O121" s="212"/>
      <c r="P121" s="213">
        <f>SUM(P122:P160)</f>
        <v>0</v>
      </c>
      <c r="Q121" s="212"/>
      <c r="R121" s="213">
        <f>SUM(R122:R160)</f>
        <v>0</v>
      </c>
      <c r="S121" s="212"/>
      <c r="T121" s="214">
        <f>SUM(T122:T160)</f>
        <v>0</v>
      </c>
      <c r="AR121" s="215" t="s">
        <v>10</v>
      </c>
      <c r="AT121" s="216" t="s">
        <v>72</v>
      </c>
      <c r="AU121" s="216" t="s">
        <v>10</v>
      </c>
      <c r="AY121" s="215" t="s">
        <v>180</v>
      </c>
      <c r="BK121" s="217">
        <f>SUM(BK122:BK160)</f>
        <v>0</v>
      </c>
    </row>
    <row r="122" spans="2:65" s="1" customFormat="1" ht="22.8" customHeight="1">
      <c r="B122" s="45"/>
      <c r="C122" s="220" t="s">
        <v>204</v>
      </c>
      <c r="D122" s="220" t="s">
        <v>182</v>
      </c>
      <c r="E122" s="221" t="s">
        <v>222</v>
      </c>
      <c r="F122" s="222" t="s">
        <v>223</v>
      </c>
      <c r="G122" s="223" t="s">
        <v>192</v>
      </c>
      <c r="H122" s="224">
        <v>19.3</v>
      </c>
      <c r="I122" s="225"/>
      <c r="J122" s="224">
        <f>ROUND(I122*H122,0)</f>
        <v>0</v>
      </c>
      <c r="K122" s="222" t="s">
        <v>193</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224</v>
      </c>
    </row>
    <row r="123" spans="2:51" s="11" customFormat="1" ht="13.5">
      <c r="B123" s="231"/>
      <c r="C123" s="232"/>
      <c r="D123" s="233" t="s">
        <v>194</v>
      </c>
      <c r="E123" s="234" t="s">
        <v>22</v>
      </c>
      <c r="F123" s="235" t="s">
        <v>225</v>
      </c>
      <c r="G123" s="232"/>
      <c r="H123" s="236">
        <v>19.3</v>
      </c>
      <c r="I123" s="237"/>
      <c r="J123" s="232"/>
      <c r="K123" s="232"/>
      <c r="L123" s="238"/>
      <c r="M123" s="239"/>
      <c r="N123" s="240"/>
      <c r="O123" s="240"/>
      <c r="P123" s="240"/>
      <c r="Q123" s="240"/>
      <c r="R123" s="240"/>
      <c r="S123" s="240"/>
      <c r="T123" s="241"/>
      <c r="AT123" s="242" t="s">
        <v>194</v>
      </c>
      <c r="AU123" s="242" t="s">
        <v>187</v>
      </c>
      <c r="AV123" s="11" t="s">
        <v>187</v>
      </c>
      <c r="AW123" s="11" t="s">
        <v>35</v>
      </c>
      <c r="AX123" s="11" t="s">
        <v>73</v>
      </c>
      <c r="AY123" s="242" t="s">
        <v>180</v>
      </c>
    </row>
    <row r="124" spans="2:51" s="12" customFormat="1" ht="13.5">
      <c r="B124" s="243"/>
      <c r="C124" s="244"/>
      <c r="D124" s="233" t="s">
        <v>194</v>
      </c>
      <c r="E124" s="245" t="s">
        <v>22</v>
      </c>
      <c r="F124" s="246" t="s">
        <v>196</v>
      </c>
      <c r="G124" s="244"/>
      <c r="H124" s="247">
        <v>19.3</v>
      </c>
      <c r="I124" s="248"/>
      <c r="J124" s="244"/>
      <c r="K124" s="244"/>
      <c r="L124" s="249"/>
      <c r="M124" s="250"/>
      <c r="N124" s="251"/>
      <c r="O124" s="251"/>
      <c r="P124" s="251"/>
      <c r="Q124" s="251"/>
      <c r="R124" s="251"/>
      <c r="S124" s="251"/>
      <c r="T124" s="252"/>
      <c r="AT124" s="253" t="s">
        <v>194</v>
      </c>
      <c r="AU124" s="253" t="s">
        <v>187</v>
      </c>
      <c r="AV124" s="12" t="s">
        <v>186</v>
      </c>
      <c r="AW124" s="12" t="s">
        <v>35</v>
      </c>
      <c r="AX124" s="12" t="s">
        <v>10</v>
      </c>
      <c r="AY124" s="253" t="s">
        <v>180</v>
      </c>
    </row>
    <row r="125" spans="2:65" s="1" customFormat="1" ht="22.8" customHeight="1">
      <c r="B125" s="45"/>
      <c r="C125" s="220" t="s">
        <v>226</v>
      </c>
      <c r="D125" s="220" t="s">
        <v>182</v>
      </c>
      <c r="E125" s="221" t="s">
        <v>227</v>
      </c>
      <c r="F125" s="222" t="s">
        <v>228</v>
      </c>
      <c r="G125" s="223" t="s">
        <v>192</v>
      </c>
      <c r="H125" s="224">
        <v>19.3</v>
      </c>
      <c r="I125" s="225"/>
      <c r="J125" s="224">
        <f>ROUND(I125*H125,0)</f>
        <v>0</v>
      </c>
      <c r="K125" s="222" t="s">
        <v>193</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229</v>
      </c>
    </row>
    <row r="126" spans="2:51" s="11" customFormat="1" ht="13.5">
      <c r="B126" s="231"/>
      <c r="C126" s="232"/>
      <c r="D126" s="233" t="s">
        <v>194</v>
      </c>
      <c r="E126" s="234" t="s">
        <v>22</v>
      </c>
      <c r="F126" s="235" t="s">
        <v>225</v>
      </c>
      <c r="G126" s="232"/>
      <c r="H126" s="236">
        <v>19.3</v>
      </c>
      <c r="I126" s="237"/>
      <c r="J126" s="232"/>
      <c r="K126" s="232"/>
      <c r="L126" s="238"/>
      <c r="M126" s="239"/>
      <c r="N126" s="240"/>
      <c r="O126" s="240"/>
      <c r="P126" s="240"/>
      <c r="Q126" s="240"/>
      <c r="R126" s="240"/>
      <c r="S126" s="240"/>
      <c r="T126" s="241"/>
      <c r="AT126" s="242" t="s">
        <v>194</v>
      </c>
      <c r="AU126" s="242" t="s">
        <v>187</v>
      </c>
      <c r="AV126" s="11" t="s">
        <v>187</v>
      </c>
      <c r="AW126" s="11" t="s">
        <v>35</v>
      </c>
      <c r="AX126" s="11" t="s">
        <v>73</v>
      </c>
      <c r="AY126" s="242" t="s">
        <v>180</v>
      </c>
    </row>
    <row r="127" spans="2:51" s="12" customFormat="1" ht="13.5">
      <c r="B127" s="243"/>
      <c r="C127" s="244"/>
      <c r="D127" s="233" t="s">
        <v>194</v>
      </c>
      <c r="E127" s="245" t="s">
        <v>22</v>
      </c>
      <c r="F127" s="246" t="s">
        <v>196</v>
      </c>
      <c r="G127" s="244"/>
      <c r="H127" s="247">
        <v>19.3</v>
      </c>
      <c r="I127" s="248"/>
      <c r="J127" s="244"/>
      <c r="K127" s="244"/>
      <c r="L127" s="249"/>
      <c r="M127" s="250"/>
      <c r="N127" s="251"/>
      <c r="O127" s="251"/>
      <c r="P127" s="251"/>
      <c r="Q127" s="251"/>
      <c r="R127" s="251"/>
      <c r="S127" s="251"/>
      <c r="T127" s="252"/>
      <c r="AT127" s="253" t="s">
        <v>194</v>
      </c>
      <c r="AU127" s="253" t="s">
        <v>187</v>
      </c>
      <c r="AV127" s="12" t="s">
        <v>186</v>
      </c>
      <c r="AW127" s="12" t="s">
        <v>35</v>
      </c>
      <c r="AX127" s="12" t="s">
        <v>10</v>
      </c>
      <c r="AY127" s="253" t="s">
        <v>180</v>
      </c>
    </row>
    <row r="128" spans="2:65" s="1" customFormat="1" ht="22.8" customHeight="1">
      <c r="B128" s="45"/>
      <c r="C128" s="220" t="s">
        <v>28</v>
      </c>
      <c r="D128" s="220" t="s">
        <v>182</v>
      </c>
      <c r="E128" s="221" t="s">
        <v>230</v>
      </c>
      <c r="F128" s="222" t="s">
        <v>231</v>
      </c>
      <c r="G128" s="223" t="s">
        <v>192</v>
      </c>
      <c r="H128" s="224">
        <v>46.44</v>
      </c>
      <c r="I128" s="225"/>
      <c r="J128" s="224">
        <f>ROUND(I128*H128,0)</f>
        <v>0</v>
      </c>
      <c r="K128" s="222" t="s">
        <v>193</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232</v>
      </c>
    </row>
    <row r="129" spans="2:51" s="11" customFormat="1" ht="13.5">
      <c r="B129" s="231"/>
      <c r="C129" s="232"/>
      <c r="D129" s="233" t="s">
        <v>194</v>
      </c>
      <c r="E129" s="234" t="s">
        <v>22</v>
      </c>
      <c r="F129" s="235" t="s">
        <v>233</v>
      </c>
      <c r="G129" s="232"/>
      <c r="H129" s="236">
        <v>29.72</v>
      </c>
      <c r="I129" s="237"/>
      <c r="J129" s="232"/>
      <c r="K129" s="232"/>
      <c r="L129" s="238"/>
      <c r="M129" s="239"/>
      <c r="N129" s="240"/>
      <c r="O129" s="240"/>
      <c r="P129" s="240"/>
      <c r="Q129" s="240"/>
      <c r="R129" s="240"/>
      <c r="S129" s="240"/>
      <c r="T129" s="241"/>
      <c r="AT129" s="242" t="s">
        <v>194</v>
      </c>
      <c r="AU129" s="242" t="s">
        <v>187</v>
      </c>
      <c r="AV129" s="11" t="s">
        <v>187</v>
      </c>
      <c r="AW129" s="11" t="s">
        <v>35</v>
      </c>
      <c r="AX129" s="11" t="s">
        <v>73</v>
      </c>
      <c r="AY129" s="242" t="s">
        <v>180</v>
      </c>
    </row>
    <row r="130" spans="2:51" s="11" customFormat="1" ht="13.5">
      <c r="B130" s="231"/>
      <c r="C130" s="232"/>
      <c r="D130" s="233" t="s">
        <v>194</v>
      </c>
      <c r="E130" s="234" t="s">
        <v>22</v>
      </c>
      <c r="F130" s="235" t="s">
        <v>234</v>
      </c>
      <c r="G130" s="232"/>
      <c r="H130" s="236">
        <v>7.44</v>
      </c>
      <c r="I130" s="237"/>
      <c r="J130" s="232"/>
      <c r="K130" s="232"/>
      <c r="L130" s="238"/>
      <c r="M130" s="239"/>
      <c r="N130" s="240"/>
      <c r="O130" s="240"/>
      <c r="P130" s="240"/>
      <c r="Q130" s="240"/>
      <c r="R130" s="240"/>
      <c r="S130" s="240"/>
      <c r="T130" s="241"/>
      <c r="AT130" s="242" t="s">
        <v>194</v>
      </c>
      <c r="AU130" s="242" t="s">
        <v>187</v>
      </c>
      <c r="AV130" s="11" t="s">
        <v>187</v>
      </c>
      <c r="AW130" s="11" t="s">
        <v>35</v>
      </c>
      <c r="AX130" s="11" t="s">
        <v>73</v>
      </c>
      <c r="AY130" s="242" t="s">
        <v>180</v>
      </c>
    </row>
    <row r="131" spans="2:51" s="11" customFormat="1" ht="13.5">
      <c r="B131" s="231"/>
      <c r="C131" s="232"/>
      <c r="D131" s="233" t="s">
        <v>194</v>
      </c>
      <c r="E131" s="234" t="s">
        <v>22</v>
      </c>
      <c r="F131" s="235" t="s">
        <v>235</v>
      </c>
      <c r="G131" s="232"/>
      <c r="H131" s="236">
        <v>3.64</v>
      </c>
      <c r="I131" s="237"/>
      <c r="J131" s="232"/>
      <c r="K131" s="232"/>
      <c r="L131" s="238"/>
      <c r="M131" s="239"/>
      <c r="N131" s="240"/>
      <c r="O131" s="240"/>
      <c r="P131" s="240"/>
      <c r="Q131" s="240"/>
      <c r="R131" s="240"/>
      <c r="S131" s="240"/>
      <c r="T131" s="241"/>
      <c r="AT131" s="242" t="s">
        <v>194</v>
      </c>
      <c r="AU131" s="242" t="s">
        <v>187</v>
      </c>
      <c r="AV131" s="11" t="s">
        <v>187</v>
      </c>
      <c r="AW131" s="11" t="s">
        <v>35</v>
      </c>
      <c r="AX131" s="11" t="s">
        <v>73</v>
      </c>
      <c r="AY131" s="242" t="s">
        <v>180</v>
      </c>
    </row>
    <row r="132" spans="2:51" s="11" customFormat="1" ht="13.5">
      <c r="B132" s="231"/>
      <c r="C132" s="232"/>
      <c r="D132" s="233" t="s">
        <v>194</v>
      </c>
      <c r="E132" s="234" t="s">
        <v>22</v>
      </c>
      <c r="F132" s="235" t="s">
        <v>236</v>
      </c>
      <c r="G132" s="232"/>
      <c r="H132" s="236">
        <v>5.64</v>
      </c>
      <c r="I132" s="237"/>
      <c r="J132" s="232"/>
      <c r="K132" s="232"/>
      <c r="L132" s="238"/>
      <c r="M132" s="239"/>
      <c r="N132" s="240"/>
      <c r="O132" s="240"/>
      <c r="P132" s="240"/>
      <c r="Q132" s="240"/>
      <c r="R132" s="240"/>
      <c r="S132" s="240"/>
      <c r="T132" s="241"/>
      <c r="AT132" s="242" t="s">
        <v>194</v>
      </c>
      <c r="AU132" s="242" t="s">
        <v>187</v>
      </c>
      <c r="AV132" s="11" t="s">
        <v>187</v>
      </c>
      <c r="AW132" s="11" t="s">
        <v>35</v>
      </c>
      <c r="AX132" s="11" t="s">
        <v>73</v>
      </c>
      <c r="AY132" s="242" t="s">
        <v>180</v>
      </c>
    </row>
    <row r="133" spans="2:51" s="12" customFormat="1" ht="13.5">
      <c r="B133" s="243"/>
      <c r="C133" s="244"/>
      <c r="D133" s="233" t="s">
        <v>194</v>
      </c>
      <c r="E133" s="245" t="s">
        <v>22</v>
      </c>
      <c r="F133" s="246" t="s">
        <v>196</v>
      </c>
      <c r="G133" s="244"/>
      <c r="H133" s="247">
        <v>46.44</v>
      </c>
      <c r="I133" s="248"/>
      <c r="J133" s="244"/>
      <c r="K133" s="244"/>
      <c r="L133" s="249"/>
      <c r="M133" s="250"/>
      <c r="N133" s="251"/>
      <c r="O133" s="251"/>
      <c r="P133" s="251"/>
      <c r="Q133" s="251"/>
      <c r="R133" s="251"/>
      <c r="S133" s="251"/>
      <c r="T133" s="252"/>
      <c r="AT133" s="253" t="s">
        <v>194</v>
      </c>
      <c r="AU133" s="253" t="s">
        <v>187</v>
      </c>
      <c r="AV133" s="12" t="s">
        <v>186</v>
      </c>
      <c r="AW133" s="12" t="s">
        <v>35</v>
      </c>
      <c r="AX133" s="12" t="s">
        <v>10</v>
      </c>
      <c r="AY133" s="253" t="s">
        <v>180</v>
      </c>
    </row>
    <row r="134" spans="2:65" s="1" customFormat="1" ht="22.8" customHeight="1">
      <c r="B134" s="45"/>
      <c r="C134" s="220" t="s">
        <v>237</v>
      </c>
      <c r="D134" s="220" t="s">
        <v>182</v>
      </c>
      <c r="E134" s="221" t="s">
        <v>238</v>
      </c>
      <c r="F134" s="222" t="s">
        <v>239</v>
      </c>
      <c r="G134" s="223" t="s">
        <v>192</v>
      </c>
      <c r="H134" s="224">
        <v>46.44</v>
      </c>
      <c r="I134" s="225"/>
      <c r="J134" s="224">
        <f>ROUND(I134*H134,0)</f>
        <v>0</v>
      </c>
      <c r="K134" s="222" t="s">
        <v>193</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240</v>
      </c>
    </row>
    <row r="135" spans="2:51" s="11" customFormat="1" ht="13.5">
      <c r="B135" s="231"/>
      <c r="C135" s="232"/>
      <c r="D135" s="233" t="s">
        <v>194</v>
      </c>
      <c r="E135" s="234" t="s">
        <v>22</v>
      </c>
      <c r="F135" s="235" t="s">
        <v>233</v>
      </c>
      <c r="G135" s="232"/>
      <c r="H135" s="236">
        <v>29.72</v>
      </c>
      <c r="I135" s="237"/>
      <c r="J135" s="232"/>
      <c r="K135" s="232"/>
      <c r="L135" s="238"/>
      <c r="M135" s="239"/>
      <c r="N135" s="240"/>
      <c r="O135" s="240"/>
      <c r="P135" s="240"/>
      <c r="Q135" s="240"/>
      <c r="R135" s="240"/>
      <c r="S135" s="240"/>
      <c r="T135" s="241"/>
      <c r="AT135" s="242" t="s">
        <v>194</v>
      </c>
      <c r="AU135" s="242" t="s">
        <v>187</v>
      </c>
      <c r="AV135" s="11" t="s">
        <v>187</v>
      </c>
      <c r="AW135" s="11" t="s">
        <v>35</v>
      </c>
      <c r="AX135" s="11" t="s">
        <v>73</v>
      </c>
      <c r="AY135" s="242" t="s">
        <v>180</v>
      </c>
    </row>
    <row r="136" spans="2:51" s="11" customFormat="1" ht="13.5">
      <c r="B136" s="231"/>
      <c r="C136" s="232"/>
      <c r="D136" s="233" t="s">
        <v>194</v>
      </c>
      <c r="E136" s="234" t="s">
        <v>22</v>
      </c>
      <c r="F136" s="235" t="s">
        <v>234</v>
      </c>
      <c r="G136" s="232"/>
      <c r="H136" s="236">
        <v>7.44</v>
      </c>
      <c r="I136" s="237"/>
      <c r="J136" s="232"/>
      <c r="K136" s="232"/>
      <c r="L136" s="238"/>
      <c r="M136" s="239"/>
      <c r="N136" s="240"/>
      <c r="O136" s="240"/>
      <c r="P136" s="240"/>
      <c r="Q136" s="240"/>
      <c r="R136" s="240"/>
      <c r="S136" s="240"/>
      <c r="T136" s="241"/>
      <c r="AT136" s="242" t="s">
        <v>194</v>
      </c>
      <c r="AU136" s="242" t="s">
        <v>187</v>
      </c>
      <c r="AV136" s="11" t="s">
        <v>187</v>
      </c>
      <c r="AW136" s="11" t="s">
        <v>35</v>
      </c>
      <c r="AX136" s="11" t="s">
        <v>73</v>
      </c>
      <c r="AY136" s="242" t="s">
        <v>180</v>
      </c>
    </row>
    <row r="137" spans="2:51" s="11" customFormat="1" ht="13.5">
      <c r="B137" s="231"/>
      <c r="C137" s="232"/>
      <c r="D137" s="233" t="s">
        <v>194</v>
      </c>
      <c r="E137" s="234" t="s">
        <v>22</v>
      </c>
      <c r="F137" s="235" t="s">
        <v>235</v>
      </c>
      <c r="G137" s="232"/>
      <c r="H137" s="236">
        <v>3.64</v>
      </c>
      <c r="I137" s="237"/>
      <c r="J137" s="232"/>
      <c r="K137" s="232"/>
      <c r="L137" s="238"/>
      <c r="M137" s="239"/>
      <c r="N137" s="240"/>
      <c r="O137" s="240"/>
      <c r="P137" s="240"/>
      <c r="Q137" s="240"/>
      <c r="R137" s="240"/>
      <c r="S137" s="240"/>
      <c r="T137" s="241"/>
      <c r="AT137" s="242" t="s">
        <v>194</v>
      </c>
      <c r="AU137" s="242" t="s">
        <v>187</v>
      </c>
      <c r="AV137" s="11" t="s">
        <v>187</v>
      </c>
      <c r="AW137" s="11" t="s">
        <v>35</v>
      </c>
      <c r="AX137" s="11" t="s">
        <v>73</v>
      </c>
      <c r="AY137" s="242" t="s">
        <v>180</v>
      </c>
    </row>
    <row r="138" spans="2:51" s="11" customFormat="1" ht="13.5">
      <c r="B138" s="231"/>
      <c r="C138" s="232"/>
      <c r="D138" s="233" t="s">
        <v>194</v>
      </c>
      <c r="E138" s="234" t="s">
        <v>22</v>
      </c>
      <c r="F138" s="235" t="s">
        <v>236</v>
      </c>
      <c r="G138" s="232"/>
      <c r="H138" s="236">
        <v>5.64</v>
      </c>
      <c r="I138" s="237"/>
      <c r="J138" s="232"/>
      <c r="K138" s="232"/>
      <c r="L138" s="238"/>
      <c r="M138" s="239"/>
      <c r="N138" s="240"/>
      <c r="O138" s="240"/>
      <c r="P138" s="240"/>
      <c r="Q138" s="240"/>
      <c r="R138" s="240"/>
      <c r="S138" s="240"/>
      <c r="T138" s="241"/>
      <c r="AT138" s="242" t="s">
        <v>194</v>
      </c>
      <c r="AU138" s="242" t="s">
        <v>187</v>
      </c>
      <c r="AV138" s="11" t="s">
        <v>187</v>
      </c>
      <c r="AW138" s="11" t="s">
        <v>35</v>
      </c>
      <c r="AX138" s="11" t="s">
        <v>73</v>
      </c>
      <c r="AY138" s="242" t="s">
        <v>180</v>
      </c>
    </row>
    <row r="139" spans="2:51" s="12" customFormat="1" ht="13.5">
      <c r="B139" s="243"/>
      <c r="C139" s="244"/>
      <c r="D139" s="233" t="s">
        <v>194</v>
      </c>
      <c r="E139" s="245" t="s">
        <v>22</v>
      </c>
      <c r="F139" s="246" t="s">
        <v>196</v>
      </c>
      <c r="G139" s="244"/>
      <c r="H139" s="247">
        <v>46.44</v>
      </c>
      <c r="I139" s="248"/>
      <c r="J139" s="244"/>
      <c r="K139" s="244"/>
      <c r="L139" s="249"/>
      <c r="M139" s="250"/>
      <c r="N139" s="251"/>
      <c r="O139" s="251"/>
      <c r="P139" s="251"/>
      <c r="Q139" s="251"/>
      <c r="R139" s="251"/>
      <c r="S139" s="251"/>
      <c r="T139" s="252"/>
      <c r="AT139" s="253" t="s">
        <v>194</v>
      </c>
      <c r="AU139" s="253" t="s">
        <v>187</v>
      </c>
      <c r="AV139" s="12" t="s">
        <v>186</v>
      </c>
      <c r="AW139" s="12" t="s">
        <v>35</v>
      </c>
      <c r="AX139" s="12" t="s">
        <v>10</v>
      </c>
      <c r="AY139" s="253" t="s">
        <v>180</v>
      </c>
    </row>
    <row r="140" spans="2:65" s="1" customFormat="1" ht="22.8" customHeight="1">
      <c r="B140" s="45"/>
      <c r="C140" s="220" t="s">
        <v>214</v>
      </c>
      <c r="D140" s="220" t="s">
        <v>182</v>
      </c>
      <c r="E140" s="221" t="s">
        <v>241</v>
      </c>
      <c r="F140" s="222" t="s">
        <v>242</v>
      </c>
      <c r="G140" s="223" t="s">
        <v>192</v>
      </c>
      <c r="H140" s="224">
        <v>28.25</v>
      </c>
      <c r="I140" s="225"/>
      <c r="J140" s="224">
        <f>ROUND(I140*H140,0)</f>
        <v>0</v>
      </c>
      <c r="K140" s="222" t="s">
        <v>193</v>
      </c>
      <c r="L140" s="71"/>
      <c r="M140" s="226" t="s">
        <v>22</v>
      </c>
      <c r="N140" s="227" t="s">
        <v>45</v>
      </c>
      <c r="O140" s="46"/>
      <c r="P140" s="228">
        <f>O140*H140</f>
        <v>0</v>
      </c>
      <c r="Q140" s="228">
        <v>0</v>
      </c>
      <c r="R140" s="228">
        <f>Q140*H140</f>
        <v>0</v>
      </c>
      <c r="S140" s="228">
        <v>0</v>
      </c>
      <c r="T140" s="229">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243</v>
      </c>
    </row>
    <row r="141" spans="2:47" s="1" customFormat="1" ht="13.5">
      <c r="B141" s="45"/>
      <c r="C141" s="73"/>
      <c r="D141" s="233" t="s">
        <v>205</v>
      </c>
      <c r="E141" s="73"/>
      <c r="F141" s="254" t="s">
        <v>244</v>
      </c>
      <c r="G141" s="73"/>
      <c r="H141" s="73"/>
      <c r="I141" s="190"/>
      <c r="J141" s="73"/>
      <c r="K141" s="73"/>
      <c r="L141" s="71"/>
      <c r="M141" s="255"/>
      <c r="N141" s="46"/>
      <c r="O141" s="46"/>
      <c r="P141" s="46"/>
      <c r="Q141" s="46"/>
      <c r="R141" s="46"/>
      <c r="S141" s="46"/>
      <c r="T141" s="94"/>
      <c r="AT141" s="23" t="s">
        <v>205</v>
      </c>
      <c r="AU141" s="23" t="s">
        <v>187</v>
      </c>
    </row>
    <row r="142" spans="2:51" s="11" customFormat="1" ht="13.5">
      <c r="B142" s="231"/>
      <c r="C142" s="232"/>
      <c r="D142" s="233" t="s">
        <v>194</v>
      </c>
      <c r="E142" s="234" t="s">
        <v>22</v>
      </c>
      <c r="F142" s="235" t="s">
        <v>245</v>
      </c>
      <c r="G142" s="232"/>
      <c r="H142" s="236">
        <v>7.45</v>
      </c>
      <c r="I142" s="237"/>
      <c r="J142" s="232"/>
      <c r="K142" s="232"/>
      <c r="L142" s="238"/>
      <c r="M142" s="239"/>
      <c r="N142" s="240"/>
      <c r="O142" s="240"/>
      <c r="P142" s="240"/>
      <c r="Q142" s="240"/>
      <c r="R142" s="240"/>
      <c r="S142" s="240"/>
      <c r="T142" s="241"/>
      <c r="AT142" s="242" t="s">
        <v>194</v>
      </c>
      <c r="AU142" s="242" t="s">
        <v>187</v>
      </c>
      <c r="AV142" s="11" t="s">
        <v>187</v>
      </c>
      <c r="AW142" s="11" t="s">
        <v>35</v>
      </c>
      <c r="AX142" s="11" t="s">
        <v>73</v>
      </c>
      <c r="AY142" s="242" t="s">
        <v>180</v>
      </c>
    </row>
    <row r="143" spans="2:51" s="11" customFormat="1" ht="13.5">
      <c r="B143" s="231"/>
      <c r="C143" s="232"/>
      <c r="D143" s="233" t="s">
        <v>194</v>
      </c>
      <c r="E143" s="234" t="s">
        <v>22</v>
      </c>
      <c r="F143" s="235" t="s">
        <v>246</v>
      </c>
      <c r="G143" s="232"/>
      <c r="H143" s="236">
        <v>4.48</v>
      </c>
      <c r="I143" s="237"/>
      <c r="J143" s="232"/>
      <c r="K143" s="232"/>
      <c r="L143" s="238"/>
      <c r="M143" s="239"/>
      <c r="N143" s="240"/>
      <c r="O143" s="240"/>
      <c r="P143" s="240"/>
      <c r="Q143" s="240"/>
      <c r="R143" s="240"/>
      <c r="S143" s="240"/>
      <c r="T143" s="241"/>
      <c r="AT143" s="242" t="s">
        <v>194</v>
      </c>
      <c r="AU143" s="242" t="s">
        <v>187</v>
      </c>
      <c r="AV143" s="11" t="s">
        <v>187</v>
      </c>
      <c r="AW143" s="11" t="s">
        <v>35</v>
      </c>
      <c r="AX143" s="11" t="s">
        <v>73</v>
      </c>
      <c r="AY143" s="242" t="s">
        <v>180</v>
      </c>
    </row>
    <row r="144" spans="2:51" s="11" customFormat="1" ht="13.5">
      <c r="B144" s="231"/>
      <c r="C144" s="232"/>
      <c r="D144" s="233" t="s">
        <v>194</v>
      </c>
      <c r="E144" s="234" t="s">
        <v>22</v>
      </c>
      <c r="F144" s="235" t="s">
        <v>247</v>
      </c>
      <c r="G144" s="232"/>
      <c r="H144" s="236">
        <v>12.06</v>
      </c>
      <c r="I144" s="237"/>
      <c r="J144" s="232"/>
      <c r="K144" s="232"/>
      <c r="L144" s="238"/>
      <c r="M144" s="239"/>
      <c r="N144" s="240"/>
      <c r="O144" s="240"/>
      <c r="P144" s="240"/>
      <c r="Q144" s="240"/>
      <c r="R144" s="240"/>
      <c r="S144" s="240"/>
      <c r="T144" s="241"/>
      <c r="AT144" s="242" t="s">
        <v>194</v>
      </c>
      <c r="AU144" s="242" t="s">
        <v>187</v>
      </c>
      <c r="AV144" s="11" t="s">
        <v>187</v>
      </c>
      <c r="AW144" s="11" t="s">
        <v>35</v>
      </c>
      <c r="AX144" s="11" t="s">
        <v>73</v>
      </c>
      <c r="AY144" s="242" t="s">
        <v>180</v>
      </c>
    </row>
    <row r="145" spans="2:51" s="11" customFormat="1" ht="13.5">
      <c r="B145" s="231"/>
      <c r="C145" s="232"/>
      <c r="D145" s="233" t="s">
        <v>194</v>
      </c>
      <c r="E145" s="234" t="s">
        <v>22</v>
      </c>
      <c r="F145" s="235" t="s">
        <v>248</v>
      </c>
      <c r="G145" s="232"/>
      <c r="H145" s="236">
        <v>4.26</v>
      </c>
      <c r="I145" s="237"/>
      <c r="J145" s="232"/>
      <c r="K145" s="232"/>
      <c r="L145" s="238"/>
      <c r="M145" s="239"/>
      <c r="N145" s="240"/>
      <c r="O145" s="240"/>
      <c r="P145" s="240"/>
      <c r="Q145" s="240"/>
      <c r="R145" s="240"/>
      <c r="S145" s="240"/>
      <c r="T145" s="241"/>
      <c r="AT145" s="242" t="s">
        <v>194</v>
      </c>
      <c r="AU145" s="242" t="s">
        <v>187</v>
      </c>
      <c r="AV145" s="11" t="s">
        <v>187</v>
      </c>
      <c r="AW145" s="11" t="s">
        <v>35</v>
      </c>
      <c r="AX145" s="11" t="s">
        <v>73</v>
      </c>
      <c r="AY145" s="242" t="s">
        <v>180</v>
      </c>
    </row>
    <row r="146" spans="2:51" s="12" customFormat="1" ht="13.5">
      <c r="B146" s="243"/>
      <c r="C146" s="244"/>
      <c r="D146" s="233" t="s">
        <v>194</v>
      </c>
      <c r="E146" s="245" t="s">
        <v>22</v>
      </c>
      <c r="F146" s="246" t="s">
        <v>196</v>
      </c>
      <c r="G146" s="244"/>
      <c r="H146" s="247">
        <v>28.25</v>
      </c>
      <c r="I146" s="248"/>
      <c r="J146" s="244"/>
      <c r="K146" s="244"/>
      <c r="L146" s="249"/>
      <c r="M146" s="250"/>
      <c r="N146" s="251"/>
      <c r="O146" s="251"/>
      <c r="P146" s="251"/>
      <c r="Q146" s="251"/>
      <c r="R146" s="251"/>
      <c r="S146" s="251"/>
      <c r="T146" s="252"/>
      <c r="AT146" s="253" t="s">
        <v>194</v>
      </c>
      <c r="AU146" s="253" t="s">
        <v>187</v>
      </c>
      <c r="AV146" s="12" t="s">
        <v>186</v>
      </c>
      <c r="AW146" s="12" t="s">
        <v>35</v>
      </c>
      <c r="AX146" s="12" t="s">
        <v>10</v>
      </c>
      <c r="AY146" s="253" t="s">
        <v>180</v>
      </c>
    </row>
    <row r="147" spans="2:65" s="1" customFormat="1" ht="22.8" customHeight="1">
      <c r="B147" s="45"/>
      <c r="C147" s="220" t="s">
        <v>249</v>
      </c>
      <c r="D147" s="220" t="s">
        <v>182</v>
      </c>
      <c r="E147" s="221" t="s">
        <v>250</v>
      </c>
      <c r="F147" s="222" t="s">
        <v>251</v>
      </c>
      <c r="G147" s="223" t="s">
        <v>252</v>
      </c>
      <c r="H147" s="224">
        <v>0.02</v>
      </c>
      <c r="I147" s="225"/>
      <c r="J147" s="224">
        <f>ROUND(I147*H147,0)</f>
        <v>0</v>
      </c>
      <c r="K147" s="222" t="s">
        <v>193</v>
      </c>
      <c r="L147" s="71"/>
      <c r="M147" s="226" t="s">
        <v>22</v>
      </c>
      <c r="N147" s="227" t="s">
        <v>45</v>
      </c>
      <c r="O147" s="46"/>
      <c r="P147" s="228">
        <f>O147*H147</f>
        <v>0</v>
      </c>
      <c r="Q147" s="228">
        <v>0</v>
      </c>
      <c r="R147" s="228">
        <f>Q147*H147</f>
        <v>0</v>
      </c>
      <c r="S147" s="228">
        <v>0</v>
      </c>
      <c r="T147" s="229">
        <f>S147*H147</f>
        <v>0</v>
      </c>
      <c r="AR147" s="23" t="s">
        <v>186</v>
      </c>
      <c r="AT147" s="23" t="s">
        <v>182</v>
      </c>
      <c r="AU147" s="23" t="s">
        <v>187</v>
      </c>
      <c r="AY147" s="23" t="s">
        <v>180</v>
      </c>
      <c r="BE147" s="230">
        <f>IF(N147="základní",J147,0)</f>
        <v>0</v>
      </c>
      <c r="BF147" s="230">
        <f>IF(N147="snížená",J147,0)</f>
        <v>0</v>
      </c>
      <c r="BG147" s="230">
        <f>IF(N147="zákl. přenesená",J147,0)</f>
        <v>0</v>
      </c>
      <c r="BH147" s="230">
        <f>IF(N147="sníž. přenesená",J147,0)</f>
        <v>0</v>
      </c>
      <c r="BI147" s="230">
        <f>IF(N147="nulová",J147,0)</f>
        <v>0</v>
      </c>
      <c r="BJ147" s="23" t="s">
        <v>187</v>
      </c>
      <c r="BK147" s="230">
        <f>ROUND(I147*H147,0)</f>
        <v>0</v>
      </c>
      <c r="BL147" s="23" t="s">
        <v>186</v>
      </c>
      <c r="BM147" s="23" t="s">
        <v>253</v>
      </c>
    </row>
    <row r="148" spans="2:47" s="1" customFormat="1" ht="13.5">
      <c r="B148" s="45"/>
      <c r="C148" s="73"/>
      <c r="D148" s="233" t="s">
        <v>205</v>
      </c>
      <c r="E148" s="73"/>
      <c r="F148" s="254" t="s">
        <v>254</v>
      </c>
      <c r="G148" s="73"/>
      <c r="H148" s="73"/>
      <c r="I148" s="190"/>
      <c r="J148" s="73"/>
      <c r="K148" s="73"/>
      <c r="L148" s="71"/>
      <c r="M148" s="255"/>
      <c r="N148" s="46"/>
      <c r="O148" s="46"/>
      <c r="P148" s="46"/>
      <c r="Q148" s="46"/>
      <c r="R148" s="46"/>
      <c r="S148" s="46"/>
      <c r="T148" s="94"/>
      <c r="AT148" s="23" t="s">
        <v>205</v>
      </c>
      <c r="AU148" s="23" t="s">
        <v>187</v>
      </c>
    </row>
    <row r="149" spans="2:51" s="11" customFormat="1" ht="13.5">
      <c r="B149" s="231"/>
      <c r="C149" s="232"/>
      <c r="D149" s="233" t="s">
        <v>194</v>
      </c>
      <c r="E149" s="234" t="s">
        <v>22</v>
      </c>
      <c r="F149" s="235" t="s">
        <v>255</v>
      </c>
      <c r="G149" s="232"/>
      <c r="H149" s="236">
        <v>0.02</v>
      </c>
      <c r="I149" s="237"/>
      <c r="J149" s="232"/>
      <c r="K149" s="232"/>
      <c r="L149" s="238"/>
      <c r="M149" s="239"/>
      <c r="N149" s="240"/>
      <c r="O149" s="240"/>
      <c r="P149" s="240"/>
      <c r="Q149" s="240"/>
      <c r="R149" s="240"/>
      <c r="S149" s="240"/>
      <c r="T149" s="241"/>
      <c r="AT149" s="242" t="s">
        <v>194</v>
      </c>
      <c r="AU149" s="242" t="s">
        <v>187</v>
      </c>
      <c r="AV149" s="11" t="s">
        <v>187</v>
      </c>
      <c r="AW149" s="11" t="s">
        <v>35</v>
      </c>
      <c r="AX149" s="11" t="s">
        <v>73</v>
      </c>
      <c r="AY149" s="242" t="s">
        <v>180</v>
      </c>
    </row>
    <row r="150" spans="2:51" s="12" customFormat="1" ht="13.5">
      <c r="B150" s="243"/>
      <c r="C150" s="244"/>
      <c r="D150" s="233" t="s">
        <v>194</v>
      </c>
      <c r="E150" s="245" t="s">
        <v>22</v>
      </c>
      <c r="F150" s="246" t="s">
        <v>196</v>
      </c>
      <c r="G150" s="244"/>
      <c r="H150" s="247">
        <v>0.02</v>
      </c>
      <c r="I150" s="248"/>
      <c r="J150" s="244"/>
      <c r="K150" s="244"/>
      <c r="L150" s="249"/>
      <c r="M150" s="250"/>
      <c r="N150" s="251"/>
      <c r="O150" s="251"/>
      <c r="P150" s="251"/>
      <c r="Q150" s="251"/>
      <c r="R150" s="251"/>
      <c r="S150" s="251"/>
      <c r="T150" s="252"/>
      <c r="AT150" s="253" t="s">
        <v>194</v>
      </c>
      <c r="AU150" s="253" t="s">
        <v>187</v>
      </c>
      <c r="AV150" s="12" t="s">
        <v>186</v>
      </c>
      <c r="AW150" s="12" t="s">
        <v>35</v>
      </c>
      <c r="AX150" s="12" t="s">
        <v>10</v>
      </c>
      <c r="AY150" s="253" t="s">
        <v>180</v>
      </c>
    </row>
    <row r="151" spans="2:65" s="1" customFormat="1" ht="14.4" customHeight="1">
      <c r="B151" s="45"/>
      <c r="C151" s="220" t="s">
        <v>219</v>
      </c>
      <c r="D151" s="220" t="s">
        <v>182</v>
      </c>
      <c r="E151" s="221" t="s">
        <v>256</v>
      </c>
      <c r="F151" s="222" t="s">
        <v>257</v>
      </c>
      <c r="G151" s="223" t="s">
        <v>192</v>
      </c>
      <c r="H151" s="224">
        <v>65.74</v>
      </c>
      <c r="I151" s="225"/>
      <c r="J151" s="224">
        <f>ROUND(I151*H151,0)</f>
        <v>0</v>
      </c>
      <c r="K151" s="222" t="s">
        <v>193</v>
      </c>
      <c r="L151" s="71"/>
      <c r="M151" s="226" t="s">
        <v>22</v>
      </c>
      <c r="N151" s="227" t="s">
        <v>45</v>
      </c>
      <c r="O151" s="46"/>
      <c r="P151" s="228">
        <f>O151*H151</f>
        <v>0</v>
      </c>
      <c r="Q151" s="228">
        <v>0</v>
      </c>
      <c r="R151" s="228">
        <f>Q151*H151</f>
        <v>0</v>
      </c>
      <c r="S151" s="228">
        <v>0</v>
      </c>
      <c r="T151" s="229">
        <f>S151*H151</f>
        <v>0</v>
      </c>
      <c r="AR151" s="23" t="s">
        <v>186</v>
      </c>
      <c r="AT151" s="23" t="s">
        <v>182</v>
      </c>
      <c r="AU151" s="23" t="s">
        <v>187</v>
      </c>
      <c r="AY151" s="23" t="s">
        <v>180</v>
      </c>
      <c r="BE151" s="230">
        <f>IF(N151="základní",J151,0)</f>
        <v>0</v>
      </c>
      <c r="BF151" s="230">
        <f>IF(N151="snížená",J151,0)</f>
        <v>0</v>
      </c>
      <c r="BG151" s="230">
        <f>IF(N151="zákl. přenesená",J151,0)</f>
        <v>0</v>
      </c>
      <c r="BH151" s="230">
        <f>IF(N151="sníž. přenesená",J151,0)</f>
        <v>0</v>
      </c>
      <c r="BI151" s="230">
        <f>IF(N151="nulová",J151,0)</f>
        <v>0</v>
      </c>
      <c r="BJ151" s="23" t="s">
        <v>187</v>
      </c>
      <c r="BK151" s="230">
        <f>ROUND(I151*H151,0)</f>
        <v>0</v>
      </c>
      <c r="BL151" s="23" t="s">
        <v>186</v>
      </c>
      <c r="BM151" s="23" t="s">
        <v>258</v>
      </c>
    </row>
    <row r="152" spans="2:47" s="1" customFormat="1" ht="13.5">
      <c r="B152" s="45"/>
      <c r="C152" s="73"/>
      <c r="D152" s="233" t="s">
        <v>205</v>
      </c>
      <c r="E152" s="73"/>
      <c r="F152" s="254" t="s">
        <v>259</v>
      </c>
      <c r="G152" s="73"/>
      <c r="H152" s="73"/>
      <c r="I152" s="190"/>
      <c r="J152" s="73"/>
      <c r="K152" s="73"/>
      <c r="L152" s="71"/>
      <c r="M152" s="255"/>
      <c r="N152" s="46"/>
      <c r="O152" s="46"/>
      <c r="P152" s="46"/>
      <c r="Q152" s="46"/>
      <c r="R152" s="46"/>
      <c r="S152" s="46"/>
      <c r="T152" s="94"/>
      <c r="AT152" s="23" t="s">
        <v>205</v>
      </c>
      <c r="AU152" s="23" t="s">
        <v>187</v>
      </c>
    </row>
    <row r="153" spans="2:51" s="13" customFormat="1" ht="13.5">
      <c r="B153" s="256"/>
      <c r="C153" s="257"/>
      <c r="D153" s="233" t="s">
        <v>194</v>
      </c>
      <c r="E153" s="258" t="s">
        <v>22</v>
      </c>
      <c r="F153" s="259" t="s">
        <v>260</v>
      </c>
      <c r="G153" s="257"/>
      <c r="H153" s="258" t="s">
        <v>22</v>
      </c>
      <c r="I153" s="260"/>
      <c r="J153" s="257"/>
      <c r="K153" s="257"/>
      <c r="L153" s="261"/>
      <c r="M153" s="262"/>
      <c r="N153" s="263"/>
      <c r="O153" s="263"/>
      <c r="P153" s="263"/>
      <c r="Q153" s="263"/>
      <c r="R153" s="263"/>
      <c r="S153" s="263"/>
      <c r="T153" s="264"/>
      <c r="AT153" s="265" t="s">
        <v>194</v>
      </c>
      <c r="AU153" s="265" t="s">
        <v>187</v>
      </c>
      <c r="AV153" s="13" t="s">
        <v>10</v>
      </c>
      <c r="AW153" s="13" t="s">
        <v>35</v>
      </c>
      <c r="AX153" s="13" t="s">
        <v>73</v>
      </c>
      <c r="AY153" s="265" t="s">
        <v>180</v>
      </c>
    </row>
    <row r="154" spans="2:51" s="11" customFormat="1" ht="13.5">
      <c r="B154" s="231"/>
      <c r="C154" s="232"/>
      <c r="D154" s="233" t="s">
        <v>194</v>
      </c>
      <c r="E154" s="234" t="s">
        <v>22</v>
      </c>
      <c r="F154" s="235" t="s">
        <v>225</v>
      </c>
      <c r="G154" s="232"/>
      <c r="H154" s="236">
        <v>19.3</v>
      </c>
      <c r="I154" s="237"/>
      <c r="J154" s="232"/>
      <c r="K154" s="232"/>
      <c r="L154" s="238"/>
      <c r="M154" s="239"/>
      <c r="N154" s="240"/>
      <c r="O154" s="240"/>
      <c r="P154" s="240"/>
      <c r="Q154" s="240"/>
      <c r="R154" s="240"/>
      <c r="S154" s="240"/>
      <c r="T154" s="241"/>
      <c r="AT154" s="242" t="s">
        <v>194</v>
      </c>
      <c r="AU154" s="242" t="s">
        <v>187</v>
      </c>
      <c r="AV154" s="11" t="s">
        <v>187</v>
      </c>
      <c r="AW154" s="11" t="s">
        <v>35</v>
      </c>
      <c r="AX154" s="11" t="s">
        <v>73</v>
      </c>
      <c r="AY154" s="242" t="s">
        <v>180</v>
      </c>
    </row>
    <row r="155" spans="2:51" s="13" customFormat="1" ht="13.5">
      <c r="B155" s="256"/>
      <c r="C155" s="257"/>
      <c r="D155" s="233" t="s">
        <v>194</v>
      </c>
      <c r="E155" s="258" t="s">
        <v>22</v>
      </c>
      <c r="F155" s="259" t="s">
        <v>261</v>
      </c>
      <c r="G155" s="257"/>
      <c r="H155" s="258" t="s">
        <v>22</v>
      </c>
      <c r="I155" s="260"/>
      <c r="J155" s="257"/>
      <c r="K155" s="257"/>
      <c r="L155" s="261"/>
      <c r="M155" s="262"/>
      <c r="N155" s="263"/>
      <c r="O155" s="263"/>
      <c r="P155" s="263"/>
      <c r="Q155" s="263"/>
      <c r="R155" s="263"/>
      <c r="S155" s="263"/>
      <c r="T155" s="264"/>
      <c r="AT155" s="265" t="s">
        <v>194</v>
      </c>
      <c r="AU155" s="265" t="s">
        <v>187</v>
      </c>
      <c r="AV155" s="13" t="s">
        <v>10</v>
      </c>
      <c r="AW155" s="13" t="s">
        <v>35</v>
      </c>
      <c r="AX155" s="13" t="s">
        <v>73</v>
      </c>
      <c r="AY155" s="265" t="s">
        <v>180</v>
      </c>
    </row>
    <row r="156" spans="2:51" s="11" customFormat="1" ht="13.5">
      <c r="B156" s="231"/>
      <c r="C156" s="232"/>
      <c r="D156" s="233" t="s">
        <v>194</v>
      </c>
      <c r="E156" s="234" t="s">
        <v>22</v>
      </c>
      <c r="F156" s="235" t="s">
        <v>233</v>
      </c>
      <c r="G156" s="232"/>
      <c r="H156" s="236">
        <v>29.72</v>
      </c>
      <c r="I156" s="237"/>
      <c r="J156" s="232"/>
      <c r="K156" s="232"/>
      <c r="L156" s="238"/>
      <c r="M156" s="239"/>
      <c r="N156" s="240"/>
      <c r="O156" s="240"/>
      <c r="P156" s="240"/>
      <c r="Q156" s="240"/>
      <c r="R156" s="240"/>
      <c r="S156" s="240"/>
      <c r="T156" s="241"/>
      <c r="AT156" s="242" t="s">
        <v>194</v>
      </c>
      <c r="AU156" s="242" t="s">
        <v>187</v>
      </c>
      <c r="AV156" s="11" t="s">
        <v>187</v>
      </c>
      <c r="AW156" s="11" t="s">
        <v>35</v>
      </c>
      <c r="AX156" s="11" t="s">
        <v>73</v>
      </c>
      <c r="AY156" s="242" t="s">
        <v>180</v>
      </c>
    </row>
    <row r="157" spans="2:51" s="11" customFormat="1" ht="13.5">
      <c r="B157" s="231"/>
      <c r="C157" s="232"/>
      <c r="D157" s="233" t="s">
        <v>194</v>
      </c>
      <c r="E157" s="234" t="s">
        <v>22</v>
      </c>
      <c r="F157" s="235" t="s">
        <v>234</v>
      </c>
      <c r="G157" s="232"/>
      <c r="H157" s="236">
        <v>7.44</v>
      </c>
      <c r="I157" s="237"/>
      <c r="J157" s="232"/>
      <c r="K157" s="232"/>
      <c r="L157" s="238"/>
      <c r="M157" s="239"/>
      <c r="N157" s="240"/>
      <c r="O157" s="240"/>
      <c r="P157" s="240"/>
      <c r="Q157" s="240"/>
      <c r="R157" s="240"/>
      <c r="S157" s="240"/>
      <c r="T157" s="241"/>
      <c r="AT157" s="242" t="s">
        <v>194</v>
      </c>
      <c r="AU157" s="242" t="s">
        <v>187</v>
      </c>
      <c r="AV157" s="11" t="s">
        <v>187</v>
      </c>
      <c r="AW157" s="11" t="s">
        <v>35</v>
      </c>
      <c r="AX157" s="11" t="s">
        <v>73</v>
      </c>
      <c r="AY157" s="242" t="s">
        <v>180</v>
      </c>
    </row>
    <row r="158" spans="2:51" s="11" customFormat="1" ht="13.5">
      <c r="B158" s="231"/>
      <c r="C158" s="232"/>
      <c r="D158" s="233" t="s">
        <v>194</v>
      </c>
      <c r="E158" s="234" t="s">
        <v>22</v>
      </c>
      <c r="F158" s="235" t="s">
        <v>235</v>
      </c>
      <c r="G158" s="232"/>
      <c r="H158" s="236">
        <v>3.64</v>
      </c>
      <c r="I158" s="237"/>
      <c r="J158" s="232"/>
      <c r="K158" s="232"/>
      <c r="L158" s="238"/>
      <c r="M158" s="239"/>
      <c r="N158" s="240"/>
      <c r="O158" s="240"/>
      <c r="P158" s="240"/>
      <c r="Q158" s="240"/>
      <c r="R158" s="240"/>
      <c r="S158" s="240"/>
      <c r="T158" s="241"/>
      <c r="AT158" s="242" t="s">
        <v>194</v>
      </c>
      <c r="AU158" s="242" t="s">
        <v>187</v>
      </c>
      <c r="AV158" s="11" t="s">
        <v>187</v>
      </c>
      <c r="AW158" s="11" t="s">
        <v>35</v>
      </c>
      <c r="AX158" s="11" t="s">
        <v>73</v>
      </c>
      <c r="AY158" s="242" t="s">
        <v>180</v>
      </c>
    </row>
    <row r="159" spans="2:51" s="11" customFormat="1" ht="13.5">
      <c r="B159" s="231"/>
      <c r="C159" s="232"/>
      <c r="D159" s="233" t="s">
        <v>194</v>
      </c>
      <c r="E159" s="234" t="s">
        <v>22</v>
      </c>
      <c r="F159" s="235" t="s">
        <v>236</v>
      </c>
      <c r="G159" s="232"/>
      <c r="H159" s="236">
        <v>5.64</v>
      </c>
      <c r="I159" s="237"/>
      <c r="J159" s="232"/>
      <c r="K159" s="232"/>
      <c r="L159" s="238"/>
      <c r="M159" s="239"/>
      <c r="N159" s="240"/>
      <c r="O159" s="240"/>
      <c r="P159" s="240"/>
      <c r="Q159" s="240"/>
      <c r="R159" s="240"/>
      <c r="S159" s="240"/>
      <c r="T159" s="241"/>
      <c r="AT159" s="242" t="s">
        <v>194</v>
      </c>
      <c r="AU159" s="242" t="s">
        <v>187</v>
      </c>
      <c r="AV159" s="11" t="s">
        <v>187</v>
      </c>
      <c r="AW159" s="11" t="s">
        <v>35</v>
      </c>
      <c r="AX159" s="11" t="s">
        <v>73</v>
      </c>
      <c r="AY159" s="242" t="s">
        <v>180</v>
      </c>
    </row>
    <row r="160" spans="2:51" s="12" customFormat="1" ht="13.5">
      <c r="B160" s="243"/>
      <c r="C160" s="244"/>
      <c r="D160" s="233" t="s">
        <v>194</v>
      </c>
      <c r="E160" s="245" t="s">
        <v>22</v>
      </c>
      <c r="F160" s="246" t="s">
        <v>196</v>
      </c>
      <c r="G160" s="244"/>
      <c r="H160" s="247">
        <v>65.74</v>
      </c>
      <c r="I160" s="248"/>
      <c r="J160" s="244"/>
      <c r="K160" s="244"/>
      <c r="L160" s="249"/>
      <c r="M160" s="250"/>
      <c r="N160" s="251"/>
      <c r="O160" s="251"/>
      <c r="P160" s="251"/>
      <c r="Q160" s="251"/>
      <c r="R160" s="251"/>
      <c r="S160" s="251"/>
      <c r="T160" s="252"/>
      <c r="AT160" s="253" t="s">
        <v>194</v>
      </c>
      <c r="AU160" s="253" t="s">
        <v>187</v>
      </c>
      <c r="AV160" s="12" t="s">
        <v>186</v>
      </c>
      <c r="AW160" s="12" t="s">
        <v>35</v>
      </c>
      <c r="AX160" s="12" t="s">
        <v>10</v>
      </c>
      <c r="AY160" s="253" t="s">
        <v>180</v>
      </c>
    </row>
    <row r="161" spans="2:63" s="10" customFormat="1" ht="29.85" customHeight="1">
      <c r="B161" s="204"/>
      <c r="C161" s="205"/>
      <c r="D161" s="206" t="s">
        <v>72</v>
      </c>
      <c r="E161" s="218" t="s">
        <v>226</v>
      </c>
      <c r="F161" s="218" t="s">
        <v>262</v>
      </c>
      <c r="G161" s="205"/>
      <c r="H161" s="205"/>
      <c r="I161" s="208"/>
      <c r="J161" s="219">
        <f>BK161</f>
        <v>0</v>
      </c>
      <c r="K161" s="205"/>
      <c r="L161" s="210"/>
      <c r="M161" s="211"/>
      <c r="N161" s="212"/>
      <c r="O161" s="212"/>
      <c r="P161" s="213">
        <f>SUM(P162:P172)</f>
        <v>0</v>
      </c>
      <c r="Q161" s="212"/>
      <c r="R161" s="213">
        <f>SUM(R162:R172)</f>
        <v>0</v>
      </c>
      <c r="S161" s="212"/>
      <c r="T161" s="214">
        <f>SUM(T162:T172)</f>
        <v>0</v>
      </c>
      <c r="AR161" s="215" t="s">
        <v>10</v>
      </c>
      <c r="AT161" s="216" t="s">
        <v>72</v>
      </c>
      <c r="AU161" s="216" t="s">
        <v>10</v>
      </c>
      <c r="AY161" s="215" t="s">
        <v>180</v>
      </c>
      <c r="BK161" s="217">
        <f>SUM(BK162:BK172)</f>
        <v>0</v>
      </c>
    </row>
    <row r="162" spans="2:65" s="1" customFormat="1" ht="22.8" customHeight="1">
      <c r="B162" s="45"/>
      <c r="C162" s="220" t="s">
        <v>11</v>
      </c>
      <c r="D162" s="220" t="s">
        <v>182</v>
      </c>
      <c r="E162" s="221" t="s">
        <v>263</v>
      </c>
      <c r="F162" s="222" t="s">
        <v>264</v>
      </c>
      <c r="G162" s="223" t="s">
        <v>192</v>
      </c>
      <c r="H162" s="224">
        <v>19.3</v>
      </c>
      <c r="I162" s="225"/>
      <c r="J162" s="224">
        <f>ROUND(I162*H162,0)</f>
        <v>0</v>
      </c>
      <c r="K162" s="222" t="s">
        <v>193</v>
      </c>
      <c r="L162" s="71"/>
      <c r="M162" s="226" t="s">
        <v>22</v>
      </c>
      <c r="N162" s="227" t="s">
        <v>45</v>
      </c>
      <c r="O162" s="46"/>
      <c r="P162" s="228">
        <f>O162*H162</f>
        <v>0</v>
      </c>
      <c r="Q162" s="228">
        <v>0</v>
      </c>
      <c r="R162" s="228">
        <f>Q162*H162</f>
        <v>0</v>
      </c>
      <c r="S162" s="228">
        <v>0</v>
      </c>
      <c r="T162" s="229">
        <f>S162*H162</f>
        <v>0</v>
      </c>
      <c r="AR162" s="23" t="s">
        <v>186</v>
      </c>
      <c r="AT162" s="23" t="s">
        <v>182</v>
      </c>
      <c r="AU162" s="23" t="s">
        <v>187</v>
      </c>
      <c r="AY162" s="23" t="s">
        <v>180</v>
      </c>
      <c r="BE162" s="230">
        <f>IF(N162="základní",J162,0)</f>
        <v>0</v>
      </c>
      <c r="BF162" s="230">
        <f>IF(N162="snížená",J162,0)</f>
        <v>0</v>
      </c>
      <c r="BG162" s="230">
        <f>IF(N162="zákl. přenesená",J162,0)</f>
        <v>0</v>
      </c>
      <c r="BH162" s="230">
        <f>IF(N162="sníž. přenesená",J162,0)</f>
        <v>0</v>
      </c>
      <c r="BI162" s="230">
        <f>IF(N162="nulová",J162,0)</f>
        <v>0</v>
      </c>
      <c r="BJ162" s="23" t="s">
        <v>187</v>
      </c>
      <c r="BK162" s="230">
        <f>ROUND(I162*H162,0)</f>
        <v>0</v>
      </c>
      <c r="BL162" s="23" t="s">
        <v>186</v>
      </c>
      <c r="BM162" s="23" t="s">
        <v>265</v>
      </c>
    </row>
    <row r="163" spans="2:47" s="1" customFormat="1" ht="13.5">
      <c r="B163" s="45"/>
      <c r="C163" s="73"/>
      <c r="D163" s="233" t="s">
        <v>205</v>
      </c>
      <c r="E163" s="73"/>
      <c r="F163" s="254" t="s">
        <v>266</v>
      </c>
      <c r="G163" s="73"/>
      <c r="H163" s="73"/>
      <c r="I163" s="190"/>
      <c r="J163" s="73"/>
      <c r="K163" s="73"/>
      <c r="L163" s="71"/>
      <c r="M163" s="255"/>
      <c r="N163" s="46"/>
      <c r="O163" s="46"/>
      <c r="P163" s="46"/>
      <c r="Q163" s="46"/>
      <c r="R163" s="46"/>
      <c r="S163" s="46"/>
      <c r="T163" s="94"/>
      <c r="AT163" s="23" t="s">
        <v>205</v>
      </c>
      <c r="AU163" s="23" t="s">
        <v>187</v>
      </c>
    </row>
    <row r="164" spans="2:51" s="11" customFormat="1" ht="13.5">
      <c r="B164" s="231"/>
      <c r="C164" s="232"/>
      <c r="D164" s="233" t="s">
        <v>194</v>
      </c>
      <c r="E164" s="234" t="s">
        <v>22</v>
      </c>
      <c r="F164" s="235" t="s">
        <v>225</v>
      </c>
      <c r="G164" s="232"/>
      <c r="H164" s="236">
        <v>19.3</v>
      </c>
      <c r="I164" s="237"/>
      <c r="J164" s="232"/>
      <c r="K164" s="232"/>
      <c r="L164" s="238"/>
      <c r="M164" s="239"/>
      <c r="N164" s="240"/>
      <c r="O164" s="240"/>
      <c r="P164" s="240"/>
      <c r="Q164" s="240"/>
      <c r="R164" s="240"/>
      <c r="S164" s="240"/>
      <c r="T164" s="241"/>
      <c r="AT164" s="242" t="s">
        <v>194</v>
      </c>
      <c r="AU164" s="242" t="s">
        <v>187</v>
      </c>
      <c r="AV164" s="11" t="s">
        <v>187</v>
      </c>
      <c r="AW164" s="11" t="s">
        <v>35</v>
      </c>
      <c r="AX164" s="11" t="s">
        <v>73</v>
      </c>
      <c r="AY164" s="242" t="s">
        <v>180</v>
      </c>
    </row>
    <row r="165" spans="2:51" s="12" customFormat="1" ht="13.5">
      <c r="B165" s="243"/>
      <c r="C165" s="244"/>
      <c r="D165" s="233" t="s">
        <v>194</v>
      </c>
      <c r="E165" s="245" t="s">
        <v>22</v>
      </c>
      <c r="F165" s="246" t="s">
        <v>196</v>
      </c>
      <c r="G165" s="244"/>
      <c r="H165" s="247">
        <v>19.3</v>
      </c>
      <c r="I165" s="248"/>
      <c r="J165" s="244"/>
      <c r="K165" s="244"/>
      <c r="L165" s="249"/>
      <c r="M165" s="250"/>
      <c r="N165" s="251"/>
      <c r="O165" s="251"/>
      <c r="P165" s="251"/>
      <c r="Q165" s="251"/>
      <c r="R165" s="251"/>
      <c r="S165" s="251"/>
      <c r="T165" s="252"/>
      <c r="AT165" s="253" t="s">
        <v>194</v>
      </c>
      <c r="AU165" s="253" t="s">
        <v>187</v>
      </c>
      <c r="AV165" s="12" t="s">
        <v>186</v>
      </c>
      <c r="AW165" s="12" t="s">
        <v>35</v>
      </c>
      <c r="AX165" s="12" t="s">
        <v>10</v>
      </c>
      <c r="AY165" s="253" t="s">
        <v>180</v>
      </c>
    </row>
    <row r="166" spans="2:65" s="1" customFormat="1" ht="14.4" customHeight="1">
      <c r="B166" s="45"/>
      <c r="C166" s="220" t="s">
        <v>224</v>
      </c>
      <c r="D166" s="220" t="s">
        <v>182</v>
      </c>
      <c r="E166" s="221" t="s">
        <v>267</v>
      </c>
      <c r="F166" s="222" t="s">
        <v>268</v>
      </c>
      <c r="G166" s="223" t="s">
        <v>269</v>
      </c>
      <c r="H166" s="224">
        <v>1</v>
      </c>
      <c r="I166" s="225"/>
      <c r="J166" s="224">
        <f>ROUND(I166*H166,0)</f>
        <v>0</v>
      </c>
      <c r="K166" s="222" t="s">
        <v>22</v>
      </c>
      <c r="L166" s="71"/>
      <c r="M166" s="226" t="s">
        <v>22</v>
      </c>
      <c r="N166" s="227" t="s">
        <v>45</v>
      </c>
      <c r="O166" s="46"/>
      <c r="P166" s="228">
        <f>O166*H166</f>
        <v>0</v>
      </c>
      <c r="Q166" s="228">
        <v>0</v>
      </c>
      <c r="R166" s="228">
        <f>Q166*H166</f>
        <v>0</v>
      </c>
      <c r="S166" s="228">
        <v>0</v>
      </c>
      <c r="T166" s="229">
        <f>S166*H166</f>
        <v>0</v>
      </c>
      <c r="AR166" s="23" t="s">
        <v>186</v>
      </c>
      <c r="AT166" s="23" t="s">
        <v>182</v>
      </c>
      <c r="AU166" s="23" t="s">
        <v>187</v>
      </c>
      <c r="AY166" s="23" t="s">
        <v>180</v>
      </c>
      <c r="BE166" s="230">
        <f>IF(N166="základní",J166,0)</f>
        <v>0</v>
      </c>
      <c r="BF166" s="230">
        <f>IF(N166="snížená",J166,0)</f>
        <v>0</v>
      </c>
      <c r="BG166" s="230">
        <f>IF(N166="zákl. přenesená",J166,0)</f>
        <v>0</v>
      </c>
      <c r="BH166" s="230">
        <f>IF(N166="sníž. přenesená",J166,0)</f>
        <v>0</v>
      </c>
      <c r="BI166" s="230">
        <f>IF(N166="nulová",J166,0)</f>
        <v>0</v>
      </c>
      <c r="BJ166" s="23" t="s">
        <v>187</v>
      </c>
      <c r="BK166" s="230">
        <f>ROUND(I166*H166,0)</f>
        <v>0</v>
      </c>
      <c r="BL166" s="23" t="s">
        <v>186</v>
      </c>
      <c r="BM166" s="23" t="s">
        <v>270</v>
      </c>
    </row>
    <row r="167" spans="2:65" s="1" customFormat="1" ht="45.6" customHeight="1">
      <c r="B167" s="45"/>
      <c r="C167" s="220" t="s">
        <v>271</v>
      </c>
      <c r="D167" s="220" t="s">
        <v>182</v>
      </c>
      <c r="E167" s="221" t="s">
        <v>272</v>
      </c>
      <c r="F167" s="222" t="s">
        <v>273</v>
      </c>
      <c r="G167" s="223" t="s">
        <v>192</v>
      </c>
      <c r="H167" s="224">
        <v>26.34</v>
      </c>
      <c r="I167" s="225"/>
      <c r="J167" s="224">
        <f>ROUND(I167*H167,0)</f>
        <v>0</v>
      </c>
      <c r="K167" s="222" t="s">
        <v>193</v>
      </c>
      <c r="L167" s="71"/>
      <c r="M167" s="226" t="s">
        <v>22</v>
      </c>
      <c r="N167" s="227" t="s">
        <v>45</v>
      </c>
      <c r="O167" s="46"/>
      <c r="P167" s="228">
        <f>O167*H167</f>
        <v>0</v>
      </c>
      <c r="Q167" s="228">
        <v>0</v>
      </c>
      <c r="R167" s="228">
        <f>Q167*H167</f>
        <v>0</v>
      </c>
      <c r="S167" s="228">
        <v>0</v>
      </c>
      <c r="T167" s="229">
        <f>S167*H167</f>
        <v>0</v>
      </c>
      <c r="AR167" s="23" t="s">
        <v>186</v>
      </c>
      <c r="AT167" s="23" t="s">
        <v>182</v>
      </c>
      <c r="AU167" s="23" t="s">
        <v>187</v>
      </c>
      <c r="AY167" s="23" t="s">
        <v>180</v>
      </c>
      <c r="BE167" s="230">
        <f>IF(N167="základní",J167,0)</f>
        <v>0</v>
      </c>
      <c r="BF167" s="230">
        <f>IF(N167="snížená",J167,0)</f>
        <v>0</v>
      </c>
      <c r="BG167" s="230">
        <f>IF(N167="zákl. přenesená",J167,0)</f>
        <v>0</v>
      </c>
      <c r="BH167" s="230">
        <f>IF(N167="sníž. přenesená",J167,0)</f>
        <v>0</v>
      </c>
      <c r="BI167" s="230">
        <f>IF(N167="nulová",J167,0)</f>
        <v>0</v>
      </c>
      <c r="BJ167" s="23" t="s">
        <v>187</v>
      </c>
      <c r="BK167" s="230">
        <f>ROUND(I167*H167,0)</f>
        <v>0</v>
      </c>
      <c r="BL167" s="23" t="s">
        <v>186</v>
      </c>
      <c r="BM167" s="23" t="s">
        <v>274</v>
      </c>
    </row>
    <row r="168" spans="2:51" s="11" customFormat="1" ht="13.5">
      <c r="B168" s="231"/>
      <c r="C168" s="232"/>
      <c r="D168" s="233" t="s">
        <v>194</v>
      </c>
      <c r="E168" s="234" t="s">
        <v>22</v>
      </c>
      <c r="F168" s="235" t="s">
        <v>275</v>
      </c>
      <c r="G168" s="232"/>
      <c r="H168" s="236">
        <v>26.34</v>
      </c>
      <c r="I168" s="237"/>
      <c r="J168" s="232"/>
      <c r="K168" s="232"/>
      <c r="L168" s="238"/>
      <c r="M168" s="239"/>
      <c r="N168" s="240"/>
      <c r="O168" s="240"/>
      <c r="P168" s="240"/>
      <c r="Q168" s="240"/>
      <c r="R168" s="240"/>
      <c r="S168" s="240"/>
      <c r="T168" s="241"/>
      <c r="AT168" s="242" t="s">
        <v>194</v>
      </c>
      <c r="AU168" s="242" t="s">
        <v>187</v>
      </c>
      <c r="AV168" s="11" t="s">
        <v>187</v>
      </c>
      <c r="AW168" s="11" t="s">
        <v>35</v>
      </c>
      <c r="AX168" s="11" t="s">
        <v>73</v>
      </c>
      <c r="AY168" s="242" t="s">
        <v>180</v>
      </c>
    </row>
    <row r="169" spans="2:51" s="12" customFormat="1" ht="13.5">
      <c r="B169" s="243"/>
      <c r="C169" s="244"/>
      <c r="D169" s="233" t="s">
        <v>194</v>
      </c>
      <c r="E169" s="245" t="s">
        <v>22</v>
      </c>
      <c r="F169" s="246" t="s">
        <v>196</v>
      </c>
      <c r="G169" s="244"/>
      <c r="H169" s="247">
        <v>26.34</v>
      </c>
      <c r="I169" s="248"/>
      <c r="J169" s="244"/>
      <c r="K169" s="244"/>
      <c r="L169" s="249"/>
      <c r="M169" s="250"/>
      <c r="N169" s="251"/>
      <c r="O169" s="251"/>
      <c r="P169" s="251"/>
      <c r="Q169" s="251"/>
      <c r="R169" s="251"/>
      <c r="S169" s="251"/>
      <c r="T169" s="252"/>
      <c r="AT169" s="253" t="s">
        <v>194</v>
      </c>
      <c r="AU169" s="253" t="s">
        <v>187</v>
      </c>
      <c r="AV169" s="12" t="s">
        <v>186</v>
      </c>
      <c r="AW169" s="12" t="s">
        <v>35</v>
      </c>
      <c r="AX169" s="12" t="s">
        <v>10</v>
      </c>
      <c r="AY169" s="253" t="s">
        <v>180</v>
      </c>
    </row>
    <row r="170" spans="2:65" s="1" customFormat="1" ht="22.8" customHeight="1">
      <c r="B170" s="45"/>
      <c r="C170" s="220" t="s">
        <v>229</v>
      </c>
      <c r="D170" s="220" t="s">
        <v>182</v>
      </c>
      <c r="E170" s="221" t="s">
        <v>276</v>
      </c>
      <c r="F170" s="222" t="s">
        <v>277</v>
      </c>
      <c r="G170" s="223" t="s">
        <v>203</v>
      </c>
      <c r="H170" s="224">
        <v>1</v>
      </c>
      <c r="I170" s="225"/>
      <c r="J170" s="224">
        <f>ROUND(I170*H170,0)</f>
        <v>0</v>
      </c>
      <c r="K170" s="222" t="s">
        <v>193</v>
      </c>
      <c r="L170" s="71"/>
      <c r="M170" s="226" t="s">
        <v>22</v>
      </c>
      <c r="N170" s="227" t="s">
        <v>45</v>
      </c>
      <c r="O170" s="46"/>
      <c r="P170" s="228">
        <f>O170*H170</f>
        <v>0</v>
      </c>
      <c r="Q170" s="228">
        <v>0</v>
      </c>
      <c r="R170" s="228">
        <f>Q170*H170</f>
        <v>0</v>
      </c>
      <c r="S170" s="228">
        <v>0</v>
      </c>
      <c r="T170" s="229">
        <f>S170*H170</f>
        <v>0</v>
      </c>
      <c r="AR170" s="23" t="s">
        <v>186</v>
      </c>
      <c r="AT170" s="23" t="s">
        <v>182</v>
      </c>
      <c r="AU170" s="23" t="s">
        <v>187</v>
      </c>
      <c r="AY170" s="23" t="s">
        <v>180</v>
      </c>
      <c r="BE170" s="230">
        <f>IF(N170="základní",J170,0)</f>
        <v>0</v>
      </c>
      <c r="BF170" s="230">
        <f>IF(N170="snížená",J170,0)</f>
        <v>0</v>
      </c>
      <c r="BG170" s="230">
        <f>IF(N170="zákl. přenesená",J170,0)</f>
        <v>0</v>
      </c>
      <c r="BH170" s="230">
        <f>IF(N170="sníž. přenesená",J170,0)</f>
        <v>0</v>
      </c>
      <c r="BI170" s="230">
        <f>IF(N170="nulová",J170,0)</f>
        <v>0</v>
      </c>
      <c r="BJ170" s="23" t="s">
        <v>187</v>
      </c>
      <c r="BK170" s="230">
        <f>ROUND(I170*H170,0)</f>
        <v>0</v>
      </c>
      <c r="BL170" s="23" t="s">
        <v>186</v>
      </c>
      <c r="BM170" s="23" t="s">
        <v>278</v>
      </c>
    </row>
    <row r="171" spans="2:51" s="11" customFormat="1" ht="13.5">
      <c r="B171" s="231"/>
      <c r="C171" s="232"/>
      <c r="D171" s="233" t="s">
        <v>194</v>
      </c>
      <c r="E171" s="234" t="s">
        <v>22</v>
      </c>
      <c r="F171" s="235" t="s">
        <v>279</v>
      </c>
      <c r="G171" s="232"/>
      <c r="H171" s="236">
        <v>1</v>
      </c>
      <c r="I171" s="237"/>
      <c r="J171" s="232"/>
      <c r="K171" s="232"/>
      <c r="L171" s="238"/>
      <c r="M171" s="239"/>
      <c r="N171" s="240"/>
      <c r="O171" s="240"/>
      <c r="P171" s="240"/>
      <c r="Q171" s="240"/>
      <c r="R171" s="240"/>
      <c r="S171" s="240"/>
      <c r="T171" s="241"/>
      <c r="AT171" s="242" t="s">
        <v>194</v>
      </c>
      <c r="AU171" s="242" t="s">
        <v>187</v>
      </c>
      <c r="AV171" s="11" t="s">
        <v>187</v>
      </c>
      <c r="AW171" s="11" t="s">
        <v>35</v>
      </c>
      <c r="AX171" s="11" t="s">
        <v>73</v>
      </c>
      <c r="AY171" s="242" t="s">
        <v>180</v>
      </c>
    </row>
    <row r="172" spans="2:51" s="12" customFormat="1" ht="13.5">
      <c r="B172" s="243"/>
      <c r="C172" s="244"/>
      <c r="D172" s="233" t="s">
        <v>194</v>
      </c>
      <c r="E172" s="245" t="s">
        <v>22</v>
      </c>
      <c r="F172" s="246" t="s">
        <v>196</v>
      </c>
      <c r="G172" s="244"/>
      <c r="H172" s="247">
        <v>1</v>
      </c>
      <c r="I172" s="248"/>
      <c r="J172" s="244"/>
      <c r="K172" s="244"/>
      <c r="L172" s="249"/>
      <c r="M172" s="250"/>
      <c r="N172" s="251"/>
      <c r="O172" s="251"/>
      <c r="P172" s="251"/>
      <c r="Q172" s="251"/>
      <c r="R172" s="251"/>
      <c r="S172" s="251"/>
      <c r="T172" s="252"/>
      <c r="AT172" s="253" t="s">
        <v>194</v>
      </c>
      <c r="AU172" s="253" t="s">
        <v>187</v>
      </c>
      <c r="AV172" s="12" t="s">
        <v>186</v>
      </c>
      <c r="AW172" s="12" t="s">
        <v>35</v>
      </c>
      <c r="AX172" s="12" t="s">
        <v>10</v>
      </c>
      <c r="AY172" s="253" t="s">
        <v>180</v>
      </c>
    </row>
    <row r="173" spans="2:63" s="10" customFormat="1" ht="29.85" customHeight="1">
      <c r="B173" s="204"/>
      <c r="C173" s="205"/>
      <c r="D173" s="206" t="s">
        <v>72</v>
      </c>
      <c r="E173" s="218" t="s">
        <v>280</v>
      </c>
      <c r="F173" s="218" t="s">
        <v>281</v>
      </c>
      <c r="G173" s="205"/>
      <c r="H173" s="205"/>
      <c r="I173" s="208"/>
      <c r="J173" s="219">
        <f>BK173</f>
        <v>0</v>
      </c>
      <c r="K173" s="205"/>
      <c r="L173" s="210"/>
      <c r="M173" s="211"/>
      <c r="N173" s="212"/>
      <c r="O173" s="212"/>
      <c r="P173" s="213">
        <f>SUM(P174:P185)</f>
        <v>0</v>
      </c>
      <c r="Q173" s="212"/>
      <c r="R173" s="213">
        <f>SUM(R174:R185)</f>
        <v>0</v>
      </c>
      <c r="S173" s="212"/>
      <c r="T173" s="214">
        <f>SUM(T174:T185)</f>
        <v>0</v>
      </c>
      <c r="AR173" s="215" t="s">
        <v>10</v>
      </c>
      <c r="AT173" s="216" t="s">
        <v>72</v>
      </c>
      <c r="AU173" s="216" t="s">
        <v>10</v>
      </c>
      <c r="AY173" s="215" t="s">
        <v>180</v>
      </c>
      <c r="BK173" s="217">
        <f>SUM(BK174:BK185)</f>
        <v>0</v>
      </c>
    </row>
    <row r="174" spans="2:65" s="1" customFormat="1" ht="22.8" customHeight="1">
      <c r="B174" s="45"/>
      <c r="C174" s="220" t="s">
        <v>282</v>
      </c>
      <c r="D174" s="220" t="s">
        <v>182</v>
      </c>
      <c r="E174" s="221" t="s">
        <v>283</v>
      </c>
      <c r="F174" s="222" t="s">
        <v>284</v>
      </c>
      <c r="G174" s="223" t="s">
        <v>285</v>
      </c>
      <c r="H174" s="224">
        <v>2.85</v>
      </c>
      <c r="I174" s="225"/>
      <c r="J174" s="224">
        <f>ROUND(I174*H174,0)</f>
        <v>0</v>
      </c>
      <c r="K174" s="222" t="s">
        <v>193</v>
      </c>
      <c r="L174" s="71"/>
      <c r="M174" s="226" t="s">
        <v>22</v>
      </c>
      <c r="N174" s="227" t="s">
        <v>45</v>
      </c>
      <c r="O174" s="46"/>
      <c r="P174" s="228">
        <f>O174*H174</f>
        <v>0</v>
      </c>
      <c r="Q174" s="228">
        <v>0</v>
      </c>
      <c r="R174" s="228">
        <f>Q174*H174</f>
        <v>0</v>
      </c>
      <c r="S174" s="228">
        <v>0</v>
      </c>
      <c r="T174" s="229">
        <f>S174*H174</f>
        <v>0</v>
      </c>
      <c r="AR174" s="23" t="s">
        <v>186</v>
      </c>
      <c r="AT174" s="23" t="s">
        <v>182</v>
      </c>
      <c r="AU174" s="23" t="s">
        <v>187</v>
      </c>
      <c r="AY174" s="23" t="s">
        <v>180</v>
      </c>
      <c r="BE174" s="230">
        <f>IF(N174="základní",J174,0)</f>
        <v>0</v>
      </c>
      <c r="BF174" s="230">
        <f>IF(N174="snížená",J174,0)</f>
        <v>0</v>
      </c>
      <c r="BG174" s="230">
        <f>IF(N174="zákl. přenesená",J174,0)</f>
        <v>0</v>
      </c>
      <c r="BH174" s="230">
        <f>IF(N174="sníž. přenesená",J174,0)</f>
        <v>0</v>
      </c>
      <c r="BI174" s="230">
        <f>IF(N174="nulová",J174,0)</f>
        <v>0</v>
      </c>
      <c r="BJ174" s="23" t="s">
        <v>187</v>
      </c>
      <c r="BK174" s="230">
        <f>ROUND(I174*H174,0)</f>
        <v>0</v>
      </c>
      <c r="BL174" s="23" t="s">
        <v>186</v>
      </c>
      <c r="BM174" s="23" t="s">
        <v>286</v>
      </c>
    </row>
    <row r="175" spans="2:47" s="1" customFormat="1" ht="13.5">
      <c r="B175" s="45"/>
      <c r="C175" s="73"/>
      <c r="D175" s="233" t="s">
        <v>205</v>
      </c>
      <c r="E175" s="73"/>
      <c r="F175" s="254" t="s">
        <v>287</v>
      </c>
      <c r="G175" s="73"/>
      <c r="H175" s="73"/>
      <c r="I175" s="190"/>
      <c r="J175" s="73"/>
      <c r="K175" s="73"/>
      <c r="L175" s="71"/>
      <c r="M175" s="255"/>
      <c r="N175" s="46"/>
      <c r="O175" s="46"/>
      <c r="P175" s="46"/>
      <c r="Q175" s="46"/>
      <c r="R175" s="46"/>
      <c r="S175" s="46"/>
      <c r="T175" s="94"/>
      <c r="AT175" s="23" t="s">
        <v>205</v>
      </c>
      <c r="AU175" s="23" t="s">
        <v>187</v>
      </c>
    </row>
    <row r="176" spans="2:65" s="1" customFormat="1" ht="34.2" customHeight="1">
      <c r="B176" s="45"/>
      <c r="C176" s="220" t="s">
        <v>232</v>
      </c>
      <c r="D176" s="220" t="s">
        <v>182</v>
      </c>
      <c r="E176" s="221" t="s">
        <v>288</v>
      </c>
      <c r="F176" s="222" t="s">
        <v>289</v>
      </c>
      <c r="G176" s="223" t="s">
        <v>285</v>
      </c>
      <c r="H176" s="224">
        <v>2.85</v>
      </c>
      <c r="I176" s="225"/>
      <c r="J176" s="224">
        <f>ROUND(I176*H176,0)</f>
        <v>0</v>
      </c>
      <c r="K176" s="222" t="s">
        <v>193</v>
      </c>
      <c r="L176" s="71"/>
      <c r="M176" s="226" t="s">
        <v>22</v>
      </c>
      <c r="N176" s="227" t="s">
        <v>45</v>
      </c>
      <c r="O176" s="46"/>
      <c r="P176" s="228">
        <f>O176*H176</f>
        <v>0</v>
      </c>
      <c r="Q176" s="228">
        <v>0</v>
      </c>
      <c r="R176" s="228">
        <f>Q176*H176</f>
        <v>0</v>
      </c>
      <c r="S176" s="228">
        <v>0</v>
      </c>
      <c r="T176" s="229">
        <f>S176*H176</f>
        <v>0</v>
      </c>
      <c r="AR176" s="23" t="s">
        <v>186</v>
      </c>
      <c r="AT176" s="23" t="s">
        <v>182</v>
      </c>
      <c r="AU176" s="23" t="s">
        <v>187</v>
      </c>
      <c r="AY176" s="23" t="s">
        <v>180</v>
      </c>
      <c r="BE176" s="230">
        <f>IF(N176="základní",J176,0)</f>
        <v>0</v>
      </c>
      <c r="BF176" s="230">
        <f>IF(N176="snížená",J176,0)</f>
        <v>0</v>
      </c>
      <c r="BG176" s="230">
        <f>IF(N176="zákl. přenesená",J176,0)</f>
        <v>0</v>
      </c>
      <c r="BH176" s="230">
        <f>IF(N176="sníž. přenesená",J176,0)</f>
        <v>0</v>
      </c>
      <c r="BI176" s="230">
        <f>IF(N176="nulová",J176,0)</f>
        <v>0</v>
      </c>
      <c r="BJ176" s="23" t="s">
        <v>187</v>
      </c>
      <c r="BK176" s="230">
        <f>ROUND(I176*H176,0)</f>
        <v>0</v>
      </c>
      <c r="BL176" s="23" t="s">
        <v>186</v>
      </c>
      <c r="BM176" s="23" t="s">
        <v>290</v>
      </c>
    </row>
    <row r="177" spans="2:47" s="1" customFormat="1" ht="13.5">
      <c r="B177" s="45"/>
      <c r="C177" s="73"/>
      <c r="D177" s="233" t="s">
        <v>205</v>
      </c>
      <c r="E177" s="73"/>
      <c r="F177" s="254" t="s">
        <v>291</v>
      </c>
      <c r="G177" s="73"/>
      <c r="H177" s="73"/>
      <c r="I177" s="190"/>
      <c r="J177" s="73"/>
      <c r="K177" s="73"/>
      <c r="L177" s="71"/>
      <c r="M177" s="255"/>
      <c r="N177" s="46"/>
      <c r="O177" s="46"/>
      <c r="P177" s="46"/>
      <c r="Q177" s="46"/>
      <c r="R177" s="46"/>
      <c r="S177" s="46"/>
      <c r="T177" s="94"/>
      <c r="AT177" s="23" t="s">
        <v>205</v>
      </c>
      <c r="AU177" s="23" t="s">
        <v>187</v>
      </c>
    </row>
    <row r="178" spans="2:65" s="1" customFormat="1" ht="22.8" customHeight="1">
      <c r="B178" s="45"/>
      <c r="C178" s="220" t="s">
        <v>9</v>
      </c>
      <c r="D178" s="220" t="s">
        <v>182</v>
      </c>
      <c r="E178" s="221" t="s">
        <v>292</v>
      </c>
      <c r="F178" s="222" t="s">
        <v>293</v>
      </c>
      <c r="G178" s="223" t="s">
        <v>285</v>
      </c>
      <c r="H178" s="224">
        <v>2.85</v>
      </c>
      <c r="I178" s="225"/>
      <c r="J178" s="224">
        <f>ROUND(I178*H178,0)</f>
        <v>0</v>
      </c>
      <c r="K178" s="222" t="s">
        <v>193</v>
      </c>
      <c r="L178" s="71"/>
      <c r="M178" s="226" t="s">
        <v>22</v>
      </c>
      <c r="N178" s="227" t="s">
        <v>45</v>
      </c>
      <c r="O178" s="46"/>
      <c r="P178" s="228">
        <f>O178*H178</f>
        <v>0</v>
      </c>
      <c r="Q178" s="228">
        <v>0</v>
      </c>
      <c r="R178" s="228">
        <f>Q178*H178</f>
        <v>0</v>
      </c>
      <c r="S178" s="228">
        <v>0</v>
      </c>
      <c r="T178" s="229">
        <f>S178*H178</f>
        <v>0</v>
      </c>
      <c r="AR178" s="23" t="s">
        <v>186</v>
      </c>
      <c r="AT178" s="23" t="s">
        <v>182</v>
      </c>
      <c r="AU178" s="23" t="s">
        <v>187</v>
      </c>
      <c r="AY178" s="23" t="s">
        <v>180</v>
      </c>
      <c r="BE178" s="230">
        <f>IF(N178="základní",J178,0)</f>
        <v>0</v>
      </c>
      <c r="BF178" s="230">
        <f>IF(N178="snížená",J178,0)</f>
        <v>0</v>
      </c>
      <c r="BG178" s="230">
        <f>IF(N178="zákl. přenesená",J178,0)</f>
        <v>0</v>
      </c>
      <c r="BH178" s="230">
        <f>IF(N178="sníž. přenesená",J178,0)</f>
        <v>0</v>
      </c>
      <c r="BI178" s="230">
        <f>IF(N178="nulová",J178,0)</f>
        <v>0</v>
      </c>
      <c r="BJ178" s="23" t="s">
        <v>187</v>
      </c>
      <c r="BK178" s="230">
        <f>ROUND(I178*H178,0)</f>
        <v>0</v>
      </c>
      <c r="BL178" s="23" t="s">
        <v>186</v>
      </c>
      <c r="BM178" s="23" t="s">
        <v>294</v>
      </c>
    </row>
    <row r="179" spans="2:47" s="1" customFormat="1" ht="13.5">
      <c r="B179" s="45"/>
      <c r="C179" s="73"/>
      <c r="D179" s="233" t="s">
        <v>205</v>
      </c>
      <c r="E179" s="73"/>
      <c r="F179" s="254" t="s">
        <v>295</v>
      </c>
      <c r="G179" s="73"/>
      <c r="H179" s="73"/>
      <c r="I179" s="190"/>
      <c r="J179" s="73"/>
      <c r="K179" s="73"/>
      <c r="L179" s="71"/>
      <c r="M179" s="255"/>
      <c r="N179" s="46"/>
      <c r="O179" s="46"/>
      <c r="P179" s="46"/>
      <c r="Q179" s="46"/>
      <c r="R179" s="46"/>
      <c r="S179" s="46"/>
      <c r="T179" s="94"/>
      <c r="AT179" s="23" t="s">
        <v>205</v>
      </c>
      <c r="AU179" s="23" t="s">
        <v>187</v>
      </c>
    </row>
    <row r="180" spans="2:65" s="1" customFormat="1" ht="34.2" customHeight="1">
      <c r="B180" s="45"/>
      <c r="C180" s="220" t="s">
        <v>240</v>
      </c>
      <c r="D180" s="220" t="s">
        <v>182</v>
      </c>
      <c r="E180" s="221" t="s">
        <v>296</v>
      </c>
      <c r="F180" s="222" t="s">
        <v>297</v>
      </c>
      <c r="G180" s="223" t="s">
        <v>285</v>
      </c>
      <c r="H180" s="224">
        <v>13.75</v>
      </c>
      <c r="I180" s="225"/>
      <c r="J180" s="224">
        <f>ROUND(I180*H180,0)</f>
        <v>0</v>
      </c>
      <c r="K180" s="222" t="s">
        <v>193</v>
      </c>
      <c r="L180" s="71"/>
      <c r="M180" s="226" t="s">
        <v>22</v>
      </c>
      <c r="N180" s="227" t="s">
        <v>45</v>
      </c>
      <c r="O180" s="46"/>
      <c r="P180" s="228">
        <f>O180*H180</f>
        <v>0</v>
      </c>
      <c r="Q180" s="228">
        <v>0</v>
      </c>
      <c r="R180" s="228">
        <f>Q180*H180</f>
        <v>0</v>
      </c>
      <c r="S180" s="228">
        <v>0</v>
      </c>
      <c r="T180" s="229">
        <f>S180*H180</f>
        <v>0</v>
      </c>
      <c r="AR180" s="23" t="s">
        <v>186</v>
      </c>
      <c r="AT180" s="23" t="s">
        <v>182</v>
      </c>
      <c r="AU180" s="23" t="s">
        <v>187</v>
      </c>
      <c r="AY180" s="23" t="s">
        <v>180</v>
      </c>
      <c r="BE180" s="230">
        <f>IF(N180="základní",J180,0)</f>
        <v>0</v>
      </c>
      <c r="BF180" s="230">
        <f>IF(N180="snížená",J180,0)</f>
        <v>0</v>
      </c>
      <c r="BG180" s="230">
        <f>IF(N180="zákl. přenesená",J180,0)</f>
        <v>0</v>
      </c>
      <c r="BH180" s="230">
        <f>IF(N180="sníž. přenesená",J180,0)</f>
        <v>0</v>
      </c>
      <c r="BI180" s="230">
        <f>IF(N180="nulová",J180,0)</f>
        <v>0</v>
      </c>
      <c r="BJ180" s="23" t="s">
        <v>187</v>
      </c>
      <c r="BK180" s="230">
        <f>ROUND(I180*H180,0)</f>
        <v>0</v>
      </c>
      <c r="BL180" s="23" t="s">
        <v>186</v>
      </c>
      <c r="BM180" s="23" t="s">
        <v>298</v>
      </c>
    </row>
    <row r="181" spans="2:47" s="1" customFormat="1" ht="13.5">
      <c r="B181" s="45"/>
      <c r="C181" s="73"/>
      <c r="D181" s="233" t="s">
        <v>205</v>
      </c>
      <c r="E181" s="73"/>
      <c r="F181" s="254" t="s">
        <v>295</v>
      </c>
      <c r="G181" s="73"/>
      <c r="H181" s="73"/>
      <c r="I181" s="190"/>
      <c r="J181" s="73"/>
      <c r="K181" s="73"/>
      <c r="L181" s="71"/>
      <c r="M181" s="255"/>
      <c r="N181" s="46"/>
      <c r="O181" s="46"/>
      <c r="P181" s="46"/>
      <c r="Q181" s="46"/>
      <c r="R181" s="46"/>
      <c r="S181" s="46"/>
      <c r="T181" s="94"/>
      <c r="AT181" s="23" t="s">
        <v>205</v>
      </c>
      <c r="AU181" s="23" t="s">
        <v>187</v>
      </c>
    </row>
    <row r="182" spans="2:51" s="11" customFormat="1" ht="13.5">
      <c r="B182" s="231"/>
      <c r="C182" s="232"/>
      <c r="D182" s="233" t="s">
        <v>194</v>
      </c>
      <c r="E182" s="234" t="s">
        <v>22</v>
      </c>
      <c r="F182" s="235" t="s">
        <v>299</v>
      </c>
      <c r="G182" s="232"/>
      <c r="H182" s="236">
        <v>13.75</v>
      </c>
      <c r="I182" s="237"/>
      <c r="J182" s="232"/>
      <c r="K182" s="232"/>
      <c r="L182" s="238"/>
      <c r="M182" s="239"/>
      <c r="N182" s="240"/>
      <c r="O182" s="240"/>
      <c r="P182" s="240"/>
      <c r="Q182" s="240"/>
      <c r="R182" s="240"/>
      <c r="S182" s="240"/>
      <c r="T182" s="241"/>
      <c r="AT182" s="242" t="s">
        <v>194</v>
      </c>
      <c r="AU182" s="242" t="s">
        <v>187</v>
      </c>
      <c r="AV182" s="11" t="s">
        <v>187</v>
      </c>
      <c r="AW182" s="11" t="s">
        <v>35</v>
      </c>
      <c r="AX182" s="11" t="s">
        <v>73</v>
      </c>
      <c r="AY182" s="242" t="s">
        <v>180</v>
      </c>
    </row>
    <row r="183" spans="2:51" s="12" customFormat="1" ht="13.5">
      <c r="B183" s="243"/>
      <c r="C183" s="244"/>
      <c r="D183" s="233" t="s">
        <v>194</v>
      </c>
      <c r="E183" s="245" t="s">
        <v>22</v>
      </c>
      <c r="F183" s="246" t="s">
        <v>196</v>
      </c>
      <c r="G183" s="244"/>
      <c r="H183" s="247">
        <v>13.75</v>
      </c>
      <c r="I183" s="248"/>
      <c r="J183" s="244"/>
      <c r="K183" s="244"/>
      <c r="L183" s="249"/>
      <c r="M183" s="250"/>
      <c r="N183" s="251"/>
      <c r="O183" s="251"/>
      <c r="P183" s="251"/>
      <c r="Q183" s="251"/>
      <c r="R183" s="251"/>
      <c r="S183" s="251"/>
      <c r="T183" s="252"/>
      <c r="AT183" s="253" t="s">
        <v>194</v>
      </c>
      <c r="AU183" s="253" t="s">
        <v>187</v>
      </c>
      <c r="AV183" s="12" t="s">
        <v>186</v>
      </c>
      <c r="AW183" s="12" t="s">
        <v>35</v>
      </c>
      <c r="AX183" s="12" t="s">
        <v>10</v>
      </c>
      <c r="AY183" s="253" t="s">
        <v>180</v>
      </c>
    </row>
    <row r="184" spans="2:65" s="1" customFormat="1" ht="34.2" customHeight="1">
      <c r="B184" s="45"/>
      <c r="C184" s="220" t="s">
        <v>300</v>
      </c>
      <c r="D184" s="220" t="s">
        <v>182</v>
      </c>
      <c r="E184" s="221" t="s">
        <v>301</v>
      </c>
      <c r="F184" s="222" t="s">
        <v>302</v>
      </c>
      <c r="G184" s="223" t="s">
        <v>285</v>
      </c>
      <c r="H184" s="224">
        <v>2.75</v>
      </c>
      <c r="I184" s="225"/>
      <c r="J184" s="224">
        <f>ROUND(I184*H184,0)</f>
        <v>0</v>
      </c>
      <c r="K184" s="222" t="s">
        <v>193</v>
      </c>
      <c r="L184" s="71"/>
      <c r="M184" s="226" t="s">
        <v>22</v>
      </c>
      <c r="N184" s="227" t="s">
        <v>45</v>
      </c>
      <c r="O184" s="46"/>
      <c r="P184" s="228">
        <f>O184*H184</f>
        <v>0</v>
      </c>
      <c r="Q184" s="228">
        <v>0</v>
      </c>
      <c r="R184" s="228">
        <f>Q184*H184</f>
        <v>0</v>
      </c>
      <c r="S184" s="228">
        <v>0</v>
      </c>
      <c r="T184" s="229">
        <f>S184*H184</f>
        <v>0</v>
      </c>
      <c r="AR184" s="23" t="s">
        <v>186</v>
      </c>
      <c r="AT184" s="23" t="s">
        <v>182</v>
      </c>
      <c r="AU184" s="23" t="s">
        <v>187</v>
      </c>
      <c r="AY184" s="23" t="s">
        <v>180</v>
      </c>
      <c r="BE184" s="230">
        <f>IF(N184="základní",J184,0)</f>
        <v>0</v>
      </c>
      <c r="BF184" s="230">
        <f>IF(N184="snížená",J184,0)</f>
        <v>0</v>
      </c>
      <c r="BG184" s="230">
        <f>IF(N184="zákl. přenesená",J184,0)</f>
        <v>0</v>
      </c>
      <c r="BH184" s="230">
        <f>IF(N184="sníž. přenesená",J184,0)</f>
        <v>0</v>
      </c>
      <c r="BI184" s="230">
        <f>IF(N184="nulová",J184,0)</f>
        <v>0</v>
      </c>
      <c r="BJ184" s="23" t="s">
        <v>187</v>
      </c>
      <c r="BK184" s="230">
        <f>ROUND(I184*H184,0)</f>
        <v>0</v>
      </c>
      <c r="BL184" s="23" t="s">
        <v>186</v>
      </c>
      <c r="BM184" s="23" t="s">
        <v>303</v>
      </c>
    </row>
    <row r="185" spans="2:47" s="1" customFormat="1" ht="13.5">
      <c r="B185" s="45"/>
      <c r="C185" s="73"/>
      <c r="D185" s="233" t="s">
        <v>205</v>
      </c>
      <c r="E185" s="73"/>
      <c r="F185" s="254" t="s">
        <v>304</v>
      </c>
      <c r="G185" s="73"/>
      <c r="H185" s="73"/>
      <c r="I185" s="190"/>
      <c r="J185" s="73"/>
      <c r="K185" s="73"/>
      <c r="L185" s="71"/>
      <c r="M185" s="255"/>
      <c r="N185" s="46"/>
      <c r="O185" s="46"/>
      <c r="P185" s="46"/>
      <c r="Q185" s="46"/>
      <c r="R185" s="46"/>
      <c r="S185" s="46"/>
      <c r="T185" s="94"/>
      <c r="AT185" s="23" t="s">
        <v>205</v>
      </c>
      <c r="AU185" s="23" t="s">
        <v>187</v>
      </c>
    </row>
    <row r="186" spans="2:63" s="10" customFormat="1" ht="29.85" customHeight="1">
      <c r="B186" s="204"/>
      <c r="C186" s="205"/>
      <c r="D186" s="206" t="s">
        <v>72</v>
      </c>
      <c r="E186" s="218" t="s">
        <v>305</v>
      </c>
      <c r="F186" s="218" t="s">
        <v>306</v>
      </c>
      <c r="G186" s="205"/>
      <c r="H186" s="205"/>
      <c r="I186" s="208"/>
      <c r="J186" s="219">
        <f>BK186</f>
        <v>0</v>
      </c>
      <c r="K186" s="205"/>
      <c r="L186" s="210"/>
      <c r="M186" s="211"/>
      <c r="N186" s="212"/>
      <c r="O186" s="212"/>
      <c r="P186" s="213">
        <f>SUM(P187:P188)</f>
        <v>0</v>
      </c>
      <c r="Q186" s="212"/>
      <c r="R186" s="213">
        <f>SUM(R187:R188)</f>
        <v>0</v>
      </c>
      <c r="S186" s="212"/>
      <c r="T186" s="214">
        <f>SUM(T187:T188)</f>
        <v>0</v>
      </c>
      <c r="AR186" s="215" t="s">
        <v>10</v>
      </c>
      <c r="AT186" s="216" t="s">
        <v>72</v>
      </c>
      <c r="AU186" s="216" t="s">
        <v>10</v>
      </c>
      <c r="AY186" s="215" t="s">
        <v>180</v>
      </c>
      <c r="BK186" s="217">
        <f>SUM(BK187:BK188)</f>
        <v>0</v>
      </c>
    </row>
    <row r="187" spans="2:65" s="1" customFormat="1" ht="45.6" customHeight="1">
      <c r="B187" s="45"/>
      <c r="C187" s="220" t="s">
        <v>243</v>
      </c>
      <c r="D187" s="220" t="s">
        <v>182</v>
      </c>
      <c r="E187" s="221" t="s">
        <v>307</v>
      </c>
      <c r="F187" s="222" t="s">
        <v>308</v>
      </c>
      <c r="G187" s="223" t="s">
        <v>285</v>
      </c>
      <c r="H187" s="224">
        <v>2.31</v>
      </c>
      <c r="I187" s="225"/>
      <c r="J187" s="224">
        <f>ROUND(I187*H187,0)</f>
        <v>0</v>
      </c>
      <c r="K187" s="222" t="s">
        <v>193</v>
      </c>
      <c r="L187" s="71"/>
      <c r="M187" s="226" t="s">
        <v>22</v>
      </c>
      <c r="N187" s="227" t="s">
        <v>45</v>
      </c>
      <c r="O187" s="46"/>
      <c r="P187" s="228">
        <f>O187*H187</f>
        <v>0</v>
      </c>
      <c r="Q187" s="228">
        <v>0</v>
      </c>
      <c r="R187" s="228">
        <f>Q187*H187</f>
        <v>0</v>
      </c>
      <c r="S187" s="228">
        <v>0</v>
      </c>
      <c r="T187" s="229">
        <f>S187*H187</f>
        <v>0</v>
      </c>
      <c r="AR187" s="23" t="s">
        <v>186</v>
      </c>
      <c r="AT187" s="23" t="s">
        <v>182</v>
      </c>
      <c r="AU187" s="23" t="s">
        <v>187</v>
      </c>
      <c r="AY187" s="23" t="s">
        <v>180</v>
      </c>
      <c r="BE187" s="230">
        <f>IF(N187="základní",J187,0)</f>
        <v>0</v>
      </c>
      <c r="BF187" s="230">
        <f>IF(N187="snížená",J187,0)</f>
        <v>0</v>
      </c>
      <c r="BG187" s="230">
        <f>IF(N187="zákl. přenesená",J187,0)</f>
        <v>0</v>
      </c>
      <c r="BH187" s="230">
        <f>IF(N187="sníž. přenesená",J187,0)</f>
        <v>0</v>
      </c>
      <c r="BI187" s="230">
        <f>IF(N187="nulová",J187,0)</f>
        <v>0</v>
      </c>
      <c r="BJ187" s="23" t="s">
        <v>187</v>
      </c>
      <c r="BK187" s="230">
        <f>ROUND(I187*H187,0)</f>
        <v>0</v>
      </c>
      <c r="BL187" s="23" t="s">
        <v>186</v>
      </c>
      <c r="BM187" s="23" t="s">
        <v>309</v>
      </c>
    </row>
    <row r="188" spans="2:47" s="1" customFormat="1" ht="13.5">
      <c r="B188" s="45"/>
      <c r="C188" s="73"/>
      <c r="D188" s="233" t="s">
        <v>205</v>
      </c>
      <c r="E188" s="73"/>
      <c r="F188" s="254" t="s">
        <v>310</v>
      </c>
      <c r="G188" s="73"/>
      <c r="H188" s="73"/>
      <c r="I188" s="190"/>
      <c r="J188" s="73"/>
      <c r="K188" s="73"/>
      <c r="L188" s="71"/>
      <c r="M188" s="255"/>
      <c r="N188" s="46"/>
      <c r="O188" s="46"/>
      <c r="P188" s="46"/>
      <c r="Q188" s="46"/>
      <c r="R188" s="46"/>
      <c r="S188" s="46"/>
      <c r="T188" s="94"/>
      <c r="AT188" s="23" t="s">
        <v>205</v>
      </c>
      <c r="AU188" s="23" t="s">
        <v>187</v>
      </c>
    </row>
    <row r="189" spans="2:63" s="10" customFormat="1" ht="37.4" customHeight="1">
      <c r="B189" s="204"/>
      <c r="C189" s="205"/>
      <c r="D189" s="206" t="s">
        <v>72</v>
      </c>
      <c r="E189" s="207" t="s">
        <v>311</v>
      </c>
      <c r="F189" s="207" t="s">
        <v>312</v>
      </c>
      <c r="G189" s="205"/>
      <c r="H189" s="205"/>
      <c r="I189" s="208"/>
      <c r="J189" s="209">
        <f>BK189</f>
        <v>0</v>
      </c>
      <c r="K189" s="205"/>
      <c r="L189" s="210"/>
      <c r="M189" s="211"/>
      <c r="N189" s="212"/>
      <c r="O189" s="212"/>
      <c r="P189" s="213">
        <f>P190+P205+P226+P245+P269+P297+P310+P345+P376+P405</f>
        <v>0</v>
      </c>
      <c r="Q189" s="212"/>
      <c r="R189" s="213">
        <f>R190+R205+R226+R245+R269+R297+R310+R345+R376+R405</f>
        <v>0</v>
      </c>
      <c r="S189" s="212"/>
      <c r="T189" s="214">
        <f>T190+T205+T226+T245+T269+T297+T310+T345+T376+T405</f>
        <v>0</v>
      </c>
      <c r="AR189" s="215" t="s">
        <v>187</v>
      </c>
      <c r="AT189" s="216" t="s">
        <v>72</v>
      </c>
      <c r="AU189" s="216" t="s">
        <v>73</v>
      </c>
      <c r="AY189" s="215" t="s">
        <v>180</v>
      </c>
      <c r="BK189" s="217">
        <f>BK190+BK205+BK226+BK245+BK269+BK297+BK310+BK345+BK376+BK405</f>
        <v>0</v>
      </c>
    </row>
    <row r="190" spans="2:63" s="10" customFormat="1" ht="19.9" customHeight="1">
      <c r="B190" s="204"/>
      <c r="C190" s="205"/>
      <c r="D190" s="206" t="s">
        <v>72</v>
      </c>
      <c r="E190" s="218" t="s">
        <v>313</v>
      </c>
      <c r="F190" s="218" t="s">
        <v>314</v>
      </c>
      <c r="G190" s="205"/>
      <c r="H190" s="205"/>
      <c r="I190" s="208"/>
      <c r="J190" s="219">
        <f>BK190</f>
        <v>0</v>
      </c>
      <c r="K190" s="205"/>
      <c r="L190" s="210"/>
      <c r="M190" s="211"/>
      <c r="N190" s="212"/>
      <c r="O190" s="212"/>
      <c r="P190" s="213">
        <f>SUM(P191:P204)</f>
        <v>0</v>
      </c>
      <c r="Q190" s="212"/>
      <c r="R190" s="213">
        <f>SUM(R191:R204)</f>
        <v>0</v>
      </c>
      <c r="S190" s="212"/>
      <c r="T190" s="214">
        <f>SUM(T191:T204)</f>
        <v>0</v>
      </c>
      <c r="AR190" s="215" t="s">
        <v>187</v>
      </c>
      <c r="AT190" s="216" t="s">
        <v>72</v>
      </c>
      <c r="AU190" s="216" t="s">
        <v>10</v>
      </c>
      <c r="AY190" s="215" t="s">
        <v>180</v>
      </c>
      <c r="BK190" s="217">
        <f>SUM(BK191:BK204)</f>
        <v>0</v>
      </c>
    </row>
    <row r="191" spans="2:65" s="1" customFormat="1" ht="14.4" customHeight="1">
      <c r="B191" s="45"/>
      <c r="C191" s="220" t="s">
        <v>315</v>
      </c>
      <c r="D191" s="220" t="s">
        <v>182</v>
      </c>
      <c r="E191" s="221" t="s">
        <v>316</v>
      </c>
      <c r="F191" s="222" t="s">
        <v>317</v>
      </c>
      <c r="G191" s="223" t="s">
        <v>203</v>
      </c>
      <c r="H191" s="224">
        <v>10.06</v>
      </c>
      <c r="I191" s="225"/>
      <c r="J191" s="224">
        <f>ROUND(I191*H191,0)</f>
        <v>0</v>
      </c>
      <c r="K191" s="222" t="s">
        <v>22</v>
      </c>
      <c r="L191" s="71"/>
      <c r="M191" s="226" t="s">
        <v>22</v>
      </c>
      <c r="N191" s="227" t="s">
        <v>45</v>
      </c>
      <c r="O191" s="46"/>
      <c r="P191" s="228">
        <f>O191*H191</f>
        <v>0</v>
      </c>
      <c r="Q191" s="228">
        <v>0</v>
      </c>
      <c r="R191" s="228">
        <f>Q191*H191</f>
        <v>0</v>
      </c>
      <c r="S191" s="228">
        <v>0</v>
      </c>
      <c r="T191" s="229">
        <f>S191*H191</f>
        <v>0</v>
      </c>
      <c r="AR191" s="23" t="s">
        <v>224</v>
      </c>
      <c r="AT191" s="23" t="s">
        <v>182</v>
      </c>
      <c r="AU191" s="23" t="s">
        <v>187</v>
      </c>
      <c r="AY191" s="23" t="s">
        <v>180</v>
      </c>
      <c r="BE191" s="230">
        <f>IF(N191="základní",J191,0)</f>
        <v>0</v>
      </c>
      <c r="BF191" s="230">
        <f>IF(N191="snížená",J191,0)</f>
        <v>0</v>
      </c>
      <c r="BG191" s="230">
        <f>IF(N191="zákl. přenesená",J191,0)</f>
        <v>0</v>
      </c>
      <c r="BH191" s="230">
        <f>IF(N191="sníž. přenesená",J191,0)</f>
        <v>0</v>
      </c>
      <c r="BI191" s="230">
        <f>IF(N191="nulová",J191,0)</f>
        <v>0</v>
      </c>
      <c r="BJ191" s="23" t="s">
        <v>187</v>
      </c>
      <c r="BK191" s="230">
        <f>ROUND(I191*H191,0)</f>
        <v>0</v>
      </c>
      <c r="BL191" s="23" t="s">
        <v>224</v>
      </c>
      <c r="BM191" s="23" t="s">
        <v>318</v>
      </c>
    </row>
    <row r="192" spans="2:51" s="11" customFormat="1" ht="13.5">
      <c r="B192" s="231"/>
      <c r="C192" s="232"/>
      <c r="D192" s="233" t="s">
        <v>194</v>
      </c>
      <c r="E192" s="234" t="s">
        <v>22</v>
      </c>
      <c r="F192" s="235" t="s">
        <v>319</v>
      </c>
      <c r="G192" s="232"/>
      <c r="H192" s="236">
        <v>5.72</v>
      </c>
      <c r="I192" s="237"/>
      <c r="J192" s="232"/>
      <c r="K192" s="232"/>
      <c r="L192" s="238"/>
      <c r="M192" s="239"/>
      <c r="N192" s="240"/>
      <c r="O192" s="240"/>
      <c r="P192" s="240"/>
      <c r="Q192" s="240"/>
      <c r="R192" s="240"/>
      <c r="S192" s="240"/>
      <c r="T192" s="241"/>
      <c r="AT192" s="242" t="s">
        <v>194</v>
      </c>
      <c r="AU192" s="242" t="s">
        <v>187</v>
      </c>
      <c r="AV192" s="11" t="s">
        <v>187</v>
      </c>
      <c r="AW192" s="11" t="s">
        <v>35</v>
      </c>
      <c r="AX192" s="11" t="s">
        <v>73</v>
      </c>
      <c r="AY192" s="242" t="s">
        <v>180</v>
      </c>
    </row>
    <row r="193" spans="2:51" s="11" customFormat="1" ht="13.5">
      <c r="B193" s="231"/>
      <c r="C193" s="232"/>
      <c r="D193" s="233" t="s">
        <v>194</v>
      </c>
      <c r="E193" s="234" t="s">
        <v>22</v>
      </c>
      <c r="F193" s="235" t="s">
        <v>320</v>
      </c>
      <c r="G193" s="232"/>
      <c r="H193" s="236">
        <v>4.34</v>
      </c>
      <c r="I193" s="237"/>
      <c r="J193" s="232"/>
      <c r="K193" s="232"/>
      <c r="L193" s="238"/>
      <c r="M193" s="239"/>
      <c r="N193" s="240"/>
      <c r="O193" s="240"/>
      <c r="P193" s="240"/>
      <c r="Q193" s="240"/>
      <c r="R193" s="240"/>
      <c r="S193" s="240"/>
      <c r="T193" s="241"/>
      <c r="AT193" s="242" t="s">
        <v>194</v>
      </c>
      <c r="AU193" s="242" t="s">
        <v>187</v>
      </c>
      <c r="AV193" s="11" t="s">
        <v>187</v>
      </c>
      <c r="AW193" s="11" t="s">
        <v>35</v>
      </c>
      <c r="AX193" s="11" t="s">
        <v>73</v>
      </c>
      <c r="AY193" s="242" t="s">
        <v>180</v>
      </c>
    </row>
    <row r="194" spans="2:51" s="12" customFormat="1" ht="13.5">
      <c r="B194" s="243"/>
      <c r="C194" s="244"/>
      <c r="D194" s="233" t="s">
        <v>194</v>
      </c>
      <c r="E194" s="245" t="s">
        <v>22</v>
      </c>
      <c r="F194" s="246" t="s">
        <v>196</v>
      </c>
      <c r="G194" s="244"/>
      <c r="H194" s="247">
        <v>10.06</v>
      </c>
      <c r="I194" s="248"/>
      <c r="J194" s="244"/>
      <c r="K194" s="244"/>
      <c r="L194" s="249"/>
      <c r="M194" s="250"/>
      <c r="N194" s="251"/>
      <c r="O194" s="251"/>
      <c r="P194" s="251"/>
      <c r="Q194" s="251"/>
      <c r="R194" s="251"/>
      <c r="S194" s="251"/>
      <c r="T194" s="252"/>
      <c r="AT194" s="253" t="s">
        <v>194</v>
      </c>
      <c r="AU194" s="253" t="s">
        <v>187</v>
      </c>
      <c r="AV194" s="12" t="s">
        <v>186</v>
      </c>
      <c r="AW194" s="12" t="s">
        <v>35</v>
      </c>
      <c r="AX194" s="12" t="s">
        <v>10</v>
      </c>
      <c r="AY194" s="253" t="s">
        <v>180</v>
      </c>
    </row>
    <row r="195" spans="2:65" s="1" customFormat="1" ht="34.2" customHeight="1">
      <c r="B195" s="45"/>
      <c r="C195" s="220" t="s">
        <v>253</v>
      </c>
      <c r="D195" s="220" t="s">
        <v>182</v>
      </c>
      <c r="E195" s="221" t="s">
        <v>321</v>
      </c>
      <c r="F195" s="222" t="s">
        <v>322</v>
      </c>
      <c r="G195" s="223" t="s">
        <v>192</v>
      </c>
      <c r="H195" s="224">
        <v>3.55</v>
      </c>
      <c r="I195" s="225"/>
      <c r="J195" s="224">
        <f>ROUND(I195*H195,0)</f>
        <v>0</v>
      </c>
      <c r="K195" s="222" t="s">
        <v>193</v>
      </c>
      <c r="L195" s="71"/>
      <c r="M195" s="226" t="s">
        <v>22</v>
      </c>
      <c r="N195" s="227" t="s">
        <v>45</v>
      </c>
      <c r="O195" s="46"/>
      <c r="P195" s="228">
        <f>O195*H195</f>
        <v>0</v>
      </c>
      <c r="Q195" s="228">
        <v>0</v>
      </c>
      <c r="R195" s="228">
        <f>Q195*H195</f>
        <v>0</v>
      </c>
      <c r="S195" s="228">
        <v>0</v>
      </c>
      <c r="T195" s="229">
        <f>S195*H195</f>
        <v>0</v>
      </c>
      <c r="AR195" s="23" t="s">
        <v>224</v>
      </c>
      <c r="AT195" s="23" t="s">
        <v>182</v>
      </c>
      <c r="AU195" s="23" t="s">
        <v>187</v>
      </c>
      <c r="AY195" s="23" t="s">
        <v>180</v>
      </c>
      <c r="BE195" s="230">
        <f>IF(N195="základní",J195,0)</f>
        <v>0</v>
      </c>
      <c r="BF195" s="230">
        <f>IF(N195="snížená",J195,0)</f>
        <v>0</v>
      </c>
      <c r="BG195" s="230">
        <f>IF(N195="zákl. přenesená",J195,0)</f>
        <v>0</v>
      </c>
      <c r="BH195" s="230">
        <f>IF(N195="sníž. přenesená",J195,0)</f>
        <v>0</v>
      </c>
      <c r="BI195" s="230">
        <f>IF(N195="nulová",J195,0)</f>
        <v>0</v>
      </c>
      <c r="BJ195" s="23" t="s">
        <v>187</v>
      </c>
      <c r="BK195" s="230">
        <f>ROUND(I195*H195,0)</f>
        <v>0</v>
      </c>
      <c r="BL195" s="23" t="s">
        <v>224</v>
      </c>
      <c r="BM195" s="23" t="s">
        <v>323</v>
      </c>
    </row>
    <row r="196" spans="2:51" s="11" customFormat="1" ht="13.5">
      <c r="B196" s="231"/>
      <c r="C196" s="232"/>
      <c r="D196" s="233" t="s">
        <v>194</v>
      </c>
      <c r="E196" s="234" t="s">
        <v>22</v>
      </c>
      <c r="F196" s="235" t="s">
        <v>324</v>
      </c>
      <c r="G196" s="232"/>
      <c r="H196" s="236">
        <v>2.45</v>
      </c>
      <c r="I196" s="237"/>
      <c r="J196" s="232"/>
      <c r="K196" s="232"/>
      <c r="L196" s="238"/>
      <c r="M196" s="239"/>
      <c r="N196" s="240"/>
      <c r="O196" s="240"/>
      <c r="P196" s="240"/>
      <c r="Q196" s="240"/>
      <c r="R196" s="240"/>
      <c r="S196" s="240"/>
      <c r="T196" s="241"/>
      <c r="AT196" s="242" t="s">
        <v>194</v>
      </c>
      <c r="AU196" s="242" t="s">
        <v>187</v>
      </c>
      <c r="AV196" s="11" t="s">
        <v>187</v>
      </c>
      <c r="AW196" s="11" t="s">
        <v>35</v>
      </c>
      <c r="AX196" s="11" t="s">
        <v>73</v>
      </c>
      <c r="AY196" s="242" t="s">
        <v>180</v>
      </c>
    </row>
    <row r="197" spans="2:51" s="11" customFormat="1" ht="13.5">
      <c r="B197" s="231"/>
      <c r="C197" s="232"/>
      <c r="D197" s="233" t="s">
        <v>194</v>
      </c>
      <c r="E197" s="234" t="s">
        <v>22</v>
      </c>
      <c r="F197" s="235" t="s">
        <v>325</v>
      </c>
      <c r="G197" s="232"/>
      <c r="H197" s="236">
        <v>1.1</v>
      </c>
      <c r="I197" s="237"/>
      <c r="J197" s="232"/>
      <c r="K197" s="232"/>
      <c r="L197" s="238"/>
      <c r="M197" s="239"/>
      <c r="N197" s="240"/>
      <c r="O197" s="240"/>
      <c r="P197" s="240"/>
      <c r="Q197" s="240"/>
      <c r="R197" s="240"/>
      <c r="S197" s="240"/>
      <c r="T197" s="241"/>
      <c r="AT197" s="242" t="s">
        <v>194</v>
      </c>
      <c r="AU197" s="242" t="s">
        <v>187</v>
      </c>
      <c r="AV197" s="11" t="s">
        <v>187</v>
      </c>
      <c r="AW197" s="11" t="s">
        <v>35</v>
      </c>
      <c r="AX197" s="11" t="s">
        <v>73</v>
      </c>
      <c r="AY197" s="242" t="s">
        <v>180</v>
      </c>
    </row>
    <row r="198" spans="2:51" s="12" customFormat="1" ht="13.5">
      <c r="B198" s="243"/>
      <c r="C198" s="244"/>
      <c r="D198" s="233" t="s">
        <v>194</v>
      </c>
      <c r="E198" s="245" t="s">
        <v>22</v>
      </c>
      <c r="F198" s="246" t="s">
        <v>196</v>
      </c>
      <c r="G198" s="244"/>
      <c r="H198" s="247">
        <v>3.55</v>
      </c>
      <c r="I198" s="248"/>
      <c r="J198" s="244"/>
      <c r="K198" s="244"/>
      <c r="L198" s="249"/>
      <c r="M198" s="250"/>
      <c r="N198" s="251"/>
      <c r="O198" s="251"/>
      <c r="P198" s="251"/>
      <c r="Q198" s="251"/>
      <c r="R198" s="251"/>
      <c r="S198" s="251"/>
      <c r="T198" s="252"/>
      <c r="AT198" s="253" t="s">
        <v>194</v>
      </c>
      <c r="AU198" s="253" t="s">
        <v>187</v>
      </c>
      <c r="AV198" s="12" t="s">
        <v>186</v>
      </c>
      <c r="AW198" s="12" t="s">
        <v>35</v>
      </c>
      <c r="AX198" s="12" t="s">
        <v>10</v>
      </c>
      <c r="AY198" s="253" t="s">
        <v>180</v>
      </c>
    </row>
    <row r="199" spans="2:65" s="1" customFormat="1" ht="34.2" customHeight="1">
      <c r="B199" s="45"/>
      <c r="C199" s="220" t="s">
        <v>326</v>
      </c>
      <c r="D199" s="220" t="s">
        <v>182</v>
      </c>
      <c r="E199" s="221" t="s">
        <v>327</v>
      </c>
      <c r="F199" s="222" t="s">
        <v>328</v>
      </c>
      <c r="G199" s="223" t="s">
        <v>192</v>
      </c>
      <c r="H199" s="224">
        <v>15.26</v>
      </c>
      <c r="I199" s="225"/>
      <c r="J199" s="224">
        <f>ROUND(I199*H199,0)</f>
        <v>0</v>
      </c>
      <c r="K199" s="222" t="s">
        <v>193</v>
      </c>
      <c r="L199" s="71"/>
      <c r="M199" s="226" t="s">
        <v>22</v>
      </c>
      <c r="N199" s="227" t="s">
        <v>45</v>
      </c>
      <c r="O199" s="46"/>
      <c r="P199" s="228">
        <f>O199*H199</f>
        <v>0</v>
      </c>
      <c r="Q199" s="228">
        <v>0</v>
      </c>
      <c r="R199" s="228">
        <f>Q199*H199</f>
        <v>0</v>
      </c>
      <c r="S199" s="228">
        <v>0</v>
      </c>
      <c r="T199" s="229">
        <f>S199*H199</f>
        <v>0</v>
      </c>
      <c r="AR199" s="23" t="s">
        <v>224</v>
      </c>
      <c r="AT199" s="23" t="s">
        <v>182</v>
      </c>
      <c r="AU199" s="23" t="s">
        <v>187</v>
      </c>
      <c r="AY199" s="23" t="s">
        <v>180</v>
      </c>
      <c r="BE199" s="230">
        <f>IF(N199="základní",J199,0)</f>
        <v>0</v>
      </c>
      <c r="BF199" s="230">
        <f>IF(N199="snížená",J199,0)</f>
        <v>0</v>
      </c>
      <c r="BG199" s="230">
        <f>IF(N199="zákl. přenesená",J199,0)</f>
        <v>0</v>
      </c>
      <c r="BH199" s="230">
        <f>IF(N199="sníž. přenesená",J199,0)</f>
        <v>0</v>
      </c>
      <c r="BI199" s="230">
        <f>IF(N199="nulová",J199,0)</f>
        <v>0</v>
      </c>
      <c r="BJ199" s="23" t="s">
        <v>187</v>
      </c>
      <c r="BK199" s="230">
        <f>ROUND(I199*H199,0)</f>
        <v>0</v>
      </c>
      <c r="BL199" s="23" t="s">
        <v>224</v>
      </c>
      <c r="BM199" s="23" t="s">
        <v>329</v>
      </c>
    </row>
    <row r="200" spans="2:51" s="11" customFormat="1" ht="13.5">
      <c r="B200" s="231"/>
      <c r="C200" s="232"/>
      <c r="D200" s="233" t="s">
        <v>194</v>
      </c>
      <c r="E200" s="234" t="s">
        <v>22</v>
      </c>
      <c r="F200" s="235" t="s">
        <v>330</v>
      </c>
      <c r="G200" s="232"/>
      <c r="H200" s="236">
        <v>9.8</v>
      </c>
      <c r="I200" s="237"/>
      <c r="J200" s="232"/>
      <c r="K200" s="232"/>
      <c r="L200" s="238"/>
      <c r="M200" s="239"/>
      <c r="N200" s="240"/>
      <c r="O200" s="240"/>
      <c r="P200" s="240"/>
      <c r="Q200" s="240"/>
      <c r="R200" s="240"/>
      <c r="S200" s="240"/>
      <c r="T200" s="241"/>
      <c r="AT200" s="242" t="s">
        <v>194</v>
      </c>
      <c r="AU200" s="242" t="s">
        <v>187</v>
      </c>
      <c r="AV200" s="11" t="s">
        <v>187</v>
      </c>
      <c r="AW200" s="11" t="s">
        <v>35</v>
      </c>
      <c r="AX200" s="11" t="s">
        <v>73</v>
      </c>
      <c r="AY200" s="242" t="s">
        <v>180</v>
      </c>
    </row>
    <row r="201" spans="2:51" s="11" customFormat="1" ht="13.5">
      <c r="B201" s="231"/>
      <c r="C201" s="232"/>
      <c r="D201" s="233" t="s">
        <v>194</v>
      </c>
      <c r="E201" s="234" t="s">
        <v>22</v>
      </c>
      <c r="F201" s="235" t="s">
        <v>331</v>
      </c>
      <c r="G201" s="232"/>
      <c r="H201" s="236">
        <v>5.46</v>
      </c>
      <c r="I201" s="237"/>
      <c r="J201" s="232"/>
      <c r="K201" s="232"/>
      <c r="L201" s="238"/>
      <c r="M201" s="239"/>
      <c r="N201" s="240"/>
      <c r="O201" s="240"/>
      <c r="P201" s="240"/>
      <c r="Q201" s="240"/>
      <c r="R201" s="240"/>
      <c r="S201" s="240"/>
      <c r="T201" s="241"/>
      <c r="AT201" s="242" t="s">
        <v>194</v>
      </c>
      <c r="AU201" s="242" t="s">
        <v>187</v>
      </c>
      <c r="AV201" s="11" t="s">
        <v>187</v>
      </c>
      <c r="AW201" s="11" t="s">
        <v>35</v>
      </c>
      <c r="AX201" s="11" t="s">
        <v>73</v>
      </c>
      <c r="AY201" s="242" t="s">
        <v>180</v>
      </c>
    </row>
    <row r="202" spans="2:51" s="12" customFormat="1" ht="13.5">
      <c r="B202" s="243"/>
      <c r="C202" s="244"/>
      <c r="D202" s="233" t="s">
        <v>194</v>
      </c>
      <c r="E202" s="245" t="s">
        <v>22</v>
      </c>
      <c r="F202" s="246" t="s">
        <v>196</v>
      </c>
      <c r="G202" s="244"/>
      <c r="H202" s="247">
        <v>15.26</v>
      </c>
      <c r="I202" s="248"/>
      <c r="J202" s="244"/>
      <c r="K202" s="244"/>
      <c r="L202" s="249"/>
      <c r="M202" s="250"/>
      <c r="N202" s="251"/>
      <c r="O202" s="251"/>
      <c r="P202" s="251"/>
      <c r="Q202" s="251"/>
      <c r="R202" s="251"/>
      <c r="S202" s="251"/>
      <c r="T202" s="252"/>
      <c r="AT202" s="253" t="s">
        <v>194</v>
      </c>
      <c r="AU202" s="253" t="s">
        <v>187</v>
      </c>
      <c r="AV202" s="12" t="s">
        <v>186</v>
      </c>
      <c r="AW202" s="12" t="s">
        <v>35</v>
      </c>
      <c r="AX202" s="12" t="s">
        <v>10</v>
      </c>
      <c r="AY202" s="253" t="s">
        <v>180</v>
      </c>
    </row>
    <row r="203" spans="2:65" s="1" customFormat="1" ht="34.2" customHeight="1">
      <c r="B203" s="45"/>
      <c r="C203" s="220" t="s">
        <v>258</v>
      </c>
      <c r="D203" s="220" t="s">
        <v>182</v>
      </c>
      <c r="E203" s="221" t="s">
        <v>332</v>
      </c>
      <c r="F203" s="222" t="s">
        <v>333</v>
      </c>
      <c r="G203" s="223" t="s">
        <v>334</v>
      </c>
      <c r="H203" s="225"/>
      <c r="I203" s="225"/>
      <c r="J203" s="224">
        <f>ROUND(I203*H203,0)</f>
        <v>0</v>
      </c>
      <c r="K203" s="222" t="s">
        <v>193</v>
      </c>
      <c r="L203" s="71"/>
      <c r="M203" s="226" t="s">
        <v>22</v>
      </c>
      <c r="N203" s="227" t="s">
        <v>45</v>
      </c>
      <c r="O203" s="46"/>
      <c r="P203" s="228">
        <f>O203*H203</f>
        <v>0</v>
      </c>
      <c r="Q203" s="228">
        <v>0</v>
      </c>
      <c r="R203" s="228">
        <f>Q203*H203</f>
        <v>0</v>
      </c>
      <c r="S203" s="228">
        <v>0</v>
      </c>
      <c r="T203" s="229">
        <f>S203*H203</f>
        <v>0</v>
      </c>
      <c r="AR203" s="23" t="s">
        <v>224</v>
      </c>
      <c r="AT203" s="23" t="s">
        <v>182</v>
      </c>
      <c r="AU203" s="23" t="s">
        <v>187</v>
      </c>
      <c r="AY203" s="23" t="s">
        <v>180</v>
      </c>
      <c r="BE203" s="230">
        <f>IF(N203="základní",J203,0)</f>
        <v>0</v>
      </c>
      <c r="BF203" s="230">
        <f>IF(N203="snížená",J203,0)</f>
        <v>0</v>
      </c>
      <c r="BG203" s="230">
        <f>IF(N203="zákl. přenesená",J203,0)</f>
        <v>0</v>
      </c>
      <c r="BH203" s="230">
        <f>IF(N203="sníž. přenesená",J203,0)</f>
        <v>0</v>
      </c>
      <c r="BI203" s="230">
        <f>IF(N203="nulová",J203,0)</f>
        <v>0</v>
      </c>
      <c r="BJ203" s="23" t="s">
        <v>187</v>
      </c>
      <c r="BK203" s="230">
        <f>ROUND(I203*H203,0)</f>
        <v>0</v>
      </c>
      <c r="BL203" s="23" t="s">
        <v>224</v>
      </c>
      <c r="BM203" s="23" t="s">
        <v>335</v>
      </c>
    </row>
    <row r="204" spans="2:47" s="1" customFormat="1" ht="13.5">
      <c r="B204" s="45"/>
      <c r="C204" s="73"/>
      <c r="D204" s="233" t="s">
        <v>205</v>
      </c>
      <c r="E204" s="73"/>
      <c r="F204" s="254" t="s">
        <v>336</v>
      </c>
      <c r="G204" s="73"/>
      <c r="H204" s="73"/>
      <c r="I204" s="190"/>
      <c r="J204" s="73"/>
      <c r="K204" s="73"/>
      <c r="L204" s="71"/>
      <c r="M204" s="255"/>
      <c r="N204" s="46"/>
      <c r="O204" s="46"/>
      <c r="P204" s="46"/>
      <c r="Q204" s="46"/>
      <c r="R204" s="46"/>
      <c r="S204" s="46"/>
      <c r="T204" s="94"/>
      <c r="AT204" s="23" t="s">
        <v>205</v>
      </c>
      <c r="AU204" s="23" t="s">
        <v>187</v>
      </c>
    </row>
    <row r="205" spans="2:63" s="10" customFormat="1" ht="29.85" customHeight="1">
      <c r="B205" s="204"/>
      <c r="C205" s="205"/>
      <c r="D205" s="206" t="s">
        <v>72</v>
      </c>
      <c r="E205" s="218" t="s">
        <v>337</v>
      </c>
      <c r="F205" s="218" t="s">
        <v>338</v>
      </c>
      <c r="G205" s="205"/>
      <c r="H205" s="205"/>
      <c r="I205" s="208"/>
      <c r="J205" s="219">
        <f>BK205</f>
        <v>0</v>
      </c>
      <c r="K205" s="205"/>
      <c r="L205" s="210"/>
      <c r="M205" s="211"/>
      <c r="N205" s="212"/>
      <c r="O205" s="212"/>
      <c r="P205" s="213">
        <f>SUM(P206:P225)</f>
        <v>0</v>
      </c>
      <c r="Q205" s="212"/>
      <c r="R205" s="213">
        <f>SUM(R206:R225)</f>
        <v>0</v>
      </c>
      <c r="S205" s="212"/>
      <c r="T205" s="214">
        <f>SUM(T206:T225)</f>
        <v>0</v>
      </c>
      <c r="AR205" s="215" t="s">
        <v>187</v>
      </c>
      <c r="AT205" s="216" t="s">
        <v>72</v>
      </c>
      <c r="AU205" s="216" t="s">
        <v>10</v>
      </c>
      <c r="AY205" s="215" t="s">
        <v>180</v>
      </c>
      <c r="BK205" s="217">
        <f>SUM(BK206:BK225)</f>
        <v>0</v>
      </c>
    </row>
    <row r="206" spans="2:65" s="1" customFormat="1" ht="14.4" customHeight="1">
      <c r="B206" s="45"/>
      <c r="C206" s="220" t="s">
        <v>339</v>
      </c>
      <c r="D206" s="220" t="s">
        <v>182</v>
      </c>
      <c r="E206" s="221" t="s">
        <v>340</v>
      </c>
      <c r="F206" s="222" t="s">
        <v>341</v>
      </c>
      <c r="G206" s="223" t="s">
        <v>269</v>
      </c>
      <c r="H206" s="224">
        <v>1</v>
      </c>
      <c r="I206" s="225"/>
      <c r="J206" s="224">
        <f>ROUND(I206*H206,0)</f>
        <v>0</v>
      </c>
      <c r="K206" s="222" t="s">
        <v>22</v>
      </c>
      <c r="L206" s="71"/>
      <c r="M206" s="226" t="s">
        <v>22</v>
      </c>
      <c r="N206" s="227" t="s">
        <v>45</v>
      </c>
      <c r="O206" s="46"/>
      <c r="P206" s="228">
        <f>O206*H206</f>
        <v>0</v>
      </c>
      <c r="Q206" s="228">
        <v>0</v>
      </c>
      <c r="R206" s="228">
        <f>Q206*H206</f>
        <v>0</v>
      </c>
      <c r="S206" s="228">
        <v>0</v>
      </c>
      <c r="T206" s="229">
        <f>S206*H206</f>
        <v>0</v>
      </c>
      <c r="AR206" s="23" t="s">
        <v>224</v>
      </c>
      <c r="AT206" s="23" t="s">
        <v>182</v>
      </c>
      <c r="AU206" s="23" t="s">
        <v>187</v>
      </c>
      <c r="AY206" s="23" t="s">
        <v>180</v>
      </c>
      <c r="BE206" s="230">
        <f>IF(N206="základní",J206,0)</f>
        <v>0</v>
      </c>
      <c r="BF206" s="230">
        <f>IF(N206="snížená",J206,0)</f>
        <v>0</v>
      </c>
      <c r="BG206" s="230">
        <f>IF(N206="zákl. přenesená",J206,0)</f>
        <v>0</v>
      </c>
      <c r="BH206" s="230">
        <f>IF(N206="sníž. přenesená",J206,0)</f>
        <v>0</v>
      </c>
      <c r="BI206" s="230">
        <f>IF(N206="nulová",J206,0)</f>
        <v>0</v>
      </c>
      <c r="BJ206" s="23" t="s">
        <v>187</v>
      </c>
      <c r="BK206" s="230">
        <f>ROUND(I206*H206,0)</f>
        <v>0</v>
      </c>
      <c r="BL206" s="23" t="s">
        <v>224</v>
      </c>
      <c r="BM206" s="23" t="s">
        <v>342</v>
      </c>
    </row>
    <row r="207" spans="2:65" s="1" customFormat="1" ht="14.4" customHeight="1">
      <c r="B207" s="45"/>
      <c r="C207" s="220" t="s">
        <v>265</v>
      </c>
      <c r="D207" s="220" t="s">
        <v>182</v>
      </c>
      <c r="E207" s="221" t="s">
        <v>343</v>
      </c>
      <c r="F207" s="222" t="s">
        <v>344</v>
      </c>
      <c r="G207" s="223" t="s">
        <v>203</v>
      </c>
      <c r="H207" s="224">
        <v>2</v>
      </c>
      <c r="I207" s="225"/>
      <c r="J207" s="224">
        <f>ROUND(I207*H207,0)</f>
        <v>0</v>
      </c>
      <c r="K207" s="222" t="s">
        <v>193</v>
      </c>
      <c r="L207" s="71"/>
      <c r="M207" s="226" t="s">
        <v>22</v>
      </c>
      <c r="N207" s="227" t="s">
        <v>45</v>
      </c>
      <c r="O207" s="46"/>
      <c r="P207" s="228">
        <f>O207*H207</f>
        <v>0</v>
      </c>
      <c r="Q207" s="228">
        <v>0</v>
      </c>
      <c r="R207" s="228">
        <f>Q207*H207</f>
        <v>0</v>
      </c>
      <c r="S207" s="228">
        <v>0</v>
      </c>
      <c r="T207" s="229">
        <f>S207*H207</f>
        <v>0</v>
      </c>
      <c r="AR207" s="23" t="s">
        <v>224</v>
      </c>
      <c r="AT207" s="23" t="s">
        <v>182</v>
      </c>
      <c r="AU207" s="23" t="s">
        <v>187</v>
      </c>
      <c r="AY207" s="23" t="s">
        <v>180</v>
      </c>
      <c r="BE207" s="230">
        <f>IF(N207="základní",J207,0)</f>
        <v>0</v>
      </c>
      <c r="BF207" s="230">
        <f>IF(N207="snížená",J207,0)</f>
        <v>0</v>
      </c>
      <c r="BG207" s="230">
        <f>IF(N207="zákl. přenesená",J207,0)</f>
        <v>0</v>
      </c>
      <c r="BH207" s="230">
        <f>IF(N207="sníž. přenesená",J207,0)</f>
        <v>0</v>
      </c>
      <c r="BI207" s="230">
        <f>IF(N207="nulová",J207,0)</f>
        <v>0</v>
      </c>
      <c r="BJ207" s="23" t="s">
        <v>187</v>
      </c>
      <c r="BK207" s="230">
        <f>ROUND(I207*H207,0)</f>
        <v>0</v>
      </c>
      <c r="BL207" s="23" t="s">
        <v>224</v>
      </c>
      <c r="BM207" s="23" t="s">
        <v>345</v>
      </c>
    </row>
    <row r="208" spans="2:47" s="1" customFormat="1" ht="13.5">
      <c r="B208" s="45"/>
      <c r="C208" s="73"/>
      <c r="D208" s="233" t="s">
        <v>205</v>
      </c>
      <c r="E208" s="73"/>
      <c r="F208" s="254" t="s">
        <v>346</v>
      </c>
      <c r="G208" s="73"/>
      <c r="H208" s="73"/>
      <c r="I208" s="190"/>
      <c r="J208" s="73"/>
      <c r="K208" s="73"/>
      <c r="L208" s="71"/>
      <c r="M208" s="255"/>
      <c r="N208" s="46"/>
      <c r="O208" s="46"/>
      <c r="P208" s="46"/>
      <c r="Q208" s="46"/>
      <c r="R208" s="46"/>
      <c r="S208" s="46"/>
      <c r="T208" s="94"/>
      <c r="AT208" s="23" t="s">
        <v>205</v>
      </c>
      <c r="AU208" s="23" t="s">
        <v>187</v>
      </c>
    </row>
    <row r="209" spans="2:51" s="11" customFormat="1" ht="13.5">
      <c r="B209" s="231"/>
      <c r="C209" s="232"/>
      <c r="D209" s="233" t="s">
        <v>194</v>
      </c>
      <c r="E209" s="234" t="s">
        <v>22</v>
      </c>
      <c r="F209" s="235" t="s">
        <v>347</v>
      </c>
      <c r="G209" s="232"/>
      <c r="H209" s="236">
        <v>2</v>
      </c>
      <c r="I209" s="237"/>
      <c r="J209" s="232"/>
      <c r="K209" s="232"/>
      <c r="L209" s="238"/>
      <c r="M209" s="239"/>
      <c r="N209" s="240"/>
      <c r="O209" s="240"/>
      <c r="P209" s="240"/>
      <c r="Q209" s="240"/>
      <c r="R209" s="240"/>
      <c r="S209" s="240"/>
      <c r="T209" s="241"/>
      <c r="AT209" s="242" t="s">
        <v>194</v>
      </c>
      <c r="AU209" s="242" t="s">
        <v>187</v>
      </c>
      <c r="AV209" s="11" t="s">
        <v>187</v>
      </c>
      <c r="AW209" s="11" t="s">
        <v>35</v>
      </c>
      <c r="AX209" s="11" t="s">
        <v>73</v>
      </c>
      <c r="AY209" s="242" t="s">
        <v>180</v>
      </c>
    </row>
    <row r="210" spans="2:51" s="12" customFormat="1" ht="13.5">
      <c r="B210" s="243"/>
      <c r="C210" s="244"/>
      <c r="D210" s="233" t="s">
        <v>194</v>
      </c>
      <c r="E210" s="245" t="s">
        <v>22</v>
      </c>
      <c r="F210" s="246" t="s">
        <v>196</v>
      </c>
      <c r="G210" s="244"/>
      <c r="H210" s="247">
        <v>2</v>
      </c>
      <c r="I210" s="248"/>
      <c r="J210" s="244"/>
      <c r="K210" s="244"/>
      <c r="L210" s="249"/>
      <c r="M210" s="250"/>
      <c r="N210" s="251"/>
      <c r="O210" s="251"/>
      <c r="P210" s="251"/>
      <c r="Q210" s="251"/>
      <c r="R210" s="251"/>
      <c r="S210" s="251"/>
      <c r="T210" s="252"/>
      <c r="AT210" s="253" t="s">
        <v>194</v>
      </c>
      <c r="AU210" s="253" t="s">
        <v>187</v>
      </c>
      <c r="AV210" s="12" t="s">
        <v>186</v>
      </c>
      <c r="AW210" s="12" t="s">
        <v>35</v>
      </c>
      <c r="AX210" s="12" t="s">
        <v>10</v>
      </c>
      <c r="AY210" s="253" t="s">
        <v>180</v>
      </c>
    </row>
    <row r="211" spans="2:65" s="1" customFormat="1" ht="14.4" customHeight="1">
      <c r="B211" s="45"/>
      <c r="C211" s="220" t="s">
        <v>348</v>
      </c>
      <c r="D211" s="220" t="s">
        <v>182</v>
      </c>
      <c r="E211" s="221" t="s">
        <v>349</v>
      </c>
      <c r="F211" s="222" t="s">
        <v>350</v>
      </c>
      <c r="G211" s="223" t="s">
        <v>203</v>
      </c>
      <c r="H211" s="224">
        <v>2</v>
      </c>
      <c r="I211" s="225"/>
      <c r="J211" s="224">
        <f>ROUND(I211*H211,0)</f>
        <v>0</v>
      </c>
      <c r="K211" s="222" t="s">
        <v>193</v>
      </c>
      <c r="L211" s="71"/>
      <c r="M211" s="226" t="s">
        <v>22</v>
      </c>
      <c r="N211" s="227" t="s">
        <v>45</v>
      </c>
      <c r="O211" s="46"/>
      <c r="P211" s="228">
        <f>O211*H211</f>
        <v>0</v>
      </c>
      <c r="Q211" s="228">
        <v>0</v>
      </c>
      <c r="R211" s="228">
        <f>Q211*H211</f>
        <v>0</v>
      </c>
      <c r="S211" s="228">
        <v>0</v>
      </c>
      <c r="T211" s="229">
        <f>S211*H211</f>
        <v>0</v>
      </c>
      <c r="AR211" s="23" t="s">
        <v>224</v>
      </c>
      <c r="AT211" s="23" t="s">
        <v>182</v>
      </c>
      <c r="AU211" s="23" t="s">
        <v>187</v>
      </c>
      <c r="AY211" s="23" t="s">
        <v>180</v>
      </c>
      <c r="BE211" s="230">
        <f>IF(N211="základní",J211,0)</f>
        <v>0</v>
      </c>
      <c r="BF211" s="230">
        <f>IF(N211="snížená",J211,0)</f>
        <v>0</v>
      </c>
      <c r="BG211" s="230">
        <f>IF(N211="zákl. přenesená",J211,0)</f>
        <v>0</v>
      </c>
      <c r="BH211" s="230">
        <f>IF(N211="sníž. přenesená",J211,0)</f>
        <v>0</v>
      </c>
      <c r="BI211" s="230">
        <f>IF(N211="nulová",J211,0)</f>
        <v>0</v>
      </c>
      <c r="BJ211" s="23" t="s">
        <v>187</v>
      </c>
      <c r="BK211" s="230">
        <f>ROUND(I211*H211,0)</f>
        <v>0</v>
      </c>
      <c r="BL211" s="23" t="s">
        <v>224</v>
      </c>
      <c r="BM211" s="23" t="s">
        <v>351</v>
      </c>
    </row>
    <row r="212" spans="2:47" s="1" customFormat="1" ht="13.5">
      <c r="B212" s="45"/>
      <c r="C212" s="73"/>
      <c r="D212" s="233" t="s">
        <v>205</v>
      </c>
      <c r="E212" s="73"/>
      <c r="F212" s="254" t="s">
        <v>346</v>
      </c>
      <c r="G212" s="73"/>
      <c r="H212" s="73"/>
      <c r="I212" s="190"/>
      <c r="J212" s="73"/>
      <c r="K212" s="73"/>
      <c r="L212" s="71"/>
      <c r="M212" s="255"/>
      <c r="N212" s="46"/>
      <c r="O212" s="46"/>
      <c r="P212" s="46"/>
      <c r="Q212" s="46"/>
      <c r="R212" s="46"/>
      <c r="S212" s="46"/>
      <c r="T212" s="94"/>
      <c r="AT212" s="23" t="s">
        <v>205</v>
      </c>
      <c r="AU212" s="23" t="s">
        <v>187</v>
      </c>
    </row>
    <row r="213" spans="2:65" s="1" customFormat="1" ht="14.4" customHeight="1">
      <c r="B213" s="45"/>
      <c r="C213" s="220" t="s">
        <v>270</v>
      </c>
      <c r="D213" s="220" t="s">
        <v>182</v>
      </c>
      <c r="E213" s="221" t="s">
        <v>352</v>
      </c>
      <c r="F213" s="222" t="s">
        <v>353</v>
      </c>
      <c r="G213" s="223" t="s">
        <v>203</v>
      </c>
      <c r="H213" s="224">
        <v>1</v>
      </c>
      <c r="I213" s="225"/>
      <c r="J213" s="224">
        <f>ROUND(I213*H213,0)</f>
        <v>0</v>
      </c>
      <c r="K213" s="222" t="s">
        <v>193</v>
      </c>
      <c r="L213" s="71"/>
      <c r="M213" s="226" t="s">
        <v>22</v>
      </c>
      <c r="N213" s="227" t="s">
        <v>45</v>
      </c>
      <c r="O213" s="46"/>
      <c r="P213" s="228">
        <f>O213*H213</f>
        <v>0</v>
      </c>
      <c r="Q213" s="228">
        <v>0</v>
      </c>
      <c r="R213" s="228">
        <f>Q213*H213</f>
        <v>0</v>
      </c>
      <c r="S213" s="228">
        <v>0</v>
      </c>
      <c r="T213" s="229">
        <f>S213*H213</f>
        <v>0</v>
      </c>
      <c r="AR213" s="23" t="s">
        <v>224</v>
      </c>
      <c r="AT213" s="23" t="s">
        <v>182</v>
      </c>
      <c r="AU213" s="23" t="s">
        <v>187</v>
      </c>
      <c r="AY213" s="23" t="s">
        <v>180</v>
      </c>
      <c r="BE213" s="230">
        <f>IF(N213="základní",J213,0)</f>
        <v>0</v>
      </c>
      <c r="BF213" s="230">
        <f>IF(N213="snížená",J213,0)</f>
        <v>0</v>
      </c>
      <c r="BG213" s="230">
        <f>IF(N213="zákl. přenesená",J213,0)</f>
        <v>0</v>
      </c>
      <c r="BH213" s="230">
        <f>IF(N213="sníž. přenesená",J213,0)</f>
        <v>0</v>
      </c>
      <c r="BI213" s="230">
        <f>IF(N213="nulová",J213,0)</f>
        <v>0</v>
      </c>
      <c r="BJ213" s="23" t="s">
        <v>187</v>
      </c>
      <c r="BK213" s="230">
        <f>ROUND(I213*H213,0)</f>
        <v>0</v>
      </c>
      <c r="BL213" s="23" t="s">
        <v>224</v>
      </c>
      <c r="BM213" s="23" t="s">
        <v>354</v>
      </c>
    </row>
    <row r="214" spans="2:47" s="1" customFormat="1" ht="13.5">
      <c r="B214" s="45"/>
      <c r="C214" s="73"/>
      <c r="D214" s="233" t="s">
        <v>205</v>
      </c>
      <c r="E214" s="73"/>
      <c r="F214" s="254" t="s">
        <v>346</v>
      </c>
      <c r="G214" s="73"/>
      <c r="H214" s="73"/>
      <c r="I214" s="190"/>
      <c r="J214" s="73"/>
      <c r="K214" s="73"/>
      <c r="L214" s="71"/>
      <c r="M214" s="255"/>
      <c r="N214" s="46"/>
      <c r="O214" s="46"/>
      <c r="P214" s="46"/>
      <c r="Q214" s="46"/>
      <c r="R214" s="46"/>
      <c r="S214" s="46"/>
      <c r="T214" s="94"/>
      <c r="AT214" s="23" t="s">
        <v>205</v>
      </c>
      <c r="AU214" s="23" t="s">
        <v>187</v>
      </c>
    </row>
    <row r="215" spans="2:65" s="1" customFormat="1" ht="22.8" customHeight="1">
      <c r="B215" s="45"/>
      <c r="C215" s="220" t="s">
        <v>355</v>
      </c>
      <c r="D215" s="220" t="s">
        <v>182</v>
      </c>
      <c r="E215" s="221" t="s">
        <v>356</v>
      </c>
      <c r="F215" s="222" t="s">
        <v>357</v>
      </c>
      <c r="G215" s="223" t="s">
        <v>358</v>
      </c>
      <c r="H215" s="224">
        <v>2</v>
      </c>
      <c r="I215" s="225"/>
      <c r="J215" s="224">
        <f>ROUND(I215*H215,0)</f>
        <v>0</v>
      </c>
      <c r="K215" s="222" t="s">
        <v>193</v>
      </c>
      <c r="L215" s="71"/>
      <c r="M215" s="226" t="s">
        <v>22</v>
      </c>
      <c r="N215" s="227" t="s">
        <v>45</v>
      </c>
      <c r="O215" s="46"/>
      <c r="P215" s="228">
        <f>O215*H215</f>
        <v>0</v>
      </c>
      <c r="Q215" s="228">
        <v>0</v>
      </c>
      <c r="R215" s="228">
        <f>Q215*H215</f>
        <v>0</v>
      </c>
      <c r="S215" s="228">
        <v>0</v>
      </c>
      <c r="T215" s="229">
        <f>S215*H215</f>
        <v>0</v>
      </c>
      <c r="AR215" s="23" t="s">
        <v>224</v>
      </c>
      <c r="AT215" s="23" t="s">
        <v>182</v>
      </c>
      <c r="AU215" s="23" t="s">
        <v>187</v>
      </c>
      <c r="AY215" s="23" t="s">
        <v>180</v>
      </c>
      <c r="BE215" s="230">
        <f>IF(N215="základní",J215,0)</f>
        <v>0</v>
      </c>
      <c r="BF215" s="230">
        <f>IF(N215="snížená",J215,0)</f>
        <v>0</v>
      </c>
      <c r="BG215" s="230">
        <f>IF(N215="zákl. přenesená",J215,0)</f>
        <v>0</v>
      </c>
      <c r="BH215" s="230">
        <f>IF(N215="sníž. přenesená",J215,0)</f>
        <v>0</v>
      </c>
      <c r="BI215" s="230">
        <f>IF(N215="nulová",J215,0)</f>
        <v>0</v>
      </c>
      <c r="BJ215" s="23" t="s">
        <v>187</v>
      </c>
      <c r="BK215" s="230">
        <f>ROUND(I215*H215,0)</f>
        <v>0</v>
      </c>
      <c r="BL215" s="23" t="s">
        <v>224</v>
      </c>
      <c r="BM215" s="23" t="s">
        <v>359</v>
      </c>
    </row>
    <row r="216" spans="2:47" s="1" customFormat="1" ht="13.5">
      <c r="B216" s="45"/>
      <c r="C216" s="73"/>
      <c r="D216" s="233" t="s">
        <v>205</v>
      </c>
      <c r="E216" s="73"/>
      <c r="F216" s="254" t="s">
        <v>360</v>
      </c>
      <c r="G216" s="73"/>
      <c r="H216" s="73"/>
      <c r="I216" s="190"/>
      <c r="J216" s="73"/>
      <c r="K216" s="73"/>
      <c r="L216" s="71"/>
      <c r="M216" s="255"/>
      <c r="N216" s="46"/>
      <c r="O216" s="46"/>
      <c r="P216" s="46"/>
      <c r="Q216" s="46"/>
      <c r="R216" s="46"/>
      <c r="S216" s="46"/>
      <c r="T216" s="94"/>
      <c r="AT216" s="23" t="s">
        <v>205</v>
      </c>
      <c r="AU216" s="23" t="s">
        <v>187</v>
      </c>
    </row>
    <row r="217" spans="2:65" s="1" customFormat="1" ht="22.8" customHeight="1">
      <c r="B217" s="45"/>
      <c r="C217" s="220" t="s">
        <v>274</v>
      </c>
      <c r="D217" s="220" t="s">
        <v>182</v>
      </c>
      <c r="E217" s="221" t="s">
        <v>361</v>
      </c>
      <c r="F217" s="222" t="s">
        <v>362</v>
      </c>
      <c r="G217" s="223" t="s">
        <v>358</v>
      </c>
      <c r="H217" s="224">
        <v>1</v>
      </c>
      <c r="I217" s="225"/>
      <c r="J217" s="224">
        <f>ROUND(I217*H217,0)</f>
        <v>0</v>
      </c>
      <c r="K217" s="222" t="s">
        <v>193</v>
      </c>
      <c r="L217" s="71"/>
      <c r="M217" s="226" t="s">
        <v>22</v>
      </c>
      <c r="N217" s="227" t="s">
        <v>45</v>
      </c>
      <c r="O217" s="46"/>
      <c r="P217" s="228">
        <f>O217*H217</f>
        <v>0</v>
      </c>
      <c r="Q217" s="228">
        <v>0</v>
      </c>
      <c r="R217" s="228">
        <f>Q217*H217</f>
        <v>0</v>
      </c>
      <c r="S217" s="228">
        <v>0</v>
      </c>
      <c r="T217" s="229">
        <f>S217*H217</f>
        <v>0</v>
      </c>
      <c r="AR217" s="23" t="s">
        <v>224</v>
      </c>
      <c r="AT217" s="23" t="s">
        <v>182</v>
      </c>
      <c r="AU217" s="23" t="s">
        <v>187</v>
      </c>
      <c r="AY217" s="23" t="s">
        <v>180</v>
      </c>
      <c r="BE217" s="230">
        <f>IF(N217="základní",J217,0)</f>
        <v>0</v>
      </c>
      <c r="BF217" s="230">
        <f>IF(N217="snížená",J217,0)</f>
        <v>0</v>
      </c>
      <c r="BG217" s="230">
        <f>IF(N217="zákl. přenesená",J217,0)</f>
        <v>0</v>
      </c>
      <c r="BH217" s="230">
        <f>IF(N217="sníž. přenesená",J217,0)</f>
        <v>0</v>
      </c>
      <c r="BI217" s="230">
        <f>IF(N217="nulová",J217,0)</f>
        <v>0</v>
      </c>
      <c r="BJ217" s="23" t="s">
        <v>187</v>
      </c>
      <c r="BK217" s="230">
        <f>ROUND(I217*H217,0)</f>
        <v>0</v>
      </c>
      <c r="BL217" s="23" t="s">
        <v>224</v>
      </c>
      <c r="BM217" s="23" t="s">
        <v>363</v>
      </c>
    </row>
    <row r="218" spans="2:47" s="1" customFormat="1" ht="13.5">
      <c r="B218" s="45"/>
      <c r="C218" s="73"/>
      <c r="D218" s="233" t="s">
        <v>205</v>
      </c>
      <c r="E218" s="73"/>
      <c r="F218" s="254" t="s">
        <v>360</v>
      </c>
      <c r="G218" s="73"/>
      <c r="H218" s="73"/>
      <c r="I218" s="190"/>
      <c r="J218" s="73"/>
      <c r="K218" s="73"/>
      <c r="L218" s="71"/>
      <c r="M218" s="255"/>
      <c r="N218" s="46"/>
      <c r="O218" s="46"/>
      <c r="P218" s="46"/>
      <c r="Q218" s="46"/>
      <c r="R218" s="46"/>
      <c r="S218" s="46"/>
      <c r="T218" s="94"/>
      <c r="AT218" s="23" t="s">
        <v>205</v>
      </c>
      <c r="AU218" s="23" t="s">
        <v>187</v>
      </c>
    </row>
    <row r="219" spans="2:65" s="1" customFormat="1" ht="22.8" customHeight="1">
      <c r="B219" s="45"/>
      <c r="C219" s="220" t="s">
        <v>364</v>
      </c>
      <c r="D219" s="220" t="s">
        <v>182</v>
      </c>
      <c r="E219" s="221" t="s">
        <v>365</v>
      </c>
      <c r="F219" s="222" t="s">
        <v>366</v>
      </c>
      <c r="G219" s="223" t="s">
        <v>358</v>
      </c>
      <c r="H219" s="224">
        <v>1</v>
      </c>
      <c r="I219" s="225"/>
      <c r="J219" s="224">
        <f>ROUND(I219*H219,0)</f>
        <v>0</v>
      </c>
      <c r="K219" s="222" t="s">
        <v>193</v>
      </c>
      <c r="L219" s="71"/>
      <c r="M219" s="226" t="s">
        <v>22</v>
      </c>
      <c r="N219" s="227" t="s">
        <v>45</v>
      </c>
      <c r="O219" s="46"/>
      <c r="P219" s="228">
        <f>O219*H219</f>
        <v>0</v>
      </c>
      <c r="Q219" s="228">
        <v>0</v>
      </c>
      <c r="R219" s="228">
        <f>Q219*H219</f>
        <v>0</v>
      </c>
      <c r="S219" s="228">
        <v>0</v>
      </c>
      <c r="T219" s="229">
        <f>S219*H219</f>
        <v>0</v>
      </c>
      <c r="AR219" s="23" t="s">
        <v>224</v>
      </c>
      <c r="AT219" s="23" t="s">
        <v>182</v>
      </c>
      <c r="AU219" s="23" t="s">
        <v>187</v>
      </c>
      <c r="AY219" s="23" t="s">
        <v>180</v>
      </c>
      <c r="BE219" s="230">
        <f>IF(N219="základní",J219,0)</f>
        <v>0</v>
      </c>
      <c r="BF219" s="230">
        <f>IF(N219="snížená",J219,0)</f>
        <v>0</v>
      </c>
      <c r="BG219" s="230">
        <f>IF(N219="zákl. přenesená",J219,0)</f>
        <v>0</v>
      </c>
      <c r="BH219" s="230">
        <f>IF(N219="sníž. přenesená",J219,0)</f>
        <v>0</v>
      </c>
      <c r="BI219" s="230">
        <f>IF(N219="nulová",J219,0)</f>
        <v>0</v>
      </c>
      <c r="BJ219" s="23" t="s">
        <v>187</v>
      </c>
      <c r="BK219" s="230">
        <f>ROUND(I219*H219,0)</f>
        <v>0</v>
      </c>
      <c r="BL219" s="23" t="s">
        <v>224</v>
      </c>
      <c r="BM219" s="23" t="s">
        <v>367</v>
      </c>
    </row>
    <row r="220" spans="2:47" s="1" customFormat="1" ht="13.5">
      <c r="B220" s="45"/>
      <c r="C220" s="73"/>
      <c r="D220" s="233" t="s">
        <v>205</v>
      </c>
      <c r="E220" s="73"/>
      <c r="F220" s="254" t="s">
        <v>360</v>
      </c>
      <c r="G220" s="73"/>
      <c r="H220" s="73"/>
      <c r="I220" s="190"/>
      <c r="J220" s="73"/>
      <c r="K220" s="73"/>
      <c r="L220" s="71"/>
      <c r="M220" s="255"/>
      <c r="N220" s="46"/>
      <c r="O220" s="46"/>
      <c r="P220" s="46"/>
      <c r="Q220" s="46"/>
      <c r="R220" s="46"/>
      <c r="S220" s="46"/>
      <c r="T220" s="94"/>
      <c r="AT220" s="23" t="s">
        <v>205</v>
      </c>
      <c r="AU220" s="23" t="s">
        <v>187</v>
      </c>
    </row>
    <row r="221" spans="2:65" s="1" customFormat="1" ht="22.8" customHeight="1">
      <c r="B221" s="45"/>
      <c r="C221" s="220" t="s">
        <v>278</v>
      </c>
      <c r="D221" s="220" t="s">
        <v>182</v>
      </c>
      <c r="E221" s="221" t="s">
        <v>368</v>
      </c>
      <c r="F221" s="222" t="s">
        <v>369</v>
      </c>
      <c r="G221" s="223" t="s">
        <v>358</v>
      </c>
      <c r="H221" s="224">
        <v>1</v>
      </c>
      <c r="I221" s="225"/>
      <c r="J221" s="224">
        <f>ROUND(I221*H221,0)</f>
        <v>0</v>
      </c>
      <c r="K221" s="222" t="s">
        <v>193</v>
      </c>
      <c r="L221" s="71"/>
      <c r="M221" s="226" t="s">
        <v>22</v>
      </c>
      <c r="N221" s="227" t="s">
        <v>45</v>
      </c>
      <c r="O221" s="46"/>
      <c r="P221" s="228">
        <f>O221*H221</f>
        <v>0</v>
      </c>
      <c r="Q221" s="228">
        <v>0</v>
      </c>
      <c r="R221" s="228">
        <f>Q221*H221</f>
        <v>0</v>
      </c>
      <c r="S221" s="228">
        <v>0</v>
      </c>
      <c r="T221" s="229">
        <f>S221*H221</f>
        <v>0</v>
      </c>
      <c r="AR221" s="23" t="s">
        <v>224</v>
      </c>
      <c r="AT221" s="23" t="s">
        <v>182</v>
      </c>
      <c r="AU221" s="23" t="s">
        <v>187</v>
      </c>
      <c r="AY221" s="23" t="s">
        <v>180</v>
      </c>
      <c r="BE221" s="230">
        <f>IF(N221="základní",J221,0)</f>
        <v>0</v>
      </c>
      <c r="BF221" s="230">
        <f>IF(N221="snížená",J221,0)</f>
        <v>0</v>
      </c>
      <c r="BG221" s="230">
        <f>IF(N221="zákl. přenesená",J221,0)</f>
        <v>0</v>
      </c>
      <c r="BH221" s="230">
        <f>IF(N221="sníž. přenesená",J221,0)</f>
        <v>0</v>
      </c>
      <c r="BI221" s="230">
        <f>IF(N221="nulová",J221,0)</f>
        <v>0</v>
      </c>
      <c r="BJ221" s="23" t="s">
        <v>187</v>
      </c>
      <c r="BK221" s="230">
        <f>ROUND(I221*H221,0)</f>
        <v>0</v>
      </c>
      <c r="BL221" s="23" t="s">
        <v>224</v>
      </c>
      <c r="BM221" s="23" t="s">
        <v>370</v>
      </c>
    </row>
    <row r="222" spans="2:65" s="1" customFormat="1" ht="14.4" customHeight="1">
      <c r="B222" s="45"/>
      <c r="C222" s="220" t="s">
        <v>371</v>
      </c>
      <c r="D222" s="220" t="s">
        <v>182</v>
      </c>
      <c r="E222" s="221" t="s">
        <v>372</v>
      </c>
      <c r="F222" s="222" t="s">
        <v>373</v>
      </c>
      <c r="G222" s="223" t="s">
        <v>203</v>
      </c>
      <c r="H222" s="224">
        <v>5</v>
      </c>
      <c r="I222" s="225"/>
      <c r="J222" s="224">
        <f>ROUND(I222*H222,0)</f>
        <v>0</v>
      </c>
      <c r="K222" s="222" t="s">
        <v>193</v>
      </c>
      <c r="L222" s="71"/>
      <c r="M222" s="226" t="s">
        <v>22</v>
      </c>
      <c r="N222" s="227" t="s">
        <v>45</v>
      </c>
      <c r="O222" s="46"/>
      <c r="P222" s="228">
        <f>O222*H222</f>
        <v>0</v>
      </c>
      <c r="Q222" s="228">
        <v>0</v>
      </c>
      <c r="R222" s="228">
        <f>Q222*H222</f>
        <v>0</v>
      </c>
      <c r="S222" s="228">
        <v>0</v>
      </c>
      <c r="T222" s="229">
        <f>S222*H222</f>
        <v>0</v>
      </c>
      <c r="AR222" s="23" t="s">
        <v>224</v>
      </c>
      <c r="AT222" s="23" t="s">
        <v>182</v>
      </c>
      <c r="AU222" s="23" t="s">
        <v>187</v>
      </c>
      <c r="AY222" s="23" t="s">
        <v>180</v>
      </c>
      <c r="BE222" s="230">
        <f>IF(N222="základní",J222,0)</f>
        <v>0</v>
      </c>
      <c r="BF222" s="230">
        <f>IF(N222="snížená",J222,0)</f>
        <v>0</v>
      </c>
      <c r="BG222" s="230">
        <f>IF(N222="zákl. přenesená",J222,0)</f>
        <v>0</v>
      </c>
      <c r="BH222" s="230">
        <f>IF(N222="sníž. přenesená",J222,0)</f>
        <v>0</v>
      </c>
      <c r="BI222" s="230">
        <f>IF(N222="nulová",J222,0)</f>
        <v>0</v>
      </c>
      <c r="BJ222" s="23" t="s">
        <v>187</v>
      </c>
      <c r="BK222" s="230">
        <f>ROUND(I222*H222,0)</f>
        <v>0</v>
      </c>
      <c r="BL222" s="23" t="s">
        <v>224</v>
      </c>
      <c r="BM222" s="23" t="s">
        <v>374</v>
      </c>
    </row>
    <row r="223" spans="2:47" s="1" customFormat="1" ht="13.5">
      <c r="B223" s="45"/>
      <c r="C223" s="73"/>
      <c r="D223" s="233" t="s">
        <v>205</v>
      </c>
      <c r="E223" s="73"/>
      <c r="F223" s="254" t="s">
        <v>375</v>
      </c>
      <c r="G223" s="73"/>
      <c r="H223" s="73"/>
      <c r="I223" s="190"/>
      <c r="J223" s="73"/>
      <c r="K223" s="73"/>
      <c r="L223" s="71"/>
      <c r="M223" s="255"/>
      <c r="N223" s="46"/>
      <c r="O223" s="46"/>
      <c r="P223" s="46"/>
      <c r="Q223" s="46"/>
      <c r="R223" s="46"/>
      <c r="S223" s="46"/>
      <c r="T223" s="94"/>
      <c r="AT223" s="23" t="s">
        <v>205</v>
      </c>
      <c r="AU223" s="23" t="s">
        <v>187</v>
      </c>
    </row>
    <row r="224" spans="2:65" s="1" customFormat="1" ht="34.2" customHeight="1">
      <c r="B224" s="45"/>
      <c r="C224" s="220" t="s">
        <v>286</v>
      </c>
      <c r="D224" s="220" t="s">
        <v>182</v>
      </c>
      <c r="E224" s="221" t="s">
        <v>376</v>
      </c>
      <c r="F224" s="222" t="s">
        <v>377</v>
      </c>
      <c r="G224" s="223" t="s">
        <v>334</v>
      </c>
      <c r="H224" s="225"/>
      <c r="I224" s="225"/>
      <c r="J224" s="224">
        <f>ROUND(I224*H224,0)</f>
        <v>0</v>
      </c>
      <c r="K224" s="222" t="s">
        <v>193</v>
      </c>
      <c r="L224" s="71"/>
      <c r="M224" s="226" t="s">
        <v>22</v>
      </c>
      <c r="N224" s="227" t="s">
        <v>45</v>
      </c>
      <c r="O224" s="46"/>
      <c r="P224" s="228">
        <f>O224*H224</f>
        <v>0</v>
      </c>
      <c r="Q224" s="228">
        <v>0</v>
      </c>
      <c r="R224" s="228">
        <f>Q224*H224</f>
        <v>0</v>
      </c>
      <c r="S224" s="228">
        <v>0</v>
      </c>
      <c r="T224" s="229">
        <f>S224*H224</f>
        <v>0</v>
      </c>
      <c r="AR224" s="23" t="s">
        <v>224</v>
      </c>
      <c r="AT224" s="23" t="s">
        <v>182</v>
      </c>
      <c r="AU224" s="23" t="s">
        <v>187</v>
      </c>
      <c r="AY224" s="23" t="s">
        <v>180</v>
      </c>
      <c r="BE224" s="230">
        <f>IF(N224="základní",J224,0)</f>
        <v>0</v>
      </c>
      <c r="BF224" s="230">
        <f>IF(N224="snížená",J224,0)</f>
        <v>0</v>
      </c>
      <c r="BG224" s="230">
        <f>IF(N224="zákl. přenesená",J224,0)</f>
        <v>0</v>
      </c>
      <c r="BH224" s="230">
        <f>IF(N224="sníž. přenesená",J224,0)</f>
        <v>0</v>
      </c>
      <c r="BI224" s="230">
        <f>IF(N224="nulová",J224,0)</f>
        <v>0</v>
      </c>
      <c r="BJ224" s="23" t="s">
        <v>187</v>
      </c>
      <c r="BK224" s="230">
        <f>ROUND(I224*H224,0)</f>
        <v>0</v>
      </c>
      <c r="BL224" s="23" t="s">
        <v>224</v>
      </c>
      <c r="BM224" s="23" t="s">
        <v>378</v>
      </c>
    </row>
    <row r="225" spans="2:47" s="1" customFormat="1" ht="13.5">
      <c r="B225" s="45"/>
      <c r="C225" s="73"/>
      <c r="D225" s="233" t="s">
        <v>205</v>
      </c>
      <c r="E225" s="73"/>
      <c r="F225" s="254" t="s">
        <v>336</v>
      </c>
      <c r="G225" s="73"/>
      <c r="H225" s="73"/>
      <c r="I225" s="190"/>
      <c r="J225" s="73"/>
      <c r="K225" s="73"/>
      <c r="L225" s="71"/>
      <c r="M225" s="255"/>
      <c r="N225" s="46"/>
      <c r="O225" s="46"/>
      <c r="P225" s="46"/>
      <c r="Q225" s="46"/>
      <c r="R225" s="46"/>
      <c r="S225" s="46"/>
      <c r="T225" s="94"/>
      <c r="AT225" s="23" t="s">
        <v>205</v>
      </c>
      <c r="AU225" s="23" t="s">
        <v>187</v>
      </c>
    </row>
    <row r="226" spans="2:63" s="10" customFormat="1" ht="29.85" customHeight="1">
      <c r="B226" s="204"/>
      <c r="C226" s="205"/>
      <c r="D226" s="206" t="s">
        <v>72</v>
      </c>
      <c r="E226" s="218" t="s">
        <v>379</v>
      </c>
      <c r="F226" s="218" t="s">
        <v>380</v>
      </c>
      <c r="G226" s="205"/>
      <c r="H226" s="205"/>
      <c r="I226" s="208"/>
      <c r="J226" s="219">
        <f>BK226</f>
        <v>0</v>
      </c>
      <c r="K226" s="205"/>
      <c r="L226" s="210"/>
      <c r="M226" s="211"/>
      <c r="N226" s="212"/>
      <c r="O226" s="212"/>
      <c r="P226" s="213">
        <f>SUM(P227:P244)</f>
        <v>0</v>
      </c>
      <c r="Q226" s="212"/>
      <c r="R226" s="213">
        <f>SUM(R227:R244)</f>
        <v>0</v>
      </c>
      <c r="S226" s="212"/>
      <c r="T226" s="214">
        <f>SUM(T227:T244)</f>
        <v>0</v>
      </c>
      <c r="AR226" s="215" t="s">
        <v>187</v>
      </c>
      <c r="AT226" s="216" t="s">
        <v>72</v>
      </c>
      <c r="AU226" s="216" t="s">
        <v>10</v>
      </c>
      <c r="AY226" s="215" t="s">
        <v>180</v>
      </c>
      <c r="BK226" s="217">
        <f>SUM(BK227:BK244)</f>
        <v>0</v>
      </c>
    </row>
    <row r="227" spans="2:65" s="1" customFormat="1" ht="14.4" customHeight="1">
      <c r="B227" s="45"/>
      <c r="C227" s="220" t="s">
        <v>381</v>
      </c>
      <c r="D227" s="220" t="s">
        <v>182</v>
      </c>
      <c r="E227" s="221" t="s">
        <v>382</v>
      </c>
      <c r="F227" s="222" t="s">
        <v>341</v>
      </c>
      <c r="G227" s="223" t="s">
        <v>269</v>
      </c>
      <c r="H227" s="224">
        <v>2</v>
      </c>
      <c r="I227" s="225"/>
      <c r="J227" s="224">
        <f>ROUND(I227*H227,0)</f>
        <v>0</v>
      </c>
      <c r="K227" s="222" t="s">
        <v>22</v>
      </c>
      <c r="L227" s="71"/>
      <c r="M227" s="226" t="s">
        <v>22</v>
      </c>
      <c r="N227" s="227" t="s">
        <v>45</v>
      </c>
      <c r="O227" s="46"/>
      <c r="P227" s="228">
        <f>O227*H227</f>
        <v>0</v>
      </c>
      <c r="Q227" s="228">
        <v>0</v>
      </c>
      <c r="R227" s="228">
        <f>Q227*H227</f>
        <v>0</v>
      </c>
      <c r="S227" s="228">
        <v>0</v>
      </c>
      <c r="T227" s="229">
        <f>S227*H227</f>
        <v>0</v>
      </c>
      <c r="AR227" s="23" t="s">
        <v>224</v>
      </c>
      <c r="AT227" s="23" t="s">
        <v>182</v>
      </c>
      <c r="AU227" s="23" t="s">
        <v>187</v>
      </c>
      <c r="AY227" s="23" t="s">
        <v>180</v>
      </c>
      <c r="BE227" s="230">
        <f>IF(N227="základní",J227,0)</f>
        <v>0</v>
      </c>
      <c r="BF227" s="230">
        <f>IF(N227="snížená",J227,0)</f>
        <v>0</v>
      </c>
      <c r="BG227" s="230">
        <f>IF(N227="zákl. přenesená",J227,0)</f>
        <v>0</v>
      </c>
      <c r="BH227" s="230">
        <f>IF(N227="sníž. přenesená",J227,0)</f>
        <v>0</v>
      </c>
      <c r="BI227" s="230">
        <f>IF(N227="nulová",J227,0)</f>
        <v>0</v>
      </c>
      <c r="BJ227" s="23" t="s">
        <v>187</v>
      </c>
      <c r="BK227" s="230">
        <f>ROUND(I227*H227,0)</f>
        <v>0</v>
      </c>
      <c r="BL227" s="23" t="s">
        <v>224</v>
      </c>
      <c r="BM227" s="23" t="s">
        <v>383</v>
      </c>
    </row>
    <row r="228" spans="2:65" s="1" customFormat="1" ht="22.8" customHeight="1">
      <c r="B228" s="45"/>
      <c r="C228" s="220" t="s">
        <v>290</v>
      </c>
      <c r="D228" s="220" t="s">
        <v>182</v>
      </c>
      <c r="E228" s="221" t="s">
        <v>384</v>
      </c>
      <c r="F228" s="222" t="s">
        <v>385</v>
      </c>
      <c r="G228" s="223" t="s">
        <v>203</v>
      </c>
      <c r="H228" s="224">
        <v>14</v>
      </c>
      <c r="I228" s="225"/>
      <c r="J228" s="224">
        <f>ROUND(I228*H228,0)</f>
        <v>0</v>
      </c>
      <c r="K228" s="222" t="s">
        <v>193</v>
      </c>
      <c r="L228" s="71"/>
      <c r="M228" s="226" t="s">
        <v>22</v>
      </c>
      <c r="N228" s="227" t="s">
        <v>45</v>
      </c>
      <c r="O228" s="46"/>
      <c r="P228" s="228">
        <f>O228*H228</f>
        <v>0</v>
      </c>
      <c r="Q228" s="228">
        <v>0</v>
      </c>
      <c r="R228" s="228">
        <f>Q228*H228</f>
        <v>0</v>
      </c>
      <c r="S228" s="228">
        <v>0</v>
      </c>
      <c r="T228" s="229">
        <f>S228*H228</f>
        <v>0</v>
      </c>
      <c r="AR228" s="23" t="s">
        <v>224</v>
      </c>
      <c r="AT228" s="23" t="s">
        <v>182</v>
      </c>
      <c r="AU228" s="23" t="s">
        <v>187</v>
      </c>
      <c r="AY228" s="23" t="s">
        <v>180</v>
      </c>
      <c r="BE228" s="230">
        <f>IF(N228="základní",J228,0)</f>
        <v>0</v>
      </c>
      <c r="BF228" s="230">
        <f>IF(N228="snížená",J228,0)</f>
        <v>0</v>
      </c>
      <c r="BG228" s="230">
        <f>IF(N228="zákl. přenesená",J228,0)</f>
        <v>0</v>
      </c>
      <c r="BH228" s="230">
        <f>IF(N228="sníž. přenesená",J228,0)</f>
        <v>0</v>
      </c>
      <c r="BI228" s="230">
        <f>IF(N228="nulová",J228,0)</f>
        <v>0</v>
      </c>
      <c r="BJ228" s="23" t="s">
        <v>187</v>
      </c>
      <c r="BK228" s="230">
        <f>ROUND(I228*H228,0)</f>
        <v>0</v>
      </c>
      <c r="BL228" s="23" t="s">
        <v>224</v>
      </c>
      <c r="BM228" s="23" t="s">
        <v>386</v>
      </c>
    </row>
    <row r="229" spans="2:47" s="1" customFormat="1" ht="13.5">
      <c r="B229" s="45"/>
      <c r="C229" s="73"/>
      <c r="D229" s="233" t="s">
        <v>205</v>
      </c>
      <c r="E229" s="73"/>
      <c r="F229" s="254" t="s">
        <v>387</v>
      </c>
      <c r="G229" s="73"/>
      <c r="H229" s="73"/>
      <c r="I229" s="190"/>
      <c r="J229" s="73"/>
      <c r="K229" s="73"/>
      <c r="L229" s="71"/>
      <c r="M229" s="255"/>
      <c r="N229" s="46"/>
      <c r="O229" s="46"/>
      <c r="P229" s="46"/>
      <c r="Q229" s="46"/>
      <c r="R229" s="46"/>
      <c r="S229" s="46"/>
      <c r="T229" s="94"/>
      <c r="AT229" s="23" t="s">
        <v>205</v>
      </c>
      <c r="AU229" s="23" t="s">
        <v>187</v>
      </c>
    </row>
    <row r="230" spans="2:51" s="11" customFormat="1" ht="13.5">
      <c r="B230" s="231"/>
      <c r="C230" s="232"/>
      <c r="D230" s="233" t="s">
        <v>194</v>
      </c>
      <c r="E230" s="234" t="s">
        <v>22</v>
      </c>
      <c r="F230" s="235" t="s">
        <v>388</v>
      </c>
      <c r="G230" s="232"/>
      <c r="H230" s="236">
        <v>14</v>
      </c>
      <c r="I230" s="237"/>
      <c r="J230" s="232"/>
      <c r="K230" s="232"/>
      <c r="L230" s="238"/>
      <c r="M230" s="239"/>
      <c r="N230" s="240"/>
      <c r="O230" s="240"/>
      <c r="P230" s="240"/>
      <c r="Q230" s="240"/>
      <c r="R230" s="240"/>
      <c r="S230" s="240"/>
      <c r="T230" s="241"/>
      <c r="AT230" s="242" t="s">
        <v>194</v>
      </c>
      <c r="AU230" s="242" t="s">
        <v>187</v>
      </c>
      <c r="AV230" s="11" t="s">
        <v>187</v>
      </c>
      <c r="AW230" s="11" t="s">
        <v>35</v>
      </c>
      <c r="AX230" s="11" t="s">
        <v>73</v>
      </c>
      <c r="AY230" s="242" t="s">
        <v>180</v>
      </c>
    </row>
    <row r="231" spans="2:51" s="12" customFormat="1" ht="13.5">
      <c r="B231" s="243"/>
      <c r="C231" s="244"/>
      <c r="D231" s="233" t="s">
        <v>194</v>
      </c>
      <c r="E231" s="245" t="s">
        <v>22</v>
      </c>
      <c r="F231" s="246" t="s">
        <v>196</v>
      </c>
      <c r="G231" s="244"/>
      <c r="H231" s="247">
        <v>14</v>
      </c>
      <c r="I231" s="248"/>
      <c r="J231" s="244"/>
      <c r="K231" s="244"/>
      <c r="L231" s="249"/>
      <c r="M231" s="250"/>
      <c r="N231" s="251"/>
      <c r="O231" s="251"/>
      <c r="P231" s="251"/>
      <c r="Q231" s="251"/>
      <c r="R231" s="251"/>
      <c r="S231" s="251"/>
      <c r="T231" s="252"/>
      <c r="AT231" s="253" t="s">
        <v>194</v>
      </c>
      <c r="AU231" s="253" t="s">
        <v>187</v>
      </c>
      <c r="AV231" s="12" t="s">
        <v>186</v>
      </c>
      <c r="AW231" s="12" t="s">
        <v>35</v>
      </c>
      <c r="AX231" s="12" t="s">
        <v>10</v>
      </c>
      <c r="AY231" s="253" t="s">
        <v>180</v>
      </c>
    </row>
    <row r="232" spans="2:65" s="1" customFormat="1" ht="34.2" customHeight="1">
      <c r="B232" s="45"/>
      <c r="C232" s="220" t="s">
        <v>389</v>
      </c>
      <c r="D232" s="220" t="s">
        <v>182</v>
      </c>
      <c r="E232" s="221" t="s">
        <v>390</v>
      </c>
      <c r="F232" s="222" t="s">
        <v>391</v>
      </c>
      <c r="G232" s="223" t="s">
        <v>203</v>
      </c>
      <c r="H232" s="224">
        <v>14</v>
      </c>
      <c r="I232" s="225"/>
      <c r="J232" s="224">
        <f>ROUND(I232*H232,0)</f>
        <v>0</v>
      </c>
      <c r="K232" s="222" t="s">
        <v>193</v>
      </c>
      <c r="L232" s="71"/>
      <c r="M232" s="226" t="s">
        <v>22</v>
      </c>
      <c r="N232" s="227" t="s">
        <v>45</v>
      </c>
      <c r="O232" s="46"/>
      <c r="P232" s="228">
        <f>O232*H232</f>
        <v>0</v>
      </c>
      <c r="Q232" s="228">
        <v>0</v>
      </c>
      <c r="R232" s="228">
        <f>Q232*H232</f>
        <v>0</v>
      </c>
      <c r="S232" s="228">
        <v>0</v>
      </c>
      <c r="T232" s="229">
        <f>S232*H232</f>
        <v>0</v>
      </c>
      <c r="AR232" s="23" t="s">
        <v>224</v>
      </c>
      <c r="AT232" s="23" t="s">
        <v>182</v>
      </c>
      <c r="AU232" s="23" t="s">
        <v>187</v>
      </c>
      <c r="AY232" s="23" t="s">
        <v>180</v>
      </c>
      <c r="BE232" s="230">
        <f>IF(N232="základní",J232,0)</f>
        <v>0</v>
      </c>
      <c r="BF232" s="230">
        <f>IF(N232="snížená",J232,0)</f>
        <v>0</v>
      </c>
      <c r="BG232" s="230">
        <f>IF(N232="zákl. přenesená",J232,0)</f>
        <v>0</v>
      </c>
      <c r="BH232" s="230">
        <f>IF(N232="sníž. přenesená",J232,0)</f>
        <v>0</v>
      </c>
      <c r="BI232" s="230">
        <f>IF(N232="nulová",J232,0)</f>
        <v>0</v>
      </c>
      <c r="BJ232" s="23" t="s">
        <v>187</v>
      </c>
      <c r="BK232" s="230">
        <f>ROUND(I232*H232,0)</f>
        <v>0</v>
      </c>
      <c r="BL232" s="23" t="s">
        <v>224</v>
      </c>
      <c r="BM232" s="23" t="s">
        <v>392</v>
      </c>
    </row>
    <row r="233" spans="2:47" s="1" customFormat="1" ht="13.5">
      <c r="B233" s="45"/>
      <c r="C233" s="73"/>
      <c r="D233" s="233" t="s">
        <v>205</v>
      </c>
      <c r="E233" s="73"/>
      <c r="F233" s="254" t="s">
        <v>393</v>
      </c>
      <c r="G233" s="73"/>
      <c r="H233" s="73"/>
      <c r="I233" s="190"/>
      <c r="J233" s="73"/>
      <c r="K233" s="73"/>
      <c r="L233" s="71"/>
      <c r="M233" s="255"/>
      <c r="N233" s="46"/>
      <c r="O233" s="46"/>
      <c r="P233" s="46"/>
      <c r="Q233" s="46"/>
      <c r="R233" s="46"/>
      <c r="S233" s="46"/>
      <c r="T233" s="94"/>
      <c r="AT233" s="23" t="s">
        <v>205</v>
      </c>
      <c r="AU233" s="23" t="s">
        <v>187</v>
      </c>
    </row>
    <row r="234" spans="2:65" s="1" customFormat="1" ht="22.8" customHeight="1">
      <c r="B234" s="45"/>
      <c r="C234" s="220" t="s">
        <v>294</v>
      </c>
      <c r="D234" s="220" t="s">
        <v>182</v>
      </c>
      <c r="E234" s="221" t="s">
        <v>394</v>
      </c>
      <c r="F234" s="222" t="s">
        <v>395</v>
      </c>
      <c r="G234" s="223" t="s">
        <v>358</v>
      </c>
      <c r="H234" s="224">
        <v>8</v>
      </c>
      <c r="I234" s="225"/>
      <c r="J234" s="224">
        <f>ROUND(I234*H234,0)</f>
        <v>0</v>
      </c>
      <c r="K234" s="222" t="s">
        <v>193</v>
      </c>
      <c r="L234" s="71"/>
      <c r="M234" s="226" t="s">
        <v>22</v>
      </c>
      <c r="N234" s="227" t="s">
        <v>45</v>
      </c>
      <c r="O234" s="46"/>
      <c r="P234" s="228">
        <f>O234*H234</f>
        <v>0</v>
      </c>
      <c r="Q234" s="228">
        <v>0</v>
      </c>
      <c r="R234" s="228">
        <f>Q234*H234</f>
        <v>0</v>
      </c>
      <c r="S234" s="228">
        <v>0</v>
      </c>
      <c r="T234" s="229">
        <f>S234*H234</f>
        <v>0</v>
      </c>
      <c r="AR234" s="23" t="s">
        <v>224</v>
      </c>
      <c r="AT234" s="23" t="s">
        <v>182</v>
      </c>
      <c r="AU234" s="23" t="s">
        <v>187</v>
      </c>
      <c r="AY234" s="23" t="s">
        <v>180</v>
      </c>
      <c r="BE234" s="230">
        <f>IF(N234="základní",J234,0)</f>
        <v>0</v>
      </c>
      <c r="BF234" s="230">
        <f>IF(N234="snížená",J234,0)</f>
        <v>0</v>
      </c>
      <c r="BG234" s="230">
        <f>IF(N234="zákl. přenesená",J234,0)</f>
        <v>0</v>
      </c>
      <c r="BH234" s="230">
        <f>IF(N234="sníž. přenesená",J234,0)</f>
        <v>0</v>
      </c>
      <c r="BI234" s="230">
        <f>IF(N234="nulová",J234,0)</f>
        <v>0</v>
      </c>
      <c r="BJ234" s="23" t="s">
        <v>187</v>
      </c>
      <c r="BK234" s="230">
        <f>ROUND(I234*H234,0)</f>
        <v>0</v>
      </c>
      <c r="BL234" s="23" t="s">
        <v>224</v>
      </c>
      <c r="BM234" s="23" t="s">
        <v>396</v>
      </c>
    </row>
    <row r="235" spans="2:47" s="1" customFormat="1" ht="13.5">
      <c r="B235" s="45"/>
      <c r="C235" s="73"/>
      <c r="D235" s="233" t="s">
        <v>205</v>
      </c>
      <c r="E235" s="73"/>
      <c r="F235" s="254" t="s">
        <v>397</v>
      </c>
      <c r="G235" s="73"/>
      <c r="H235" s="73"/>
      <c r="I235" s="190"/>
      <c r="J235" s="73"/>
      <c r="K235" s="73"/>
      <c r="L235" s="71"/>
      <c r="M235" s="255"/>
      <c r="N235" s="46"/>
      <c r="O235" s="46"/>
      <c r="P235" s="46"/>
      <c r="Q235" s="46"/>
      <c r="R235" s="46"/>
      <c r="S235" s="46"/>
      <c r="T235" s="94"/>
      <c r="AT235" s="23" t="s">
        <v>205</v>
      </c>
      <c r="AU235" s="23" t="s">
        <v>187</v>
      </c>
    </row>
    <row r="236" spans="2:65" s="1" customFormat="1" ht="14.4" customHeight="1">
      <c r="B236" s="45"/>
      <c r="C236" s="220" t="s">
        <v>398</v>
      </c>
      <c r="D236" s="220" t="s">
        <v>182</v>
      </c>
      <c r="E236" s="221" t="s">
        <v>399</v>
      </c>
      <c r="F236" s="222" t="s">
        <v>400</v>
      </c>
      <c r="G236" s="223" t="s">
        <v>358</v>
      </c>
      <c r="H236" s="224">
        <v>2</v>
      </c>
      <c r="I236" s="225"/>
      <c r="J236" s="224">
        <f>ROUND(I236*H236,0)</f>
        <v>0</v>
      </c>
      <c r="K236" s="222" t="s">
        <v>193</v>
      </c>
      <c r="L236" s="71"/>
      <c r="M236" s="226" t="s">
        <v>22</v>
      </c>
      <c r="N236" s="227" t="s">
        <v>45</v>
      </c>
      <c r="O236" s="46"/>
      <c r="P236" s="228">
        <f>O236*H236</f>
        <v>0</v>
      </c>
      <c r="Q236" s="228">
        <v>0</v>
      </c>
      <c r="R236" s="228">
        <f>Q236*H236</f>
        <v>0</v>
      </c>
      <c r="S236" s="228">
        <v>0</v>
      </c>
      <c r="T236" s="229">
        <f>S236*H236</f>
        <v>0</v>
      </c>
      <c r="AR236" s="23" t="s">
        <v>224</v>
      </c>
      <c r="AT236" s="23" t="s">
        <v>182</v>
      </c>
      <c r="AU236" s="23" t="s">
        <v>187</v>
      </c>
      <c r="AY236" s="23" t="s">
        <v>180</v>
      </c>
      <c r="BE236" s="230">
        <f>IF(N236="základní",J236,0)</f>
        <v>0</v>
      </c>
      <c r="BF236" s="230">
        <f>IF(N236="snížená",J236,0)</f>
        <v>0</v>
      </c>
      <c r="BG236" s="230">
        <f>IF(N236="zákl. přenesená",J236,0)</f>
        <v>0</v>
      </c>
      <c r="BH236" s="230">
        <f>IF(N236="sníž. přenesená",J236,0)</f>
        <v>0</v>
      </c>
      <c r="BI236" s="230">
        <f>IF(N236="nulová",J236,0)</f>
        <v>0</v>
      </c>
      <c r="BJ236" s="23" t="s">
        <v>187</v>
      </c>
      <c r="BK236" s="230">
        <f>ROUND(I236*H236,0)</f>
        <v>0</v>
      </c>
      <c r="BL236" s="23" t="s">
        <v>224</v>
      </c>
      <c r="BM236" s="23" t="s">
        <v>401</v>
      </c>
    </row>
    <row r="237" spans="2:65" s="1" customFormat="1" ht="22.8" customHeight="1">
      <c r="B237" s="45"/>
      <c r="C237" s="220" t="s">
        <v>298</v>
      </c>
      <c r="D237" s="220" t="s">
        <v>182</v>
      </c>
      <c r="E237" s="221" t="s">
        <v>402</v>
      </c>
      <c r="F237" s="222" t="s">
        <v>403</v>
      </c>
      <c r="G237" s="223" t="s">
        <v>358</v>
      </c>
      <c r="H237" s="224">
        <v>2</v>
      </c>
      <c r="I237" s="225"/>
      <c r="J237" s="224">
        <f>ROUND(I237*H237,0)</f>
        <v>0</v>
      </c>
      <c r="K237" s="222" t="s">
        <v>193</v>
      </c>
      <c r="L237" s="71"/>
      <c r="M237" s="226" t="s">
        <v>22</v>
      </c>
      <c r="N237" s="227" t="s">
        <v>45</v>
      </c>
      <c r="O237" s="46"/>
      <c r="P237" s="228">
        <f>O237*H237</f>
        <v>0</v>
      </c>
      <c r="Q237" s="228">
        <v>0</v>
      </c>
      <c r="R237" s="228">
        <f>Q237*H237</f>
        <v>0</v>
      </c>
      <c r="S237" s="228">
        <v>0</v>
      </c>
      <c r="T237" s="229">
        <f>S237*H237</f>
        <v>0</v>
      </c>
      <c r="AR237" s="23" t="s">
        <v>224</v>
      </c>
      <c r="AT237" s="23" t="s">
        <v>182</v>
      </c>
      <c r="AU237" s="23" t="s">
        <v>187</v>
      </c>
      <c r="AY237" s="23" t="s">
        <v>180</v>
      </c>
      <c r="BE237" s="230">
        <f>IF(N237="základní",J237,0)</f>
        <v>0</v>
      </c>
      <c r="BF237" s="230">
        <f>IF(N237="snížená",J237,0)</f>
        <v>0</v>
      </c>
      <c r="BG237" s="230">
        <f>IF(N237="zákl. přenesená",J237,0)</f>
        <v>0</v>
      </c>
      <c r="BH237" s="230">
        <f>IF(N237="sníž. přenesená",J237,0)</f>
        <v>0</v>
      </c>
      <c r="BI237" s="230">
        <f>IF(N237="nulová",J237,0)</f>
        <v>0</v>
      </c>
      <c r="BJ237" s="23" t="s">
        <v>187</v>
      </c>
      <c r="BK237" s="230">
        <f>ROUND(I237*H237,0)</f>
        <v>0</v>
      </c>
      <c r="BL237" s="23" t="s">
        <v>224</v>
      </c>
      <c r="BM237" s="23" t="s">
        <v>404</v>
      </c>
    </row>
    <row r="238" spans="2:47" s="1" customFormat="1" ht="13.5">
      <c r="B238" s="45"/>
      <c r="C238" s="73"/>
      <c r="D238" s="233" t="s">
        <v>205</v>
      </c>
      <c r="E238" s="73"/>
      <c r="F238" s="254" t="s">
        <v>405</v>
      </c>
      <c r="G238" s="73"/>
      <c r="H238" s="73"/>
      <c r="I238" s="190"/>
      <c r="J238" s="73"/>
      <c r="K238" s="73"/>
      <c r="L238" s="71"/>
      <c r="M238" s="255"/>
      <c r="N238" s="46"/>
      <c r="O238" s="46"/>
      <c r="P238" s="46"/>
      <c r="Q238" s="46"/>
      <c r="R238" s="46"/>
      <c r="S238" s="46"/>
      <c r="T238" s="94"/>
      <c r="AT238" s="23" t="s">
        <v>205</v>
      </c>
      <c r="AU238" s="23" t="s">
        <v>187</v>
      </c>
    </row>
    <row r="239" spans="2:65" s="1" customFormat="1" ht="22.8" customHeight="1">
      <c r="B239" s="45"/>
      <c r="C239" s="220" t="s">
        <v>406</v>
      </c>
      <c r="D239" s="220" t="s">
        <v>182</v>
      </c>
      <c r="E239" s="221" t="s">
        <v>407</v>
      </c>
      <c r="F239" s="222" t="s">
        <v>408</v>
      </c>
      <c r="G239" s="223" t="s">
        <v>203</v>
      </c>
      <c r="H239" s="224">
        <v>14</v>
      </c>
      <c r="I239" s="225"/>
      <c r="J239" s="224">
        <f>ROUND(I239*H239,0)</f>
        <v>0</v>
      </c>
      <c r="K239" s="222" t="s">
        <v>193</v>
      </c>
      <c r="L239" s="71"/>
      <c r="M239" s="226" t="s">
        <v>22</v>
      </c>
      <c r="N239" s="227" t="s">
        <v>45</v>
      </c>
      <c r="O239" s="46"/>
      <c r="P239" s="228">
        <f>O239*H239</f>
        <v>0</v>
      </c>
      <c r="Q239" s="228">
        <v>0</v>
      </c>
      <c r="R239" s="228">
        <f>Q239*H239</f>
        <v>0</v>
      </c>
      <c r="S239" s="228">
        <v>0</v>
      </c>
      <c r="T239" s="229">
        <f>S239*H239</f>
        <v>0</v>
      </c>
      <c r="AR239" s="23" t="s">
        <v>224</v>
      </c>
      <c r="AT239" s="23" t="s">
        <v>182</v>
      </c>
      <c r="AU239" s="23" t="s">
        <v>187</v>
      </c>
      <c r="AY239" s="23" t="s">
        <v>180</v>
      </c>
      <c r="BE239" s="230">
        <f>IF(N239="základní",J239,0)</f>
        <v>0</v>
      </c>
      <c r="BF239" s="230">
        <f>IF(N239="snížená",J239,0)</f>
        <v>0</v>
      </c>
      <c r="BG239" s="230">
        <f>IF(N239="zákl. přenesená",J239,0)</f>
        <v>0</v>
      </c>
      <c r="BH239" s="230">
        <f>IF(N239="sníž. přenesená",J239,0)</f>
        <v>0</v>
      </c>
      <c r="BI239" s="230">
        <f>IF(N239="nulová",J239,0)</f>
        <v>0</v>
      </c>
      <c r="BJ239" s="23" t="s">
        <v>187</v>
      </c>
      <c r="BK239" s="230">
        <f>ROUND(I239*H239,0)</f>
        <v>0</v>
      </c>
      <c r="BL239" s="23" t="s">
        <v>224</v>
      </c>
      <c r="BM239" s="23" t="s">
        <v>409</v>
      </c>
    </row>
    <row r="240" spans="2:47" s="1" customFormat="1" ht="13.5">
      <c r="B240" s="45"/>
      <c r="C240" s="73"/>
      <c r="D240" s="233" t="s">
        <v>205</v>
      </c>
      <c r="E240" s="73"/>
      <c r="F240" s="254" t="s">
        <v>410</v>
      </c>
      <c r="G240" s="73"/>
      <c r="H240" s="73"/>
      <c r="I240" s="190"/>
      <c r="J240" s="73"/>
      <c r="K240" s="73"/>
      <c r="L240" s="71"/>
      <c r="M240" s="255"/>
      <c r="N240" s="46"/>
      <c r="O240" s="46"/>
      <c r="P240" s="46"/>
      <c r="Q240" s="46"/>
      <c r="R240" s="46"/>
      <c r="S240" s="46"/>
      <c r="T240" s="94"/>
      <c r="AT240" s="23" t="s">
        <v>205</v>
      </c>
      <c r="AU240" s="23" t="s">
        <v>187</v>
      </c>
    </row>
    <row r="241" spans="2:65" s="1" customFormat="1" ht="22.8" customHeight="1">
      <c r="B241" s="45"/>
      <c r="C241" s="220" t="s">
        <v>303</v>
      </c>
      <c r="D241" s="220" t="s">
        <v>182</v>
      </c>
      <c r="E241" s="221" t="s">
        <v>411</v>
      </c>
      <c r="F241" s="222" t="s">
        <v>412</v>
      </c>
      <c r="G241" s="223" t="s">
        <v>203</v>
      </c>
      <c r="H241" s="224">
        <v>14</v>
      </c>
      <c r="I241" s="225"/>
      <c r="J241" s="224">
        <f>ROUND(I241*H241,0)</f>
        <v>0</v>
      </c>
      <c r="K241" s="222" t="s">
        <v>193</v>
      </c>
      <c r="L241" s="71"/>
      <c r="M241" s="226" t="s">
        <v>22</v>
      </c>
      <c r="N241" s="227" t="s">
        <v>45</v>
      </c>
      <c r="O241" s="46"/>
      <c r="P241" s="228">
        <f>O241*H241</f>
        <v>0</v>
      </c>
      <c r="Q241" s="228">
        <v>0</v>
      </c>
      <c r="R241" s="228">
        <f>Q241*H241</f>
        <v>0</v>
      </c>
      <c r="S241" s="228">
        <v>0</v>
      </c>
      <c r="T241" s="229">
        <f>S241*H241</f>
        <v>0</v>
      </c>
      <c r="AR241" s="23" t="s">
        <v>224</v>
      </c>
      <c r="AT241" s="23" t="s">
        <v>182</v>
      </c>
      <c r="AU241" s="23" t="s">
        <v>187</v>
      </c>
      <c r="AY241" s="23" t="s">
        <v>180</v>
      </c>
      <c r="BE241" s="230">
        <f>IF(N241="základní",J241,0)</f>
        <v>0</v>
      </c>
      <c r="BF241" s="230">
        <f>IF(N241="snížená",J241,0)</f>
        <v>0</v>
      </c>
      <c r="BG241" s="230">
        <f>IF(N241="zákl. přenesená",J241,0)</f>
        <v>0</v>
      </c>
      <c r="BH241" s="230">
        <f>IF(N241="sníž. přenesená",J241,0)</f>
        <v>0</v>
      </c>
      <c r="BI241" s="230">
        <f>IF(N241="nulová",J241,0)</f>
        <v>0</v>
      </c>
      <c r="BJ241" s="23" t="s">
        <v>187</v>
      </c>
      <c r="BK241" s="230">
        <f>ROUND(I241*H241,0)</f>
        <v>0</v>
      </c>
      <c r="BL241" s="23" t="s">
        <v>224</v>
      </c>
      <c r="BM241" s="23" t="s">
        <v>413</v>
      </c>
    </row>
    <row r="242" spans="2:47" s="1" customFormat="1" ht="13.5">
      <c r="B242" s="45"/>
      <c r="C242" s="73"/>
      <c r="D242" s="233" t="s">
        <v>205</v>
      </c>
      <c r="E242" s="73"/>
      <c r="F242" s="254" t="s">
        <v>410</v>
      </c>
      <c r="G242" s="73"/>
      <c r="H242" s="73"/>
      <c r="I242" s="190"/>
      <c r="J242" s="73"/>
      <c r="K242" s="73"/>
      <c r="L242" s="71"/>
      <c r="M242" s="255"/>
      <c r="N242" s="46"/>
      <c r="O242" s="46"/>
      <c r="P242" s="46"/>
      <c r="Q242" s="46"/>
      <c r="R242" s="46"/>
      <c r="S242" s="46"/>
      <c r="T242" s="94"/>
      <c r="AT242" s="23" t="s">
        <v>205</v>
      </c>
      <c r="AU242" s="23" t="s">
        <v>187</v>
      </c>
    </row>
    <row r="243" spans="2:65" s="1" customFormat="1" ht="34.2" customHeight="1">
      <c r="B243" s="45"/>
      <c r="C243" s="220" t="s">
        <v>414</v>
      </c>
      <c r="D243" s="220" t="s">
        <v>182</v>
      </c>
      <c r="E243" s="221" t="s">
        <v>415</v>
      </c>
      <c r="F243" s="222" t="s">
        <v>416</v>
      </c>
      <c r="G243" s="223" t="s">
        <v>334</v>
      </c>
      <c r="H243" s="225"/>
      <c r="I243" s="225"/>
      <c r="J243" s="224">
        <f>ROUND(I243*H243,0)</f>
        <v>0</v>
      </c>
      <c r="K243" s="222" t="s">
        <v>193</v>
      </c>
      <c r="L243" s="71"/>
      <c r="M243" s="226" t="s">
        <v>22</v>
      </c>
      <c r="N243" s="227" t="s">
        <v>45</v>
      </c>
      <c r="O243" s="46"/>
      <c r="P243" s="228">
        <f>O243*H243</f>
        <v>0</v>
      </c>
      <c r="Q243" s="228">
        <v>0</v>
      </c>
      <c r="R243" s="228">
        <f>Q243*H243</f>
        <v>0</v>
      </c>
      <c r="S243" s="228">
        <v>0</v>
      </c>
      <c r="T243" s="229">
        <f>S243*H243</f>
        <v>0</v>
      </c>
      <c r="AR243" s="23" t="s">
        <v>224</v>
      </c>
      <c r="AT243" s="23" t="s">
        <v>182</v>
      </c>
      <c r="AU243" s="23" t="s">
        <v>187</v>
      </c>
      <c r="AY243" s="23" t="s">
        <v>180</v>
      </c>
      <c r="BE243" s="230">
        <f>IF(N243="základní",J243,0)</f>
        <v>0</v>
      </c>
      <c r="BF243" s="230">
        <f>IF(N243="snížená",J243,0)</f>
        <v>0</v>
      </c>
      <c r="BG243" s="230">
        <f>IF(N243="zákl. přenesená",J243,0)</f>
        <v>0</v>
      </c>
      <c r="BH243" s="230">
        <f>IF(N243="sníž. přenesená",J243,0)</f>
        <v>0</v>
      </c>
      <c r="BI243" s="230">
        <f>IF(N243="nulová",J243,0)</f>
        <v>0</v>
      </c>
      <c r="BJ243" s="23" t="s">
        <v>187</v>
      </c>
      <c r="BK243" s="230">
        <f>ROUND(I243*H243,0)</f>
        <v>0</v>
      </c>
      <c r="BL243" s="23" t="s">
        <v>224</v>
      </c>
      <c r="BM243" s="23" t="s">
        <v>417</v>
      </c>
    </row>
    <row r="244" spans="2:47" s="1" customFormat="1" ht="13.5">
      <c r="B244" s="45"/>
      <c r="C244" s="73"/>
      <c r="D244" s="233" t="s">
        <v>205</v>
      </c>
      <c r="E244" s="73"/>
      <c r="F244" s="254" t="s">
        <v>418</v>
      </c>
      <c r="G244" s="73"/>
      <c r="H244" s="73"/>
      <c r="I244" s="190"/>
      <c r="J244" s="73"/>
      <c r="K244" s="73"/>
      <c r="L244" s="71"/>
      <c r="M244" s="255"/>
      <c r="N244" s="46"/>
      <c r="O244" s="46"/>
      <c r="P244" s="46"/>
      <c r="Q244" s="46"/>
      <c r="R244" s="46"/>
      <c r="S244" s="46"/>
      <c r="T244" s="94"/>
      <c r="AT244" s="23" t="s">
        <v>205</v>
      </c>
      <c r="AU244" s="23" t="s">
        <v>187</v>
      </c>
    </row>
    <row r="245" spans="2:63" s="10" customFormat="1" ht="29.85" customHeight="1">
      <c r="B245" s="204"/>
      <c r="C245" s="205"/>
      <c r="D245" s="206" t="s">
        <v>72</v>
      </c>
      <c r="E245" s="218" t="s">
        <v>419</v>
      </c>
      <c r="F245" s="218" t="s">
        <v>420</v>
      </c>
      <c r="G245" s="205"/>
      <c r="H245" s="205"/>
      <c r="I245" s="208"/>
      <c r="J245" s="219">
        <f>BK245</f>
        <v>0</v>
      </c>
      <c r="K245" s="205"/>
      <c r="L245" s="210"/>
      <c r="M245" s="211"/>
      <c r="N245" s="212"/>
      <c r="O245" s="212"/>
      <c r="P245" s="213">
        <f>SUM(P246:P268)</f>
        <v>0</v>
      </c>
      <c r="Q245" s="212"/>
      <c r="R245" s="213">
        <f>SUM(R246:R268)</f>
        <v>0</v>
      </c>
      <c r="S245" s="212"/>
      <c r="T245" s="214">
        <f>SUM(T246:T268)</f>
        <v>0</v>
      </c>
      <c r="AR245" s="215" t="s">
        <v>187</v>
      </c>
      <c r="AT245" s="216" t="s">
        <v>72</v>
      </c>
      <c r="AU245" s="216" t="s">
        <v>10</v>
      </c>
      <c r="AY245" s="215" t="s">
        <v>180</v>
      </c>
      <c r="BK245" s="217">
        <f>SUM(BK246:BK268)</f>
        <v>0</v>
      </c>
    </row>
    <row r="246" spans="2:65" s="1" customFormat="1" ht="14.4" customHeight="1">
      <c r="B246" s="45"/>
      <c r="C246" s="220" t="s">
        <v>309</v>
      </c>
      <c r="D246" s="220" t="s">
        <v>182</v>
      </c>
      <c r="E246" s="221" t="s">
        <v>421</v>
      </c>
      <c r="F246" s="222" t="s">
        <v>422</v>
      </c>
      <c r="G246" s="223" t="s">
        <v>423</v>
      </c>
      <c r="H246" s="224">
        <v>1</v>
      </c>
      <c r="I246" s="225"/>
      <c r="J246" s="224">
        <f>ROUND(I246*H246,0)</f>
        <v>0</v>
      </c>
      <c r="K246" s="222" t="s">
        <v>193</v>
      </c>
      <c r="L246" s="71"/>
      <c r="M246" s="226" t="s">
        <v>22</v>
      </c>
      <c r="N246" s="227" t="s">
        <v>45</v>
      </c>
      <c r="O246" s="46"/>
      <c r="P246" s="228">
        <f>O246*H246</f>
        <v>0</v>
      </c>
      <c r="Q246" s="228">
        <v>0</v>
      </c>
      <c r="R246" s="228">
        <f>Q246*H246</f>
        <v>0</v>
      </c>
      <c r="S246" s="228">
        <v>0</v>
      </c>
      <c r="T246" s="229">
        <f>S246*H246</f>
        <v>0</v>
      </c>
      <c r="AR246" s="23" t="s">
        <v>224</v>
      </c>
      <c r="AT246" s="23" t="s">
        <v>182</v>
      </c>
      <c r="AU246" s="23" t="s">
        <v>187</v>
      </c>
      <c r="AY246" s="23" t="s">
        <v>180</v>
      </c>
      <c r="BE246" s="230">
        <f>IF(N246="základní",J246,0)</f>
        <v>0</v>
      </c>
      <c r="BF246" s="230">
        <f>IF(N246="snížená",J246,0)</f>
        <v>0</v>
      </c>
      <c r="BG246" s="230">
        <f>IF(N246="zákl. přenesená",J246,0)</f>
        <v>0</v>
      </c>
      <c r="BH246" s="230">
        <f>IF(N246="sníž. přenesená",J246,0)</f>
        <v>0</v>
      </c>
      <c r="BI246" s="230">
        <f>IF(N246="nulová",J246,0)</f>
        <v>0</v>
      </c>
      <c r="BJ246" s="23" t="s">
        <v>187</v>
      </c>
      <c r="BK246" s="230">
        <f>ROUND(I246*H246,0)</f>
        <v>0</v>
      </c>
      <c r="BL246" s="23" t="s">
        <v>224</v>
      </c>
      <c r="BM246" s="23" t="s">
        <v>424</v>
      </c>
    </row>
    <row r="247" spans="2:65" s="1" customFormat="1" ht="22.8" customHeight="1">
      <c r="B247" s="45"/>
      <c r="C247" s="220" t="s">
        <v>425</v>
      </c>
      <c r="D247" s="220" t="s">
        <v>182</v>
      </c>
      <c r="E247" s="221" t="s">
        <v>426</v>
      </c>
      <c r="F247" s="222" t="s">
        <v>427</v>
      </c>
      <c r="G247" s="223" t="s">
        <v>423</v>
      </c>
      <c r="H247" s="224">
        <v>1</v>
      </c>
      <c r="I247" s="225"/>
      <c r="J247" s="224">
        <f>ROUND(I247*H247,0)</f>
        <v>0</v>
      </c>
      <c r="K247" s="222" t="s">
        <v>193</v>
      </c>
      <c r="L247" s="71"/>
      <c r="M247" s="226" t="s">
        <v>22</v>
      </c>
      <c r="N247" s="227" t="s">
        <v>45</v>
      </c>
      <c r="O247" s="46"/>
      <c r="P247" s="228">
        <f>O247*H247</f>
        <v>0</v>
      </c>
      <c r="Q247" s="228">
        <v>0</v>
      </c>
      <c r="R247" s="228">
        <f>Q247*H247</f>
        <v>0</v>
      </c>
      <c r="S247" s="228">
        <v>0</v>
      </c>
      <c r="T247" s="229">
        <f>S247*H247</f>
        <v>0</v>
      </c>
      <c r="AR247" s="23" t="s">
        <v>224</v>
      </c>
      <c r="AT247" s="23" t="s">
        <v>182</v>
      </c>
      <c r="AU247" s="23" t="s">
        <v>187</v>
      </c>
      <c r="AY247" s="23" t="s">
        <v>180</v>
      </c>
      <c r="BE247" s="230">
        <f>IF(N247="základní",J247,0)</f>
        <v>0</v>
      </c>
      <c r="BF247" s="230">
        <f>IF(N247="snížená",J247,0)</f>
        <v>0</v>
      </c>
      <c r="BG247" s="230">
        <f>IF(N247="zákl. přenesená",J247,0)</f>
        <v>0</v>
      </c>
      <c r="BH247" s="230">
        <f>IF(N247="sníž. přenesená",J247,0)</f>
        <v>0</v>
      </c>
      <c r="BI247" s="230">
        <f>IF(N247="nulová",J247,0)</f>
        <v>0</v>
      </c>
      <c r="BJ247" s="23" t="s">
        <v>187</v>
      </c>
      <c r="BK247" s="230">
        <f>ROUND(I247*H247,0)</f>
        <v>0</v>
      </c>
      <c r="BL247" s="23" t="s">
        <v>224</v>
      </c>
      <c r="BM247" s="23" t="s">
        <v>428</v>
      </c>
    </row>
    <row r="248" spans="2:47" s="1" customFormat="1" ht="13.5">
      <c r="B248" s="45"/>
      <c r="C248" s="73"/>
      <c r="D248" s="233" t="s">
        <v>205</v>
      </c>
      <c r="E248" s="73"/>
      <c r="F248" s="254" t="s">
        <v>429</v>
      </c>
      <c r="G248" s="73"/>
      <c r="H248" s="73"/>
      <c r="I248" s="190"/>
      <c r="J248" s="73"/>
      <c r="K248" s="73"/>
      <c r="L248" s="71"/>
      <c r="M248" s="255"/>
      <c r="N248" s="46"/>
      <c r="O248" s="46"/>
      <c r="P248" s="46"/>
      <c r="Q248" s="46"/>
      <c r="R248" s="46"/>
      <c r="S248" s="46"/>
      <c r="T248" s="94"/>
      <c r="AT248" s="23" t="s">
        <v>205</v>
      </c>
      <c r="AU248" s="23" t="s">
        <v>187</v>
      </c>
    </row>
    <row r="249" spans="2:65" s="1" customFormat="1" ht="14.4" customHeight="1">
      <c r="B249" s="45"/>
      <c r="C249" s="220" t="s">
        <v>318</v>
      </c>
      <c r="D249" s="220" t="s">
        <v>182</v>
      </c>
      <c r="E249" s="221" t="s">
        <v>430</v>
      </c>
      <c r="F249" s="222" t="s">
        <v>431</v>
      </c>
      <c r="G249" s="223" t="s">
        <v>423</v>
      </c>
      <c r="H249" s="224">
        <v>1</v>
      </c>
      <c r="I249" s="225"/>
      <c r="J249" s="224">
        <f>ROUND(I249*H249,0)</f>
        <v>0</v>
      </c>
      <c r="K249" s="222" t="s">
        <v>193</v>
      </c>
      <c r="L249" s="71"/>
      <c r="M249" s="226" t="s">
        <v>22</v>
      </c>
      <c r="N249" s="227" t="s">
        <v>45</v>
      </c>
      <c r="O249" s="46"/>
      <c r="P249" s="228">
        <f>O249*H249</f>
        <v>0</v>
      </c>
      <c r="Q249" s="228">
        <v>0</v>
      </c>
      <c r="R249" s="228">
        <f>Q249*H249</f>
        <v>0</v>
      </c>
      <c r="S249" s="228">
        <v>0</v>
      </c>
      <c r="T249" s="229">
        <f>S249*H249</f>
        <v>0</v>
      </c>
      <c r="AR249" s="23" t="s">
        <v>224</v>
      </c>
      <c r="AT249" s="23" t="s">
        <v>182</v>
      </c>
      <c r="AU249" s="23" t="s">
        <v>187</v>
      </c>
      <c r="AY249" s="23" t="s">
        <v>180</v>
      </c>
      <c r="BE249" s="230">
        <f>IF(N249="základní",J249,0)</f>
        <v>0</v>
      </c>
      <c r="BF249" s="230">
        <f>IF(N249="snížená",J249,0)</f>
        <v>0</v>
      </c>
      <c r="BG249" s="230">
        <f>IF(N249="zákl. přenesená",J249,0)</f>
        <v>0</v>
      </c>
      <c r="BH249" s="230">
        <f>IF(N249="sníž. přenesená",J249,0)</f>
        <v>0</v>
      </c>
      <c r="BI249" s="230">
        <f>IF(N249="nulová",J249,0)</f>
        <v>0</v>
      </c>
      <c r="BJ249" s="23" t="s">
        <v>187</v>
      </c>
      <c r="BK249" s="230">
        <f>ROUND(I249*H249,0)</f>
        <v>0</v>
      </c>
      <c r="BL249" s="23" t="s">
        <v>224</v>
      </c>
      <c r="BM249" s="23" t="s">
        <v>29</v>
      </c>
    </row>
    <row r="250" spans="2:65" s="1" customFormat="1" ht="22.8" customHeight="1">
      <c r="B250" s="45"/>
      <c r="C250" s="220" t="s">
        <v>432</v>
      </c>
      <c r="D250" s="220" t="s">
        <v>182</v>
      </c>
      <c r="E250" s="221" t="s">
        <v>433</v>
      </c>
      <c r="F250" s="222" t="s">
        <v>434</v>
      </c>
      <c r="G250" s="223" t="s">
        <v>423</v>
      </c>
      <c r="H250" s="224">
        <v>1</v>
      </c>
      <c r="I250" s="225"/>
      <c r="J250" s="224">
        <f>ROUND(I250*H250,0)</f>
        <v>0</v>
      </c>
      <c r="K250" s="222" t="s">
        <v>193</v>
      </c>
      <c r="L250" s="71"/>
      <c r="M250" s="226" t="s">
        <v>22</v>
      </c>
      <c r="N250" s="227" t="s">
        <v>45</v>
      </c>
      <c r="O250" s="46"/>
      <c r="P250" s="228">
        <f>O250*H250</f>
        <v>0</v>
      </c>
      <c r="Q250" s="228">
        <v>0</v>
      </c>
      <c r="R250" s="228">
        <f>Q250*H250</f>
        <v>0</v>
      </c>
      <c r="S250" s="228">
        <v>0</v>
      </c>
      <c r="T250" s="229">
        <f>S250*H250</f>
        <v>0</v>
      </c>
      <c r="AR250" s="23" t="s">
        <v>224</v>
      </c>
      <c r="AT250" s="23" t="s">
        <v>182</v>
      </c>
      <c r="AU250" s="23" t="s">
        <v>187</v>
      </c>
      <c r="AY250" s="23" t="s">
        <v>180</v>
      </c>
      <c r="BE250" s="230">
        <f>IF(N250="základní",J250,0)</f>
        <v>0</v>
      </c>
      <c r="BF250" s="230">
        <f>IF(N250="snížená",J250,0)</f>
        <v>0</v>
      </c>
      <c r="BG250" s="230">
        <f>IF(N250="zákl. přenesená",J250,0)</f>
        <v>0</v>
      </c>
      <c r="BH250" s="230">
        <f>IF(N250="sníž. přenesená",J250,0)</f>
        <v>0</v>
      </c>
      <c r="BI250" s="230">
        <f>IF(N250="nulová",J250,0)</f>
        <v>0</v>
      </c>
      <c r="BJ250" s="23" t="s">
        <v>187</v>
      </c>
      <c r="BK250" s="230">
        <f>ROUND(I250*H250,0)</f>
        <v>0</v>
      </c>
      <c r="BL250" s="23" t="s">
        <v>224</v>
      </c>
      <c r="BM250" s="23" t="s">
        <v>435</v>
      </c>
    </row>
    <row r="251" spans="2:47" s="1" customFormat="1" ht="13.5">
      <c r="B251" s="45"/>
      <c r="C251" s="73"/>
      <c r="D251" s="233" t="s">
        <v>205</v>
      </c>
      <c r="E251" s="73"/>
      <c r="F251" s="254" t="s">
        <v>436</v>
      </c>
      <c r="G251" s="73"/>
      <c r="H251" s="73"/>
      <c r="I251" s="190"/>
      <c r="J251" s="73"/>
      <c r="K251" s="73"/>
      <c r="L251" s="71"/>
      <c r="M251" s="255"/>
      <c r="N251" s="46"/>
      <c r="O251" s="46"/>
      <c r="P251" s="46"/>
      <c r="Q251" s="46"/>
      <c r="R251" s="46"/>
      <c r="S251" s="46"/>
      <c r="T251" s="94"/>
      <c r="AT251" s="23" t="s">
        <v>205</v>
      </c>
      <c r="AU251" s="23" t="s">
        <v>187</v>
      </c>
    </row>
    <row r="252" spans="2:65" s="1" customFormat="1" ht="14.4" customHeight="1">
      <c r="B252" s="45"/>
      <c r="C252" s="220" t="s">
        <v>323</v>
      </c>
      <c r="D252" s="220" t="s">
        <v>182</v>
      </c>
      <c r="E252" s="221" t="s">
        <v>437</v>
      </c>
      <c r="F252" s="222" t="s">
        <v>438</v>
      </c>
      <c r="G252" s="223" t="s">
        <v>423</v>
      </c>
      <c r="H252" s="224">
        <v>1</v>
      </c>
      <c r="I252" s="225"/>
      <c r="J252" s="224">
        <f>ROUND(I252*H252,0)</f>
        <v>0</v>
      </c>
      <c r="K252" s="222" t="s">
        <v>193</v>
      </c>
      <c r="L252" s="71"/>
      <c r="M252" s="226" t="s">
        <v>22</v>
      </c>
      <c r="N252" s="227" t="s">
        <v>45</v>
      </c>
      <c r="O252" s="46"/>
      <c r="P252" s="228">
        <f>O252*H252</f>
        <v>0</v>
      </c>
      <c r="Q252" s="228">
        <v>0</v>
      </c>
      <c r="R252" s="228">
        <f>Q252*H252</f>
        <v>0</v>
      </c>
      <c r="S252" s="228">
        <v>0</v>
      </c>
      <c r="T252" s="229">
        <f>S252*H252</f>
        <v>0</v>
      </c>
      <c r="AR252" s="23" t="s">
        <v>224</v>
      </c>
      <c r="AT252" s="23" t="s">
        <v>182</v>
      </c>
      <c r="AU252" s="23" t="s">
        <v>187</v>
      </c>
      <c r="AY252" s="23" t="s">
        <v>180</v>
      </c>
      <c r="BE252" s="230">
        <f>IF(N252="základní",J252,0)</f>
        <v>0</v>
      </c>
      <c r="BF252" s="230">
        <f>IF(N252="snížená",J252,0)</f>
        <v>0</v>
      </c>
      <c r="BG252" s="230">
        <f>IF(N252="zákl. přenesená",J252,0)</f>
        <v>0</v>
      </c>
      <c r="BH252" s="230">
        <f>IF(N252="sníž. přenesená",J252,0)</f>
        <v>0</v>
      </c>
      <c r="BI252" s="230">
        <f>IF(N252="nulová",J252,0)</f>
        <v>0</v>
      </c>
      <c r="BJ252" s="23" t="s">
        <v>187</v>
      </c>
      <c r="BK252" s="230">
        <f>ROUND(I252*H252,0)</f>
        <v>0</v>
      </c>
      <c r="BL252" s="23" t="s">
        <v>224</v>
      </c>
      <c r="BM252" s="23" t="s">
        <v>439</v>
      </c>
    </row>
    <row r="253" spans="2:65" s="1" customFormat="1" ht="22.8" customHeight="1">
      <c r="B253" s="45"/>
      <c r="C253" s="220" t="s">
        <v>440</v>
      </c>
      <c r="D253" s="220" t="s">
        <v>182</v>
      </c>
      <c r="E253" s="221" t="s">
        <v>441</v>
      </c>
      <c r="F253" s="222" t="s">
        <v>442</v>
      </c>
      <c r="G253" s="223" t="s">
        <v>423</v>
      </c>
      <c r="H253" s="224">
        <v>1</v>
      </c>
      <c r="I253" s="225"/>
      <c r="J253" s="224">
        <f>ROUND(I253*H253,0)</f>
        <v>0</v>
      </c>
      <c r="K253" s="222" t="s">
        <v>193</v>
      </c>
      <c r="L253" s="71"/>
      <c r="M253" s="226" t="s">
        <v>22</v>
      </c>
      <c r="N253" s="227" t="s">
        <v>45</v>
      </c>
      <c r="O253" s="46"/>
      <c r="P253" s="228">
        <f>O253*H253</f>
        <v>0</v>
      </c>
      <c r="Q253" s="228">
        <v>0</v>
      </c>
      <c r="R253" s="228">
        <f>Q253*H253</f>
        <v>0</v>
      </c>
      <c r="S253" s="228">
        <v>0</v>
      </c>
      <c r="T253" s="229">
        <f>S253*H253</f>
        <v>0</v>
      </c>
      <c r="AR253" s="23" t="s">
        <v>224</v>
      </c>
      <c r="AT253" s="23" t="s">
        <v>182</v>
      </c>
      <c r="AU253" s="23" t="s">
        <v>187</v>
      </c>
      <c r="AY253" s="23" t="s">
        <v>180</v>
      </c>
      <c r="BE253" s="230">
        <f>IF(N253="základní",J253,0)</f>
        <v>0</v>
      </c>
      <c r="BF253" s="230">
        <f>IF(N253="snížená",J253,0)</f>
        <v>0</v>
      </c>
      <c r="BG253" s="230">
        <f>IF(N253="zákl. přenesená",J253,0)</f>
        <v>0</v>
      </c>
      <c r="BH253" s="230">
        <f>IF(N253="sníž. přenesená",J253,0)</f>
        <v>0</v>
      </c>
      <c r="BI253" s="230">
        <f>IF(N253="nulová",J253,0)</f>
        <v>0</v>
      </c>
      <c r="BJ253" s="23" t="s">
        <v>187</v>
      </c>
      <c r="BK253" s="230">
        <f>ROUND(I253*H253,0)</f>
        <v>0</v>
      </c>
      <c r="BL253" s="23" t="s">
        <v>224</v>
      </c>
      <c r="BM253" s="23" t="s">
        <v>443</v>
      </c>
    </row>
    <row r="254" spans="2:47" s="1" customFormat="1" ht="13.5">
      <c r="B254" s="45"/>
      <c r="C254" s="73"/>
      <c r="D254" s="233" t="s">
        <v>205</v>
      </c>
      <c r="E254" s="73"/>
      <c r="F254" s="254" t="s">
        <v>444</v>
      </c>
      <c r="G254" s="73"/>
      <c r="H254" s="73"/>
      <c r="I254" s="190"/>
      <c r="J254" s="73"/>
      <c r="K254" s="73"/>
      <c r="L254" s="71"/>
      <c r="M254" s="255"/>
      <c r="N254" s="46"/>
      <c r="O254" s="46"/>
      <c r="P254" s="46"/>
      <c r="Q254" s="46"/>
      <c r="R254" s="46"/>
      <c r="S254" s="46"/>
      <c r="T254" s="94"/>
      <c r="AT254" s="23" t="s">
        <v>205</v>
      </c>
      <c r="AU254" s="23" t="s">
        <v>187</v>
      </c>
    </row>
    <row r="255" spans="2:65" s="1" customFormat="1" ht="22.8" customHeight="1">
      <c r="B255" s="45"/>
      <c r="C255" s="220" t="s">
        <v>329</v>
      </c>
      <c r="D255" s="220" t="s">
        <v>182</v>
      </c>
      <c r="E255" s="221" t="s">
        <v>445</v>
      </c>
      <c r="F255" s="222" t="s">
        <v>446</v>
      </c>
      <c r="G255" s="223" t="s">
        <v>423</v>
      </c>
      <c r="H255" s="224">
        <v>1</v>
      </c>
      <c r="I255" s="225"/>
      <c r="J255" s="224">
        <f>ROUND(I255*H255,0)</f>
        <v>0</v>
      </c>
      <c r="K255" s="222" t="s">
        <v>193</v>
      </c>
      <c r="L255" s="71"/>
      <c r="M255" s="226" t="s">
        <v>22</v>
      </c>
      <c r="N255" s="227" t="s">
        <v>45</v>
      </c>
      <c r="O255" s="46"/>
      <c r="P255" s="228">
        <f>O255*H255</f>
        <v>0</v>
      </c>
      <c r="Q255" s="228">
        <v>0</v>
      </c>
      <c r="R255" s="228">
        <f>Q255*H255</f>
        <v>0</v>
      </c>
      <c r="S255" s="228">
        <v>0</v>
      </c>
      <c r="T255" s="229">
        <f>S255*H255</f>
        <v>0</v>
      </c>
      <c r="AR255" s="23" t="s">
        <v>224</v>
      </c>
      <c r="AT255" s="23" t="s">
        <v>182</v>
      </c>
      <c r="AU255" s="23" t="s">
        <v>187</v>
      </c>
      <c r="AY255" s="23" t="s">
        <v>180</v>
      </c>
      <c r="BE255" s="230">
        <f>IF(N255="základní",J255,0)</f>
        <v>0</v>
      </c>
      <c r="BF255" s="230">
        <f>IF(N255="snížená",J255,0)</f>
        <v>0</v>
      </c>
      <c r="BG255" s="230">
        <f>IF(N255="zákl. přenesená",J255,0)</f>
        <v>0</v>
      </c>
      <c r="BH255" s="230">
        <f>IF(N255="sníž. přenesená",J255,0)</f>
        <v>0</v>
      </c>
      <c r="BI255" s="230">
        <f>IF(N255="nulová",J255,0)</f>
        <v>0</v>
      </c>
      <c r="BJ255" s="23" t="s">
        <v>187</v>
      </c>
      <c r="BK255" s="230">
        <f>ROUND(I255*H255,0)</f>
        <v>0</v>
      </c>
      <c r="BL255" s="23" t="s">
        <v>224</v>
      </c>
      <c r="BM255" s="23" t="s">
        <v>447</v>
      </c>
    </row>
    <row r="256" spans="2:65" s="1" customFormat="1" ht="14.4" customHeight="1">
      <c r="B256" s="45"/>
      <c r="C256" s="220" t="s">
        <v>448</v>
      </c>
      <c r="D256" s="220" t="s">
        <v>182</v>
      </c>
      <c r="E256" s="221" t="s">
        <v>449</v>
      </c>
      <c r="F256" s="222" t="s">
        <v>450</v>
      </c>
      <c r="G256" s="223" t="s">
        <v>423</v>
      </c>
      <c r="H256" s="224">
        <v>1</v>
      </c>
      <c r="I256" s="225"/>
      <c r="J256" s="224">
        <f>ROUND(I256*H256,0)</f>
        <v>0</v>
      </c>
      <c r="K256" s="222" t="s">
        <v>193</v>
      </c>
      <c r="L256" s="71"/>
      <c r="M256" s="226" t="s">
        <v>22</v>
      </c>
      <c r="N256" s="227" t="s">
        <v>45</v>
      </c>
      <c r="O256" s="46"/>
      <c r="P256" s="228">
        <f>O256*H256</f>
        <v>0</v>
      </c>
      <c r="Q256" s="228">
        <v>0</v>
      </c>
      <c r="R256" s="228">
        <f>Q256*H256</f>
        <v>0</v>
      </c>
      <c r="S256" s="228">
        <v>0</v>
      </c>
      <c r="T256" s="229">
        <f>S256*H256</f>
        <v>0</v>
      </c>
      <c r="AR256" s="23" t="s">
        <v>224</v>
      </c>
      <c r="AT256" s="23" t="s">
        <v>182</v>
      </c>
      <c r="AU256" s="23" t="s">
        <v>187</v>
      </c>
      <c r="AY256" s="23" t="s">
        <v>180</v>
      </c>
      <c r="BE256" s="230">
        <f>IF(N256="základní",J256,0)</f>
        <v>0</v>
      </c>
      <c r="BF256" s="230">
        <f>IF(N256="snížená",J256,0)</f>
        <v>0</v>
      </c>
      <c r="BG256" s="230">
        <f>IF(N256="zákl. přenesená",J256,0)</f>
        <v>0</v>
      </c>
      <c r="BH256" s="230">
        <f>IF(N256="sníž. přenesená",J256,0)</f>
        <v>0</v>
      </c>
      <c r="BI256" s="230">
        <f>IF(N256="nulová",J256,0)</f>
        <v>0</v>
      </c>
      <c r="BJ256" s="23" t="s">
        <v>187</v>
      </c>
      <c r="BK256" s="230">
        <f>ROUND(I256*H256,0)</f>
        <v>0</v>
      </c>
      <c r="BL256" s="23" t="s">
        <v>224</v>
      </c>
      <c r="BM256" s="23" t="s">
        <v>451</v>
      </c>
    </row>
    <row r="257" spans="2:47" s="1" customFormat="1" ht="13.5">
      <c r="B257" s="45"/>
      <c r="C257" s="73"/>
      <c r="D257" s="233" t="s">
        <v>205</v>
      </c>
      <c r="E257" s="73"/>
      <c r="F257" s="254" t="s">
        <v>452</v>
      </c>
      <c r="G257" s="73"/>
      <c r="H257" s="73"/>
      <c r="I257" s="190"/>
      <c r="J257" s="73"/>
      <c r="K257" s="73"/>
      <c r="L257" s="71"/>
      <c r="M257" s="255"/>
      <c r="N257" s="46"/>
      <c r="O257" s="46"/>
      <c r="P257" s="46"/>
      <c r="Q257" s="46"/>
      <c r="R257" s="46"/>
      <c r="S257" s="46"/>
      <c r="T257" s="94"/>
      <c r="AT257" s="23" t="s">
        <v>205</v>
      </c>
      <c r="AU257" s="23" t="s">
        <v>187</v>
      </c>
    </row>
    <row r="258" spans="2:65" s="1" customFormat="1" ht="22.8" customHeight="1">
      <c r="B258" s="45"/>
      <c r="C258" s="220" t="s">
        <v>335</v>
      </c>
      <c r="D258" s="220" t="s">
        <v>182</v>
      </c>
      <c r="E258" s="221" t="s">
        <v>453</v>
      </c>
      <c r="F258" s="222" t="s">
        <v>454</v>
      </c>
      <c r="G258" s="223" t="s">
        <v>423</v>
      </c>
      <c r="H258" s="224">
        <v>1</v>
      </c>
      <c r="I258" s="225"/>
      <c r="J258" s="224">
        <f>ROUND(I258*H258,0)</f>
        <v>0</v>
      </c>
      <c r="K258" s="222" t="s">
        <v>193</v>
      </c>
      <c r="L258" s="71"/>
      <c r="M258" s="226" t="s">
        <v>22</v>
      </c>
      <c r="N258" s="227" t="s">
        <v>45</v>
      </c>
      <c r="O258" s="46"/>
      <c r="P258" s="228">
        <f>O258*H258</f>
        <v>0</v>
      </c>
      <c r="Q258" s="228">
        <v>0</v>
      </c>
      <c r="R258" s="228">
        <f>Q258*H258</f>
        <v>0</v>
      </c>
      <c r="S258" s="228">
        <v>0</v>
      </c>
      <c r="T258" s="229">
        <f>S258*H258</f>
        <v>0</v>
      </c>
      <c r="AR258" s="23" t="s">
        <v>224</v>
      </c>
      <c r="AT258" s="23" t="s">
        <v>182</v>
      </c>
      <c r="AU258" s="23" t="s">
        <v>187</v>
      </c>
      <c r="AY258" s="23" t="s">
        <v>180</v>
      </c>
      <c r="BE258" s="230">
        <f>IF(N258="základní",J258,0)</f>
        <v>0</v>
      </c>
      <c r="BF258" s="230">
        <f>IF(N258="snížená",J258,0)</f>
        <v>0</v>
      </c>
      <c r="BG258" s="230">
        <f>IF(N258="zákl. přenesená",J258,0)</f>
        <v>0</v>
      </c>
      <c r="BH258" s="230">
        <f>IF(N258="sníž. přenesená",J258,0)</f>
        <v>0</v>
      </c>
      <c r="BI258" s="230">
        <f>IF(N258="nulová",J258,0)</f>
        <v>0</v>
      </c>
      <c r="BJ258" s="23" t="s">
        <v>187</v>
      </c>
      <c r="BK258" s="230">
        <f>ROUND(I258*H258,0)</f>
        <v>0</v>
      </c>
      <c r="BL258" s="23" t="s">
        <v>224</v>
      </c>
      <c r="BM258" s="23" t="s">
        <v>455</v>
      </c>
    </row>
    <row r="259" spans="2:65" s="1" customFormat="1" ht="22.8" customHeight="1">
      <c r="B259" s="45"/>
      <c r="C259" s="220" t="s">
        <v>456</v>
      </c>
      <c r="D259" s="220" t="s">
        <v>182</v>
      </c>
      <c r="E259" s="221" t="s">
        <v>457</v>
      </c>
      <c r="F259" s="222" t="s">
        <v>458</v>
      </c>
      <c r="G259" s="223" t="s">
        <v>358</v>
      </c>
      <c r="H259" s="224">
        <v>1</v>
      </c>
      <c r="I259" s="225"/>
      <c r="J259" s="224">
        <f>ROUND(I259*H259,0)</f>
        <v>0</v>
      </c>
      <c r="K259" s="222" t="s">
        <v>193</v>
      </c>
      <c r="L259" s="71"/>
      <c r="M259" s="226" t="s">
        <v>22</v>
      </c>
      <c r="N259" s="227" t="s">
        <v>45</v>
      </c>
      <c r="O259" s="46"/>
      <c r="P259" s="228">
        <f>O259*H259</f>
        <v>0</v>
      </c>
      <c r="Q259" s="228">
        <v>0</v>
      </c>
      <c r="R259" s="228">
        <f>Q259*H259</f>
        <v>0</v>
      </c>
      <c r="S259" s="228">
        <v>0</v>
      </c>
      <c r="T259" s="229">
        <f>S259*H259</f>
        <v>0</v>
      </c>
      <c r="AR259" s="23" t="s">
        <v>224</v>
      </c>
      <c r="AT259" s="23" t="s">
        <v>182</v>
      </c>
      <c r="AU259" s="23" t="s">
        <v>187</v>
      </c>
      <c r="AY259" s="23" t="s">
        <v>180</v>
      </c>
      <c r="BE259" s="230">
        <f>IF(N259="základní",J259,0)</f>
        <v>0</v>
      </c>
      <c r="BF259" s="230">
        <f>IF(N259="snížená",J259,0)</f>
        <v>0</v>
      </c>
      <c r="BG259" s="230">
        <f>IF(N259="zákl. přenesená",J259,0)</f>
        <v>0</v>
      </c>
      <c r="BH259" s="230">
        <f>IF(N259="sníž. přenesená",J259,0)</f>
        <v>0</v>
      </c>
      <c r="BI259" s="230">
        <f>IF(N259="nulová",J259,0)</f>
        <v>0</v>
      </c>
      <c r="BJ259" s="23" t="s">
        <v>187</v>
      </c>
      <c r="BK259" s="230">
        <f>ROUND(I259*H259,0)</f>
        <v>0</v>
      </c>
      <c r="BL259" s="23" t="s">
        <v>224</v>
      </c>
      <c r="BM259" s="23" t="s">
        <v>459</v>
      </c>
    </row>
    <row r="260" spans="2:65" s="1" customFormat="1" ht="14.4" customHeight="1">
      <c r="B260" s="45"/>
      <c r="C260" s="220" t="s">
        <v>342</v>
      </c>
      <c r="D260" s="220" t="s">
        <v>182</v>
      </c>
      <c r="E260" s="221" t="s">
        <v>460</v>
      </c>
      <c r="F260" s="222" t="s">
        <v>461</v>
      </c>
      <c r="G260" s="223" t="s">
        <v>423</v>
      </c>
      <c r="H260" s="224">
        <v>3</v>
      </c>
      <c r="I260" s="225"/>
      <c r="J260" s="224">
        <f>ROUND(I260*H260,0)</f>
        <v>0</v>
      </c>
      <c r="K260" s="222" t="s">
        <v>193</v>
      </c>
      <c r="L260" s="71"/>
      <c r="M260" s="226" t="s">
        <v>22</v>
      </c>
      <c r="N260" s="227" t="s">
        <v>45</v>
      </c>
      <c r="O260" s="46"/>
      <c r="P260" s="228">
        <f>O260*H260</f>
        <v>0</v>
      </c>
      <c r="Q260" s="228">
        <v>0</v>
      </c>
      <c r="R260" s="228">
        <f>Q260*H260</f>
        <v>0</v>
      </c>
      <c r="S260" s="228">
        <v>0</v>
      </c>
      <c r="T260" s="229">
        <f>S260*H260</f>
        <v>0</v>
      </c>
      <c r="AR260" s="23" t="s">
        <v>224</v>
      </c>
      <c r="AT260" s="23" t="s">
        <v>182</v>
      </c>
      <c r="AU260" s="23" t="s">
        <v>187</v>
      </c>
      <c r="AY260" s="23" t="s">
        <v>180</v>
      </c>
      <c r="BE260" s="230">
        <f>IF(N260="základní",J260,0)</f>
        <v>0</v>
      </c>
      <c r="BF260" s="230">
        <f>IF(N260="snížená",J260,0)</f>
        <v>0</v>
      </c>
      <c r="BG260" s="230">
        <f>IF(N260="zákl. přenesená",J260,0)</f>
        <v>0</v>
      </c>
      <c r="BH260" s="230">
        <f>IF(N260="sníž. přenesená",J260,0)</f>
        <v>0</v>
      </c>
      <c r="BI260" s="230">
        <f>IF(N260="nulová",J260,0)</f>
        <v>0</v>
      </c>
      <c r="BJ260" s="23" t="s">
        <v>187</v>
      </c>
      <c r="BK260" s="230">
        <f>ROUND(I260*H260,0)</f>
        <v>0</v>
      </c>
      <c r="BL260" s="23" t="s">
        <v>224</v>
      </c>
      <c r="BM260" s="23" t="s">
        <v>462</v>
      </c>
    </row>
    <row r="261" spans="2:65" s="1" customFormat="1" ht="22.8" customHeight="1">
      <c r="B261" s="45"/>
      <c r="C261" s="220" t="s">
        <v>463</v>
      </c>
      <c r="D261" s="220" t="s">
        <v>182</v>
      </c>
      <c r="E261" s="221" t="s">
        <v>464</v>
      </c>
      <c r="F261" s="222" t="s">
        <v>465</v>
      </c>
      <c r="G261" s="223" t="s">
        <v>423</v>
      </c>
      <c r="H261" s="224">
        <v>1</v>
      </c>
      <c r="I261" s="225"/>
      <c r="J261" s="224">
        <f>ROUND(I261*H261,0)</f>
        <v>0</v>
      </c>
      <c r="K261" s="222" t="s">
        <v>193</v>
      </c>
      <c r="L261" s="71"/>
      <c r="M261" s="226" t="s">
        <v>22</v>
      </c>
      <c r="N261" s="227" t="s">
        <v>45</v>
      </c>
      <c r="O261" s="46"/>
      <c r="P261" s="228">
        <f>O261*H261</f>
        <v>0</v>
      </c>
      <c r="Q261" s="228">
        <v>0</v>
      </c>
      <c r="R261" s="228">
        <f>Q261*H261</f>
        <v>0</v>
      </c>
      <c r="S261" s="228">
        <v>0</v>
      </c>
      <c r="T261" s="229">
        <f>S261*H261</f>
        <v>0</v>
      </c>
      <c r="AR261" s="23" t="s">
        <v>224</v>
      </c>
      <c r="AT261" s="23" t="s">
        <v>182</v>
      </c>
      <c r="AU261" s="23" t="s">
        <v>187</v>
      </c>
      <c r="AY261" s="23" t="s">
        <v>180</v>
      </c>
      <c r="BE261" s="230">
        <f>IF(N261="základní",J261,0)</f>
        <v>0</v>
      </c>
      <c r="BF261" s="230">
        <f>IF(N261="snížená",J261,0)</f>
        <v>0</v>
      </c>
      <c r="BG261" s="230">
        <f>IF(N261="zákl. přenesená",J261,0)</f>
        <v>0</v>
      </c>
      <c r="BH261" s="230">
        <f>IF(N261="sníž. přenesená",J261,0)</f>
        <v>0</v>
      </c>
      <c r="BI261" s="230">
        <f>IF(N261="nulová",J261,0)</f>
        <v>0</v>
      </c>
      <c r="BJ261" s="23" t="s">
        <v>187</v>
      </c>
      <c r="BK261" s="230">
        <f>ROUND(I261*H261,0)</f>
        <v>0</v>
      </c>
      <c r="BL261" s="23" t="s">
        <v>224</v>
      </c>
      <c r="BM261" s="23" t="s">
        <v>466</v>
      </c>
    </row>
    <row r="262" spans="2:47" s="1" customFormat="1" ht="13.5">
      <c r="B262" s="45"/>
      <c r="C262" s="73"/>
      <c r="D262" s="233" t="s">
        <v>205</v>
      </c>
      <c r="E262" s="73"/>
      <c r="F262" s="254" t="s">
        <v>467</v>
      </c>
      <c r="G262" s="73"/>
      <c r="H262" s="73"/>
      <c r="I262" s="190"/>
      <c r="J262" s="73"/>
      <c r="K262" s="73"/>
      <c r="L262" s="71"/>
      <c r="M262" s="255"/>
      <c r="N262" s="46"/>
      <c r="O262" s="46"/>
      <c r="P262" s="46"/>
      <c r="Q262" s="46"/>
      <c r="R262" s="46"/>
      <c r="S262" s="46"/>
      <c r="T262" s="94"/>
      <c r="AT262" s="23" t="s">
        <v>205</v>
      </c>
      <c r="AU262" s="23" t="s">
        <v>187</v>
      </c>
    </row>
    <row r="263" spans="2:65" s="1" customFormat="1" ht="14.4" customHeight="1">
      <c r="B263" s="45"/>
      <c r="C263" s="220" t="s">
        <v>345</v>
      </c>
      <c r="D263" s="220" t="s">
        <v>182</v>
      </c>
      <c r="E263" s="221" t="s">
        <v>468</v>
      </c>
      <c r="F263" s="222" t="s">
        <v>469</v>
      </c>
      <c r="G263" s="223" t="s">
        <v>423</v>
      </c>
      <c r="H263" s="224">
        <v>1</v>
      </c>
      <c r="I263" s="225"/>
      <c r="J263" s="224">
        <f>ROUND(I263*H263,0)</f>
        <v>0</v>
      </c>
      <c r="K263" s="222" t="s">
        <v>193</v>
      </c>
      <c r="L263" s="71"/>
      <c r="M263" s="226" t="s">
        <v>22</v>
      </c>
      <c r="N263" s="227" t="s">
        <v>45</v>
      </c>
      <c r="O263" s="46"/>
      <c r="P263" s="228">
        <f>O263*H263</f>
        <v>0</v>
      </c>
      <c r="Q263" s="228">
        <v>0</v>
      </c>
      <c r="R263" s="228">
        <f>Q263*H263</f>
        <v>0</v>
      </c>
      <c r="S263" s="228">
        <v>0</v>
      </c>
      <c r="T263" s="229">
        <f>S263*H263</f>
        <v>0</v>
      </c>
      <c r="AR263" s="23" t="s">
        <v>224</v>
      </c>
      <c r="AT263" s="23" t="s">
        <v>182</v>
      </c>
      <c r="AU263" s="23" t="s">
        <v>187</v>
      </c>
      <c r="AY263" s="23" t="s">
        <v>180</v>
      </c>
      <c r="BE263" s="230">
        <f>IF(N263="základní",J263,0)</f>
        <v>0</v>
      </c>
      <c r="BF263" s="230">
        <f>IF(N263="snížená",J263,0)</f>
        <v>0</v>
      </c>
      <c r="BG263" s="230">
        <f>IF(N263="zákl. přenesená",J263,0)</f>
        <v>0</v>
      </c>
      <c r="BH263" s="230">
        <f>IF(N263="sníž. přenesená",J263,0)</f>
        <v>0</v>
      </c>
      <c r="BI263" s="230">
        <f>IF(N263="nulová",J263,0)</f>
        <v>0</v>
      </c>
      <c r="BJ263" s="23" t="s">
        <v>187</v>
      </c>
      <c r="BK263" s="230">
        <f>ROUND(I263*H263,0)</f>
        <v>0</v>
      </c>
      <c r="BL263" s="23" t="s">
        <v>224</v>
      </c>
      <c r="BM263" s="23" t="s">
        <v>470</v>
      </c>
    </row>
    <row r="264" spans="2:47" s="1" customFormat="1" ht="13.5">
      <c r="B264" s="45"/>
      <c r="C264" s="73"/>
      <c r="D264" s="233" t="s">
        <v>205</v>
      </c>
      <c r="E264" s="73"/>
      <c r="F264" s="254" t="s">
        <v>471</v>
      </c>
      <c r="G264" s="73"/>
      <c r="H264" s="73"/>
      <c r="I264" s="190"/>
      <c r="J264" s="73"/>
      <c r="K264" s="73"/>
      <c r="L264" s="71"/>
      <c r="M264" s="255"/>
      <c r="N264" s="46"/>
      <c r="O264" s="46"/>
      <c r="P264" s="46"/>
      <c r="Q264" s="46"/>
      <c r="R264" s="46"/>
      <c r="S264" s="46"/>
      <c r="T264" s="94"/>
      <c r="AT264" s="23" t="s">
        <v>205</v>
      </c>
      <c r="AU264" s="23" t="s">
        <v>187</v>
      </c>
    </row>
    <row r="265" spans="2:65" s="1" customFormat="1" ht="14.4" customHeight="1">
      <c r="B265" s="45"/>
      <c r="C265" s="220" t="s">
        <v>472</v>
      </c>
      <c r="D265" s="220" t="s">
        <v>182</v>
      </c>
      <c r="E265" s="221" t="s">
        <v>473</v>
      </c>
      <c r="F265" s="222" t="s">
        <v>474</v>
      </c>
      <c r="G265" s="223" t="s">
        <v>423</v>
      </c>
      <c r="H265" s="224">
        <v>1</v>
      </c>
      <c r="I265" s="225"/>
      <c r="J265" s="224">
        <f>ROUND(I265*H265,0)</f>
        <v>0</v>
      </c>
      <c r="K265" s="222" t="s">
        <v>193</v>
      </c>
      <c r="L265" s="71"/>
      <c r="M265" s="226" t="s">
        <v>22</v>
      </c>
      <c r="N265" s="227" t="s">
        <v>45</v>
      </c>
      <c r="O265" s="46"/>
      <c r="P265" s="228">
        <f>O265*H265</f>
        <v>0</v>
      </c>
      <c r="Q265" s="228">
        <v>0</v>
      </c>
      <c r="R265" s="228">
        <f>Q265*H265</f>
        <v>0</v>
      </c>
      <c r="S265" s="228">
        <v>0</v>
      </c>
      <c r="T265" s="229">
        <f>S265*H265</f>
        <v>0</v>
      </c>
      <c r="AR265" s="23" t="s">
        <v>224</v>
      </c>
      <c r="AT265" s="23" t="s">
        <v>182</v>
      </c>
      <c r="AU265" s="23" t="s">
        <v>187</v>
      </c>
      <c r="AY265" s="23" t="s">
        <v>180</v>
      </c>
      <c r="BE265" s="230">
        <f>IF(N265="základní",J265,0)</f>
        <v>0</v>
      </c>
      <c r="BF265" s="230">
        <f>IF(N265="snížená",J265,0)</f>
        <v>0</v>
      </c>
      <c r="BG265" s="230">
        <f>IF(N265="zákl. přenesená",J265,0)</f>
        <v>0</v>
      </c>
      <c r="BH265" s="230">
        <f>IF(N265="sníž. přenesená",J265,0)</f>
        <v>0</v>
      </c>
      <c r="BI265" s="230">
        <f>IF(N265="nulová",J265,0)</f>
        <v>0</v>
      </c>
      <c r="BJ265" s="23" t="s">
        <v>187</v>
      </c>
      <c r="BK265" s="230">
        <f>ROUND(I265*H265,0)</f>
        <v>0</v>
      </c>
      <c r="BL265" s="23" t="s">
        <v>224</v>
      </c>
      <c r="BM265" s="23" t="s">
        <v>475</v>
      </c>
    </row>
    <row r="266" spans="2:47" s="1" customFormat="1" ht="13.5">
      <c r="B266" s="45"/>
      <c r="C266" s="73"/>
      <c r="D266" s="233" t="s">
        <v>205</v>
      </c>
      <c r="E266" s="73"/>
      <c r="F266" s="254" t="s">
        <v>476</v>
      </c>
      <c r="G266" s="73"/>
      <c r="H266" s="73"/>
      <c r="I266" s="190"/>
      <c r="J266" s="73"/>
      <c r="K266" s="73"/>
      <c r="L266" s="71"/>
      <c r="M266" s="255"/>
      <c r="N266" s="46"/>
      <c r="O266" s="46"/>
      <c r="P266" s="46"/>
      <c r="Q266" s="46"/>
      <c r="R266" s="46"/>
      <c r="S266" s="46"/>
      <c r="T266" s="94"/>
      <c r="AT266" s="23" t="s">
        <v>205</v>
      </c>
      <c r="AU266" s="23" t="s">
        <v>187</v>
      </c>
    </row>
    <row r="267" spans="2:65" s="1" customFormat="1" ht="34.2" customHeight="1">
      <c r="B267" s="45"/>
      <c r="C267" s="220" t="s">
        <v>351</v>
      </c>
      <c r="D267" s="220" t="s">
        <v>182</v>
      </c>
      <c r="E267" s="221" t="s">
        <v>477</v>
      </c>
      <c r="F267" s="222" t="s">
        <v>478</v>
      </c>
      <c r="G267" s="223" t="s">
        <v>334</v>
      </c>
      <c r="H267" s="225"/>
      <c r="I267" s="225"/>
      <c r="J267" s="224">
        <f>ROUND(I267*H267,0)</f>
        <v>0</v>
      </c>
      <c r="K267" s="222" t="s">
        <v>193</v>
      </c>
      <c r="L267" s="71"/>
      <c r="M267" s="226" t="s">
        <v>22</v>
      </c>
      <c r="N267" s="227" t="s">
        <v>45</v>
      </c>
      <c r="O267" s="46"/>
      <c r="P267" s="228">
        <f>O267*H267</f>
        <v>0</v>
      </c>
      <c r="Q267" s="228">
        <v>0</v>
      </c>
      <c r="R267" s="228">
        <f>Q267*H267</f>
        <v>0</v>
      </c>
      <c r="S267" s="228">
        <v>0</v>
      </c>
      <c r="T267" s="229">
        <f>S267*H267</f>
        <v>0</v>
      </c>
      <c r="AR267" s="23" t="s">
        <v>224</v>
      </c>
      <c r="AT267" s="23" t="s">
        <v>182</v>
      </c>
      <c r="AU267" s="23" t="s">
        <v>187</v>
      </c>
      <c r="AY267" s="23" t="s">
        <v>180</v>
      </c>
      <c r="BE267" s="230">
        <f>IF(N267="základní",J267,0)</f>
        <v>0</v>
      </c>
      <c r="BF267" s="230">
        <f>IF(N267="snížená",J267,0)</f>
        <v>0</v>
      </c>
      <c r="BG267" s="230">
        <f>IF(N267="zákl. přenesená",J267,0)</f>
        <v>0</v>
      </c>
      <c r="BH267" s="230">
        <f>IF(N267="sníž. přenesená",J267,0)</f>
        <v>0</v>
      </c>
      <c r="BI267" s="230">
        <f>IF(N267="nulová",J267,0)</f>
        <v>0</v>
      </c>
      <c r="BJ267" s="23" t="s">
        <v>187</v>
      </c>
      <c r="BK267" s="230">
        <f>ROUND(I267*H267,0)</f>
        <v>0</v>
      </c>
      <c r="BL267" s="23" t="s">
        <v>224</v>
      </c>
      <c r="BM267" s="23" t="s">
        <v>479</v>
      </c>
    </row>
    <row r="268" spans="2:47" s="1" customFormat="1" ht="13.5">
      <c r="B268" s="45"/>
      <c r="C268" s="73"/>
      <c r="D268" s="233" t="s">
        <v>205</v>
      </c>
      <c r="E268" s="73"/>
      <c r="F268" s="254" t="s">
        <v>480</v>
      </c>
      <c r="G268" s="73"/>
      <c r="H268" s="73"/>
      <c r="I268" s="190"/>
      <c r="J268" s="73"/>
      <c r="K268" s="73"/>
      <c r="L268" s="71"/>
      <c r="M268" s="255"/>
      <c r="N268" s="46"/>
      <c r="O268" s="46"/>
      <c r="P268" s="46"/>
      <c r="Q268" s="46"/>
      <c r="R268" s="46"/>
      <c r="S268" s="46"/>
      <c r="T268" s="94"/>
      <c r="AT268" s="23" t="s">
        <v>205</v>
      </c>
      <c r="AU268" s="23" t="s">
        <v>187</v>
      </c>
    </row>
    <row r="269" spans="2:63" s="10" customFormat="1" ht="29.85" customHeight="1">
      <c r="B269" s="204"/>
      <c r="C269" s="205"/>
      <c r="D269" s="206" t="s">
        <v>72</v>
      </c>
      <c r="E269" s="218" t="s">
        <v>481</v>
      </c>
      <c r="F269" s="218" t="s">
        <v>482</v>
      </c>
      <c r="G269" s="205"/>
      <c r="H269" s="205"/>
      <c r="I269" s="208"/>
      <c r="J269" s="219">
        <f>BK269</f>
        <v>0</v>
      </c>
      <c r="K269" s="205"/>
      <c r="L269" s="210"/>
      <c r="M269" s="211"/>
      <c r="N269" s="212"/>
      <c r="O269" s="212"/>
      <c r="P269" s="213">
        <f>SUM(P270:P296)</f>
        <v>0</v>
      </c>
      <c r="Q269" s="212"/>
      <c r="R269" s="213">
        <f>SUM(R270:R296)</f>
        <v>0</v>
      </c>
      <c r="S269" s="212"/>
      <c r="T269" s="214">
        <f>SUM(T270:T296)</f>
        <v>0</v>
      </c>
      <c r="AR269" s="215" t="s">
        <v>187</v>
      </c>
      <c r="AT269" s="216" t="s">
        <v>72</v>
      </c>
      <c r="AU269" s="216" t="s">
        <v>10</v>
      </c>
      <c r="AY269" s="215" t="s">
        <v>180</v>
      </c>
      <c r="BK269" s="217">
        <f>SUM(BK270:BK296)</f>
        <v>0</v>
      </c>
    </row>
    <row r="270" spans="2:65" s="1" customFormat="1" ht="14.4" customHeight="1">
      <c r="B270" s="45"/>
      <c r="C270" s="220" t="s">
        <v>483</v>
      </c>
      <c r="D270" s="220" t="s">
        <v>182</v>
      </c>
      <c r="E270" s="221" t="s">
        <v>484</v>
      </c>
      <c r="F270" s="222" t="s">
        <v>485</v>
      </c>
      <c r="G270" s="223" t="s">
        <v>269</v>
      </c>
      <c r="H270" s="224">
        <v>1</v>
      </c>
      <c r="I270" s="225"/>
      <c r="J270" s="224">
        <f>ROUND(I270*H270,0)</f>
        <v>0</v>
      </c>
      <c r="K270" s="222" t="s">
        <v>22</v>
      </c>
      <c r="L270" s="71"/>
      <c r="M270" s="226" t="s">
        <v>22</v>
      </c>
      <c r="N270" s="227" t="s">
        <v>45</v>
      </c>
      <c r="O270" s="46"/>
      <c r="P270" s="228">
        <f>O270*H270</f>
        <v>0</v>
      </c>
      <c r="Q270" s="228">
        <v>0</v>
      </c>
      <c r="R270" s="228">
        <f>Q270*H270</f>
        <v>0</v>
      </c>
      <c r="S270" s="228">
        <v>0</v>
      </c>
      <c r="T270" s="229">
        <f>S270*H270</f>
        <v>0</v>
      </c>
      <c r="AR270" s="23" t="s">
        <v>224</v>
      </c>
      <c r="AT270" s="23" t="s">
        <v>182</v>
      </c>
      <c r="AU270" s="23" t="s">
        <v>187</v>
      </c>
      <c r="AY270" s="23" t="s">
        <v>180</v>
      </c>
      <c r="BE270" s="230">
        <f>IF(N270="základní",J270,0)</f>
        <v>0</v>
      </c>
      <c r="BF270" s="230">
        <f>IF(N270="snížená",J270,0)</f>
        <v>0</v>
      </c>
      <c r="BG270" s="230">
        <f>IF(N270="zákl. přenesená",J270,0)</f>
        <v>0</v>
      </c>
      <c r="BH270" s="230">
        <f>IF(N270="sníž. přenesená",J270,0)</f>
        <v>0</v>
      </c>
      <c r="BI270" s="230">
        <f>IF(N270="nulová",J270,0)</f>
        <v>0</v>
      </c>
      <c r="BJ270" s="23" t="s">
        <v>187</v>
      </c>
      <c r="BK270" s="230">
        <f>ROUND(I270*H270,0)</f>
        <v>0</v>
      </c>
      <c r="BL270" s="23" t="s">
        <v>224</v>
      </c>
      <c r="BM270" s="23" t="s">
        <v>486</v>
      </c>
    </row>
    <row r="271" spans="2:65" s="1" customFormat="1" ht="14.4" customHeight="1">
      <c r="B271" s="45"/>
      <c r="C271" s="220" t="s">
        <v>354</v>
      </c>
      <c r="D271" s="220" t="s">
        <v>182</v>
      </c>
      <c r="E271" s="221" t="s">
        <v>487</v>
      </c>
      <c r="F271" s="222" t="s">
        <v>488</v>
      </c>
      <c r="G271" s="223" t="s">
        <v>269</v>
      </c>
      <c r="H271" s="224">
        <v>1</v>
      </c>
      <c r="I271" s="225"/>
      <c r="J271" s="224">
        <f>ROUND(I271*H271,0)</f>
        <v>0</v>
      </c>
      <c r="K271" s="222" t="s">
        <v>22</v>
      </c>
      <c r="L271" s="71"/>
      <c r="M271" s="226" t="s">
        <v>22</v>
      </c>
      <c r="N271" s="227" t="s">
        <v>45</v>
      </c>
      <c r="O271" s="46"/>
      <c r="P271" s="228">
        <f>O271*H271</f>
        <v>0</v>
      </c>
      <c r="Q271" s="228">
        <v>0</v>
      </c>
      <c r="R271" s="228">
        <f>Q271*H271</f>
        <v>0</v>
      </c>
      <c r="S271" s="228">
        <v>0</v>
      </c>
      <c r="T271" s="229">
        <f>S271*H271</f>
        <v>0</v>
      </c>
      <c r="AR271" s="23" t="s">
        <v>224</v>
      </c>
      <c r="AT271" s="23" t="s">
        <v>182</v>
      </c>
      <c r="AU271" s="23" t="s">
        <v>187</v>
      </c>
      <c r="AY271" s="23" t="s">
        <v>180</v>
      </c>
      <c r="BE271" s="230">
        <f>IF(N271="základní",J271,0)</f>
        <v>0</v>
      </c>
      <c r="BF271" s="230">
        <f>IF(N271="snížená",J271,0)</f>
        <v>0</v>
      </c>
      <c r="BG271" s="230">
        <f>IF(N271="zákl. přenesená",J271,0)</f>
        <v>0</v>
      </c>
      <c r="BH271" s="230">
        <f>IF(N271="sníž. přenesená",J271,0)</f>
        <v>0</v>
      </c>
      <c r="BI271" s="230">
        <f>IF(N271="nulová",J271,0)</f>
        <v>0</v>
      </c>
      <c r="BJ271" s="23" t="s">
        <v>187</v>
      </c>
      <c r="BK271" s="230">
        <f>ROUND(I271*H271,0)</f>
        <v>0</v>
      </c>
      <c r="BL271" s="23" t="s">
        <v>224</v>
      </c>
      <c r="BM271" s="23" t="s">
        <v>489</v>
      </c>
    </row>
    <row r="272" spans="2:65" s="1" customFormat="1" ht="14.4" customHeight="1">
      <c r="B272" s="45"/>
      <c r="C272" s="220" t="s">
        <v>490</v>
      </c>
      <c r="D272" s="220" t="s">
        <v>182</v>
      </c>
      <c r="E272" s="221" t="s">
        <v>491</v>
      </c>
      <c r="F272" s="222" t="s">
        <v>492</v>
      </c>
      <c r="G272" s="223" t="s">
        <v>269</v>
      </c>
      <c r="H272" s="224">
        <v>2</v>
      </c>
      <c r="I272" s="225"/>
      <c r="J272" s="224">
        <f>ROUND(I272*H272,0)</f>
        <v>0</v>
      </c>
      <c r="K272" s="222" t="s">
        <v>22</v>
      </c>
      <c r="L272" s="71"/>
      <c r="M272" s="226" t="s">
        <v>22</v>
      </c>
      <c r="N272" s="227" t="s">
        <v>45</v>
      </c>
      <c r="O272" s="46"/>
      <c r="P272" s="228">
        <f>O272*H272</f>
        <v>0</v>
      </c>
      <c r="Q272" s="228">
        <v>0</v>
      </c>
      <c r="R272" s="228">
        <f>Q272*H272</f>
        <v>0</v>
      </c>
      <c r="S272" s="228">
        <v>0</v>
      </c>
      <c r="T272" s="229">
        <f>S272*H272</f>
        <v>0</v>
      </c>
      <c r="AR272" s="23" t="s">
        <v>224</v>
      </c>
      <c r="AT272" s="23" t="s">
        <v>182</v>
      </c>
      <c r="AU272" s="23" t="s">
        <v>187</v>
      </c>
      <c r="AY272" s="23" t="s">
        <v>180</v>
      </c>
      <c r="BE272" s="230">
        <f>IF(N272="základní",J272,0)</f>
        <v>0</v>
      </c>
      <c r="BF272" s="230">
        <f>IF(N272="snížená",J272,0)</f>
        <v>0</v>
      </c>
      <c r="BG272" s="230">
        <f>IF(N272="zákl. přenesená",J272,0)</f>
        <v>0</v>
      </c>
      <c r="BH272" s="230">
        <f>IF(N272="sníž. přenesená",J272,0)</f>
        <v>0</v>
      </c>
      <c r="BI272" s="230">
        <f>IF(N272="nulová",J272,0)</f>
        <v>0</v>
      </c>
      <c r="BJ272" s="23" t="s">
        <v>187</v>
      </c>
      <c r="BK272" s="230">
        <f>ROUND(I272*H272,0)</f>
        <v>0</v>
      </c>
      <c r="BL272" s="23" t="s">
        <v>224</v>
      </c>
      <c r="BM272" s="23" t="s">
        <v>493</v>
      </c>
    </row>
    <row r="273" spans="2:65" s="1" customFormat="1" ht="14.4" customHeight="1">
      <c r="B273" s="45"/>
      <c r="C273" s="220" t="s">
        <v>359</v>
      </c>
      <c r="D273" s="220" t="s">
        <v>182</v>
      </c>
      <c r="E273" s="221" t="s">
        <v>494</v>
      </c>
      <c r="F273" s="222" t="s">
        <v>495</v>
      </c>
      <c r="G273" s="223" t="s">
        <v>203</v>
      </c>
      <c r="H273" s="224">
        <v>18</v>
      </c>
      <c r="I273" s="225"/>
      <c r="J273" s="224">
        <f>ROUND(I273*H273,0)</f>
        <v>0</v>
      </c>
      <c r="K273" s="222" t="s">
        <v>22</v>
      </c>
      <c r="L273" s="71"/>
      <c r="M273" s="226" t="s">
        <v>22</v>
      </c>
      <c r="N273" s="227" t="s">
        <v>45</v>
      </c>
      <c r="O273" s="46"/>
      <c r="P273" s="228">
        <f>O273*H273</f>
        <v>0</v>
      </c>
      <c r="Q273" s="228">
        <v>0</v>
      </c>
      <c r="R273" s="228">
        <f>Q273*H273</f>
        <v>0</v>
      </c>
      <c r="S273" s="228">
        <v>0</v>
      </c>
      <c r="T273" s="229">
        <f>S273*H273</f>
        <v>0</v>
      </c>
      <c r="AR273" s="23" t="s">
        <v>224</v>
      </c>
      <c r="AT273" s="23" t="s">
        <v>182</v>
      </c>
      <c r="AU273" s="23" t="s">
        <v>187</v>
      </c>
      <c r="AY273" s="23" t="s">
        <v>180</v>
      </c>
      <c r="BE273" s="230">
        <f>IF(N273="základní",J273,0)</f>
        <v>0</v>
      </c>
      <c r="BF273" s="230">
        <f>IF(N273="snížená",J273,0)</f>
        <v>0</v>
      </c>
      <c r="BG273" s="230">
        <f>IF(N273="zákl. přenesená",J273,0)</f>
        <v>0</v>
      </c>
      <c r="BH273" s="230">
        <f>IF(N273="sníž. přenesená",J273,0)</f>
        <v>0</v>
      </c>
      <c r="BI273" s="230">
        <f>IF(N273="nulová",J273,0)</f>
        <v>0</v>
      </c>
      <c r="BJ273" s="23" t="s">
        <v>187</v>
      </c>
      <c r="BK273" s="230">
        <f>ROUND(I273*H273,0)</f>
        <v>0</v>
      </c>
      <c r="BL273" s="23" t="s">
        <v>224</v>
      </c>
      <c r="BM273" s="23" t="s">
        <v>496</v>
      </c>
    </row>
    <row r="274" spans="2:65" s="1" customFormat="1" ht="14.4" customHeight="1">
      <c r="B274" s="45"/>
      <c r="C274" s="220" t="s">
        <v>497</v>
      </c>
      <c r="D274" s="220" t="s">
        <v>182</v>
      </c>
      <c r="E274" s="221" t="s">
        <v>498</v>
      </c>
      <c r="F274" s="222" t="s">
        <v>499</v>
      </c>
      <c r="G274" s="223" t="s">
        <v>203</v>
      </c>
      <c r="H274" s="224">
        <v>60</v>
      </c>
      <c r="I274" s="225"/>
      <c r="J274" s="224">
        <f>ROUND(I274*H274,0)</f>
        <v>0</v>
      </c>
      <c r="K274" s="222" t="s">
        <v>22</v>
      </c>
      <c r="L274" s="71"/>
      <c r="M274" s="226" t="s">
        <v>22</v>
      </c>
      <c r="N274" s="227" t="s">
        <v>45</v>
      </c>
      <c r="O274" s="46"/>
      <c r="P274" s="228">
        <f>O274*H274</f>
        <v>0</v>
      </c>
      <c r="Q274" s="228">
        <v>0</v>
      </c>
      <c r="R274" s="228">
        <f>Q274*H274</f>
        <v>0</v>
      </c>
      <c r="S274" s="228">
        <v>0</v>
      </c>
      <c r="T274" s="229">
        <f>S274*H274</f>
        <v>0</v>
      </c>
      <c r="AR274" s="23" t="s">
        <v>224</v>
      </c>
      <c r="AT274" s="23" t="s">
        <v>182</v>
      </c>
      <c r="AU274" s="23" t="s">
        <v>187</v>
      </c>
      <c r="AY274" s="23" t="s">
        <v>180</v>
      </c>
      <c r="BE274" s="230">
        <f>IF(N274="základní",J274,0)</f>
        <v>0</v>
      </c>
      <c r="BF274" s="230">
        <f>IF(N274="snížená",J274,0)</f>
        <v>0</v>
      </c>
      <c r="BG274" s="230">
        <f>IF(N274="zákl. přenesená",J274,0)</f>
        <v>0</v>
      </c>
      <c r="BH274" s="230">
        <f>IF(N274="sníž. přenesená",J274,0)</f>
        <v>0</v>
      </c>
      <c r="BI274" s="230">
        <f>IF(N274="nulová",J274,0)</f>
        <v>0</v>
      </c>
      <c r="BJ274" s="23" t="s">
        <v>187</v>
      </c>
      <c r="BK274" s="230">
        <f>ROUND(I274*H274,0)</f>
        <v>0</v>
      </c>
      <c r="BL274" s="23" t="s">
        <v>224</v>
      </c>
      <c r="BM274" s="23" t="s">
        <v>500</v>
      </c>
    </row>
    <row r="275" spans="2:65" s="1" customFormat="1" ht="14.4" customHeight="1">
      <c r="B275" s="45"/>
      <c r="C275" s="220" t="s">
        <v>363</v>
      </c>
      <c r="D275" s="220" t="s">
        <v>182</v>
      </c>
      <c r="E275" s="221" t="s">
        <v>501</v>
      </c>
      <c r="F275" s="222" t="s">
        <v>502</v>
      </c>
      <c r="G275" s="223" t="s">
        <v>203</v>
      </c>
      <c r="H275" s="224">
        <v>100</v>
      </c>
      <c r="I275" s="225"/>
      <c r="J275" s="224">
        <f>ROUND(I275*H275,0)</f>
        <v>0</v>
      </c>
      <c r="K275" s="222" t="s">
        <v>22</v>
      </c>
      <c r="L275" s="71"/>
      <c r="M275" s="226" t="s">
        <v>22</v>
      </c>
      <c r="N275" s="227" t="s">
        <v>45</v>
      </c>
      <c r="O275" s="46"/>
      <c r="P275" s="228">
        <f>O275*H275</f>
        <v>0</v>
      </c>
      <c r="Q275" s="228">
        <v>0</v>
      </c>
      <c r="R275" s="228">
        <f>Q275*H275</f>
        <v>0</v>
      </c>
      <c r="S275" s="228">
        <v>0</v>
      </c>
      <c r="T275" s="229">
        <f>S275*H275</f>
        <v>0</v>
      </c>
      <c r="AR275" s="23" t="s">
        <v>224</v>
      </c>
      <c r="AT275" s="23" t="s">
        <v>182</v>
      </c>
      <c r="AU275" s="23" t="s">
        <v>187</v>
      </c>
      <c r="AY275" s="23" t="s">
        <v>180</v>
      </c>
      <c r="BE275" s="230">
        <f>IF(N275="základní",J275,0)</f>
        <v>0</v>
      </c>
      <c r="BF275" s="230">
        <f>IF(N275="snížená",J275,0)</f>
        <v>0</v>
      </c>
      <c r="BG275" s="230">
        <f>IF(N275="zákl. přenesená",J275,0)</f>
        <v>0</v>
      </c>
      <c r="BH275" s="230">
        <f>IF(N275="sníž. přenesená",J275,0)</f>
        <v>0</v>
      </c>
      <c r="BI275" s="230">
        <f>IF(N275="nulová",J275,0)</f>
        <v>0</v>
      </c>
      <c r="BJ275" s="23" t="s">
        <v>187</v>
      </c>
      <c r="BK275" s="230">
        <f>ROUND(I275*H275,0)</f>
        <v>0</v>
      </c>
      <c r="BL275" s="23" t="s">
        <v>224</v>
      </c>
      <c r="BM275" s="23" t="s">
        <v>503</v>
      </c>
    </row>
    <row r="276" spans="2:65" s="1" customFormat="1" ht="14.4" customHeight="1">
      <c r="B276" s="45"/>
      <c r="C276" s="220" t="s">
        <v>504</v>
      </c>
      <c r="D276" s="220" t="s">
        <v>182</v>
      </c>
      <c r="E276" s="221" t="s">
        <v>505</v>
      </c>
      <c r="F276" s="222" t="s">
        <v>506</v>
      </c>
      <c r="G276" s="223" t="s">
        <v>203</v>
      </c>
      <c r="H276" s="224">
        <v>25</v>
      </c>
      <c r="I276" s="225"/>
      <c r="J276" s="224">
        <f>ROUND(I276*H276,0)</f>
        <v>0</v>
      </c>
      <c r="K276" s="222" t="s">
        <v>22</v>
      </c>
      <c r="L276" s="71"/>
      <c r="M276" s="226" t="s">
        <v>22</v>
      </c>
      <c r="N276" s="227" t="s">
        <v>45</v>
      </c>
      <c r="O276" s="46"/>
      <c r="P276" s="228">
        <f>O276*H276</f>
        <v>0</v>
      </c>
      <c r="Q276" s="228">
        <v>0</v>
      </c>
      <c r="R276" s="228">
        <f>Q276*H276</f>
        <v>0</v>
      </c>
      <c r="S276" s="228">
        <v>0</v>
      </c>
      <c r="T276" s="229">
        <f>S276*H276</f>
        <v>0</v>
      </c>
      <c r="AR276" s="23" t="s">
        <v>224</v>
      </c>
      <c r="AT276" s="23" t="s">
        <v>182</v>
      </c>
      <c r="AU276" s="23" t="s">
        <v>187</v>
      </c>
      <c r="AY276" s="23" t="s">
        <v>180</v>
      </c>
      <c r="BE276" s="230">
        <f>IF(N276="základní",J276,0)</f>
        <v>0</v>
      </c>
      <c r="BF276" s="230">
        <f>IF(N276="snížená",J276,0)</f>
        <v>0</v>
      </c>
      <c r="BG276" s="230">
        <f>IF(N276="zákl. přenesená",J276,0)</f>
        <v>0</v>
      </c>
      <c r="BH276" s="230">
        <f>IF(N276="sníž. přenesená",J276,0)</f>
        <v>0</v>
      </c>
      <c r="BI276" s="230">
        <f>IF(N276="nulová",J276,0)</f>
        <v>0</v>
      </c>
      <c r="BJ276" s="23" t="s">
        <v>187</v>
      </c>
      <c r="BK276" s="230">
        <f>ROUND(I276*H276,0)</f>
        <v>0</v>
      </c>
      <c r="BL276" s="23" t="s">
        <v>224</v>
      </c>
      <c r="BM276" s="23" t="s">
        <v>507</v>
      </c>
    </row>
    <row r="277" spans="2:65" s="1" customFormat="1" ht="14.4" customHeight="1">
      <c r="B277" s="45"/>
      <c r="C277" s="220" t="s">
        <v>367</v>
      </c>
      <c r="D277" s="220" t="s">
        <v>182</v>
      </c>
      <c r="E277" s="221" t="s">
        <v>508</v>
      </c>
      <c r="F277" s="222" t="s">
        <v>509</v>
      </c>
      <c r="G277" s="223" t="s">
        <v>203</v>
      </c>
      <c r="H277" s="224">
        <v>18</v>
      </c>
      <c r="I277" s="225"/>
      <c r="J277" s="224">
        <f>ROUND(I277*H277,0)</f>
        <v>0</v>
      </c>
      <c r="K277" s="222" t="s">
        <v>22</v>
      </c>
      <c r="L277" s="71"/>
      <c r="M277" s="226" t="s">
        <v>22</v>
      </c>
      <c r="N277" s="227" t="s">
        <v>45</v>
      </c>
      <c r="O277" s="46"/>
      <c r="P277" s="228">
        <f>O277*H277</f>
        <v>0</v>
      </c>
      <c r="Q277" s="228">
        <v>0</v>
      </c>
      <c r="R277" s="228">
        <f>Q277*H277</f>
        <v>0</v>
      </c>
      <c r="S277" s="228">
        <v>0</v>
      </c>
      <c r="T277" s="229">
        <f>S277*H277</f>
        <v>0</v>
      </c>
      <c r="AR277" s="23" t="s">
        <v>224</v>
      </c>
      <c r="AT277" s="23" t="s">
        <v>182</v>
      </c>
      <c r="AU277" s="23" t="s">
        <v>187</v>
      </c>
      <c r="AY277" s="23" t="s">
        <v>180</v>
      </c>
      <c r="BE277" s="230">
        <f>IF(N277="základní",J277,0)</f>
        <v>0</v>
      </c>
      <c r="BF277" s="230">
        <f>IF(N277="snížená",J277,0)</f>
        <v>0</v>
      </c>
      <c r="BG277" s="230">
        <f>IF(N277="zákl. přenesená",J277,0)</f>
        <v>0</v>
      </c>
      <c r="BH277" s="230">
        <f>IF(N277="sníž. přenesená",J277,0)</f>
        <v>0</v>
      </c>
      <c r="BI277" s="230">
        <f>IF(N277="nulová",J277,0)</f>
        <v>0</v>
      </c>
      <c r="BJ277" s="23" t="s">
        <v>187</v>
      </c>
      <c r="BK277" s="230">
        <f>ROUND(I277*H277,0)</f>
        <v>0</v>
      </c>
      <c r="BL277" s="23" t="s">
        <v>224</v>
      </c>
      <c r="BM277" s="23" t="s">
        <v>510</v>
      </c>
    </row>
    <row r="278" spans="2:65" s="1" customFormat="1" ht="14.4" customHeight="1">
      <c r="B278" s="45"/>
      <c r="C278" s="220" t="s">
        <v>511</v>
      </c>
      <c r="D278" s="220" t="s">
        <v>182</v>
      </c>
      <c r="E278" s="221" t="s">
        <v>512</v>
      </c>
      <c r="F278" s="222" t="s">
        <v>513</v>
      </c>
      <c r="G278" s="223" t="s">
        <v>203</v>
      </c>
      <c r="H278" s="224">
        <v>3</v>
      </c>
      <c r="I278" s="225"/>
      <c r="J278" s="224">
        <f>ROUND(I278*H278,0)</f>
        <v>0</v>
      </c>
      <c r="K278" s="222" t="s">
        <v>22</v>
      </c>
      <c r="L278" s="71"/>
      <c r="M278" s="226" t="s">
        <v>22</v>
      </c>
      <c r="N278" s="227" t="s">
        <v>45</v>
      </c>
      <c r="O278" s="46"/>
      <c r="P278" s="228">
        <f>O278*H278</f>
        <v>0</v>
      </c>
      <c r="Q278" s="228">
        <v>0</v>
      </c>
      <c r="R278" s="228">
        <f>Q278*H278</f>
        <v>0</v>
      </c>
      <c r="S278" s="228">
        <v>0</v>
      </c>
      <c r="T278" s="229">
        <f>S278*H278</f>
        <v>0</v>
      </c>
      <c r="AR278" s="23" t="s">
        <v>224</v>
      </c>
      <c r="AT278" s="23" t="s">
        <v>182</v>
      </c>
      <c r="AU278" s="23" t="s">
        <v>187</v>
      </c>
      <c r="AY278" s="23" t="s">
        <v>180</v>
      </c>
      <c r="BE278" s="230">
        <f>IF(N278="základní",J278,0)</f>
        <v>0</v>
      </c>
      <c r="BF278" s="230">
        <f>IF(N278="snížená",J278,0)</f>
        <v>0</v>
      </c>
      <c r="BG278" s="230">
        <f>IF(N278="zákl. přenesená",J278,0)</f>
        <v>0</v>
      </c>
      <c r="BH278" s="230">
        <f>IF(N278="sníž. přenesená",J278,0)</f>
        <v>0</v>
      </c>
      <c r="BI278" s="230">
        <f>IF(N278="nulová",J278,0)</f>
        <v>0</v>
      </c>
      <c r="BJ278" s="23" t="s">
        <v>187</v>
      </c>
      <c r="BK278" s="230">
        <f>ROUND(I278*H278,0)</f>
        <v>0</v>
      </c>
      <c r="BL278" s="23" t="s">
        <v>224</v>
      </c>
      <c r="BM278" s="23" t="s">
        <v>514</v>
      </c>
    </row>
    <row r="279" spans="2:65" s="1" customFormat="1" ht="14.4" customHeight="1">
      <c r="B279" s="45"/>
      <c r="C279" s="220" t="s">
        <v>370</v>
      </c>
      <c r="D279" s="220" t="s">
        <v>182</v>
      </c>
      <c r="E279" s="221" t="s">
        <v>515</v>
      </c>
      <c r="F279" s="222" t="s">
        <v>516</v>
      </c>
      <c r="G279" s="223" t="s">
        <v>269</v>
      </c>
      <c r="H279" s="224">
        <v>28</v>
      </c>
      <c r="I279" s="225"/>
      <c r="J279" s="224">
        <f>ROUND(I279*H279,0)</f>
        <v>0</v>
      </c>
      <c r="K279" s="222" t="s">
        <v>22</v>
      </c>
      <c r="L279" s="71"/>
      <c r="M279" s="226" t="s">
        <v>22</v>
      </c>
      <c r="N279" s="227" t="s">
        <v>45</v>
      </c>
      <c r="O279" s="46"/>
      <c r="P279" s="228">
        <f>O279*H279</f>
        <v>0</v>
      </c>
      <c r="Q279" s="228">
        <v>0</v>
      </c>
      <c r="R279" s="228">
        <f>Q279*H279</f>
        <v>0</v>
      </c>
      <c r="S279" s="228">
        <v>0</v>
      </c>
      <c r="T279" s="229">
        <f>S279*H279</f>
        <v>0</v>
      </c>
      <c r="AR279" s="23" t="s">
        <v>224</v>
      </c>
      <c r="AT279" s="23" t="s">
        <v>182</v>
      </c>
      <c r="AU279" s="23" t="s">
        <v>187</v>
      </c>
      <c r="AY279" s="23" t="s">
        <v>180</v>
      </c>
      <c r="BE279" s="230">
        <f>IF(N279="základní",J279,0)</f>
        <v>0</v>
      </c>
      <c r="BF279" s="230">
        <f>IF(N279="snížená",J279,0)</f>
        <v>0</v>
      </c>
      <c r="BG279" s="230">
        <f>IF(N279="zákl. přenesená",J279,0)</f>
        <v>0</v>
      </c>
      <c r="BH279" s="230">
        <f>IF(N279="sníž. přenesená",J279,0)</f>
        <v>0</v>
      </c>
      <c r="BI279" s="230">
        <f>IF(N279="nulová",J279,0)</f>
        <v>0</v>
      </c>
      <c r="BJ279" s="23" t="s">
        <v>187</v>
      </c>
      <c r="BK279" s="230">
        <f>ROUND(I279*H279,0)</f>
        <v>0</v>
      </c>
      <c r="BL279" s="23" t="s">
        <v>224</v>
      </c>
      <c r="BM279" s="23" t="s">
        <v>517</v>
      </c>
    </row>
    <row r="280" spans="2:65" s="1" customFormat="1" ht="14.4" customHeight="1">
      <c r="B280" s="45"/>
      <c r="C280" s="220" t="s">
        <v>518</v>
      </c>
      <c r="D280" s="220" t="s">
        <v>182</v>
      </c>
      <c r="E280" s="221" t="s">
        <v>519</v>
      </c>
      <c r="F280" s="222" t="s">
        <v>520</v>
      </c>
      <c r="G280" s="223" t="s">
        <v>269</v>
      </c>
      <c r="H280" s="224">
        <v>4</v>
      </c>
      <c r="I280" s="225"/>
      <c r="J280" s="224">
        <f>ROUND(I280*H280,0)</f>
        <v>0</v>
      </c>
      <c r="K280" s="222" t="s">
        <v>22</v>
      </c>
      <c r="L280" s="71"/>
      <c r="M280" s="226" t="s">
        <v>22</v>
      </c>
      <c r="N280" s="227" t="s">
        <v>45</v>
      </c>
      <c r="O280" s="46"/>
      <c r="P280" s="228">
        <f>O280*H280</f>
        <v>0</v>
      </c>
      <c r="Q280" s="228">
        <v>0</v>
      </c>
      <c r="R280" s="228">
        <f>Q280*H280</f>
        <v>0</v>
      </c>
      <c r="S280" s="228">
        <v>0</v>
      </c>
      <c r="T280" s="229">
        <f>S280*H280</f>
        <v>0</v>
      </c>
      <c r="AR280" s="23" t="s">
        <v>224</v>
      </c>
      <c r="AT280" s="23" t="s">
        <v>182</v>
      </c>
      <c r="AU280" s="23" t="s">
        <v>187</v>
      </c>
      <c r="AY280" s="23" t="s">
        <v>180</v>
      </c>
      <c r="BE280" s="230">
        <f>IF(N280="základní",J280,0)</f>
        <v>0</v>
      </c>
      <c r="BF280" s="230">
        <f>IF(N280="snížená",J280,0)</f>
        <v>0</v>
      </c>
      <c r="BG280" s="230">
        <f>IF(N280="zákl. přenesená",J280,0)</f>
        <v>0</v>
      </c>
      <c r="BH280" s="230">
        <f>IF(N280="sníž. přenesená",J280,0)</f>
        <v>0</v>
      </c>
      <c r="BI280" s="230">
        <f>IF(N280="nulová",J280,0)</f>
        <v>0</v>
      </c>
      <c r="BJ280" s="23" t="s">
        <v>187</v>
      </c>
      <c r="BK280" s="230">
        <f>ROUND(I280*H280,0)</f>
        <v>0</v>
      </c>
      <c r="BL280" s="23" t="s">
        <v>224</v>
      </c>
      <c r="BM280" s="23" t="s">
        <v>521</v>
      </c>
    </row>
    <row r="281" spans="2:65" s="1" customFormat="1" ht="14.4" customHeight="1">
      <c r="B281" s="45"/>
      <c r="C281" s="220" t="s">
        <v>374</v>
      </c>
      <c r="D281" s="220" t="s">
        <v>182</v>
      </c>
      <c r="E281" s="221" t="s">
        <v>522</v>
      </c>
      <c r="F281" s="222" t="s">
        <v>523</v>
      </c>
      <c r="G281" s="223" t="s">
        <v>269</v>
      </c>
      <c r="H281" s="224">
        <v>2</v>
      </c>
      <c r="I281" s="225"/>
      <c r="J281" s="224">
        <f>ROUND(I281*H281,0)</f>
        <v>0</v>
      </c>
      <c r="K281" s="222" t="s">
        <v>22</v>
      </c>
      <c r="L281" s="71"/>
      <c r="M281" s="226" t="s">
        <v>22</v>
      </c>
      <c r="N281" s="227" t="s">
        <v>45</v>
      </c>
      <c r="O281" s="46"/>
      <c r="P281" s="228">
        <f>O281*H281</f>
        <v>0</v>
      </c>
      <c r="Q281" s="228">
        <v>0</v>
      </c>
      <c r="R281" s="228">
        <f>Q281*H281</f>
        <v>0</v>
      </c>
      <c r="S281" s="228">
        <v>0</v>
      </c>
      <c r="T281" s="229">
        <f>S281*H281</f>
        <v>0</v>
      </c>
      <c r="AR281" s="23" t="s">
        <v>224</v>
      </c>
      <c r="AT281" s="23" t="s">
        <v>182</v>
      </c>
      <c r="AU281" s="23" t="s">
        <v>187</v>
      </c>
      <c r="AY281" s="23" t="s">
        <v>180</v>
      </c>
      <c r="BE281" s="230">
        <f>IF(N281="základní",J281,0)</f>
        <v>0</v>
      </c>
      <c r="BF281" s="230">
        <f>IF(N281="snížená",J281,0)</f>
        <v>0</v>
      </c>
      <c r="BG281" s="230">
        <f>IF(N281="zákl. přenesená",J281,0)</f>
        <v>0</v>
      </c>
      <c r="BH281" s="230">
        <f>IF(N281="sníž. přenesená",J281,0)</f>
        <v>0</v>
      </c>
      <c r="BI281" s="230">
        <f>IF(N281="nulová",J281,0)</f>
        <v>0</v>
      </c>
      <c r="BJ281" s="23" t="s">
        <v>187</v>
      </c>
      <c r="BK281" s="230">
        <f>ROUND(I281*H281,0)</f>
        <v>0</v>
      </c>
      <c r="BL281" s="23" t="s">
        <v>224</v>
      </c>
      <c r="BM281" s="23" t="s">
        <v>524</v>
      </c>
    </row>
    <row r="282" spans="2:65" s="1" customFormat="1" ht="14.4" customHeight="1">
      <c r="B282" s="45"/>
      <c r="C282" s="220" t="s">
        <v>525</v>
      </c>
      <c r="D282" s="220" t="s">
        <v>182</v>
      </c>
      <c r="E282" s="221" t="s">
        <v>526</v>
      </c>
      <c r="F282" s="222" t="s">
        <v>527</v>
      </c>
      <c r="G282" s="223" t="s">
        <v>269</v>
      </c>
      <c r="H282" s="224">
        <v>15</v>
      </c>
      <c r="I282" s="225"/>
      <c r="J282" s="224">
        <f>ROUND(I282*H282,0)</f>
        <v>0</v>
      </c>
      <c r="K282" s="222" t="s">
        <v>22</v>
      </c>
      <c r="L282" s="71"/>
      <c r="M282" s="226" t="s">
        <v>22</v>
      </c>
      <c r="N282" s="227" t="s">
        <v>45</v>
      </c>
      <c r="O282" s="46"/>
      <c r="P282" s="228">
        <f>O282*H282</f>
        <v>0</v>
      </c>
      <c r="Q282" s="228">
        <v>0</v>
      </c>
      <c r="R282" s="228">
        <f>Q282*H282</f>
        <v>0</v>
      </c>
      <c r="S282" s="228">
        <v>0</v>
      </c>
      <c r="T282" s="229">
        <f>S282*H282</f>
        <v>0</v>
      </c>
      <c r="AR282" s="23" t="s">
        <v>224</v>
      </c>
      <c r="AT282" s="23" t="s">
        <v>182</v>
      </c>
      <c r="AU282" s="23" t="s">
        <v>187</v>
      </c>
      <c r="AY282" s="23" t="s">
        <v>180</v>
      </c>
      <c r="BE282" s="230">
        <f>IF(N282="základní",J282,0)</f>
        <v>0</v>
      </c>
      <c r="BF282" s="230">
        <f>IF(N282="snížená",J282,0)</f>
        <v>0</v>
      </c>
      <c r="BG282" s="230">
        <f>IF(N282="zákl. přenesená",J282,0)</f>
        <v>0</v>
      </c>
      <c r="BH282" s="230">
        <f>IF(N282="sníž. přenesená",J282,0)</f>
        <v>0</v>
      </c>
      <c r="BI282" s="230">
        <f>IF(N282="nulová",J282,0)</f>
        <v>0</v>
      </c>
      <c r="BJ282" s="23" t="s">
        <v>187</v>
      </c>
      <c r="BK282" s="230">
        <f>ROUND(I282*H282,0)</f>
        <v>0</v>
      </c>
      <c r="BL282" s="23" t="s">
        <v>224</v>
      </c>
      <c r="BM282" s="23" t="s">
        <v>528</v>
      </c>
    </row>
    <row r="283" spans="2:65" s="1" customFormat="1" ht="14.4" customHeight="1">
      <c r="B283" s="45"/>
      <c r="C283" s="220" t="s">
        <v>378</v>
      </c>
      <c r="D283" s="220" t="s">
        <v>182</v>
      </c>
      <c r="E283" s="221" t="s">
        <v>529</v>
      </c>
      <c r="F283" s="222" t="s">
        <v>530</v>
      </c>
      <c r="G283" s="223" t="s">
        <v>269</v>
      </c>
      <c r="H283" s="224">
        <v>21</v>
      </c>
      <c r="I283" s="225"/>
      <c r="J283" s="224">
        <f>ROUND(I283*H283,0)</f>
        <v>0</v>
      </c>
      <c r="K283" s="222" t="s">
        <v>22</v>
      </c>
      <c r="L283" s="71"/>
      <c r="M283" s="226" t="s">
        <v>22</v>
      </c>
      <c r="N283" s="227" t="s">
        <v>45</v>
      </c>
      <c r="O283" s="46"/>
      <c r="P283" s="228">
        <f>O283*H283</f>
        <v>0</v>
      </c>
      <c r="Q283" s="228">
        <v>0</v>
      </c>
      <c r="R283" s="228">
        <f>Q283*H283</f>
        <v>0</v>
      </c>
      <c r="S283" s="228">
        <v>0</v>
      </c>
      <c r="T283" s="229">
        <f>S283*H283</f>
        <v>0</v>
      </c>
      <c r="AR283" s="23" t="s">
        <v>224</v>
      </c>
      <c r="AT283" s="23" t="s">
        <v>182</v>
      </c>
      <c r="AU283" s="23" t="s">
        <v>187</v>
      </c>
      <c r="AY283" s="23" t="s">
        <v>180</v>
      </c>
      <c r="BE283" s="230">
        <f>IF(N283="základní",J283,0)</f>
        <v>0</v>
      </c>
      <c r="BF283" s="230">
        <f>IF(N283="snížená",J283,0)</f>
        <v>0</v>
      </c>
      <c r="BG283" s="230">
        <f>IF(N283="zákl. přenesená",J283,0)</f>
        <v>0</v>
      </c>
      <c r="BH283" s="230">
        <f>IF(N283="sníž. přenesená",J283,0)</f>
        <v>0</v>
      </c>
      <c r="BI283" s="230">
        <f>IF(N283="nulová",J283,0)</f>
        <v>0</v>
      </c>
      <c r="BJ283" s="23" t="s">
        <v>187</v>
      </c>
      <c r="BK283" s="230">
        <f>ROUND(I283*H283,0)</f>
        <v>0</v>
      </c>
      <c r="BL283" s="23" t="s">
        <v>224</v>
      </c>
      <c r="BM283" s="23" t="s">
        <v>531</v>
      </c>
    </row>
    <row r="284" spans="2:65" s="1" customFormat="1" ht="14.4" customHeight="1">
      <c r="B284" s="45"/>
      <c r="C284" s="220" t="s">
        <v>532</v>
      </c>
      <c r="D284" s="220" t="s">
        <v>182</v>
      </c>
      <c r="E284" s="221" t="s">
        <v>533</v>
      </c>
      <c r="F284" s="222" t="s">
        <v>534</v>
      </c>
      <c r="G284" s="223" t="s">
        <v>269</v>
      </c>
      <c r="H284" s="224">
        <v>12</v>
      </c>
      <c r="I284" s="225"/>
      <c r="J284" s="224">
        <f>ROUND(I284*H284,0)</f>
        <v>0</v>
      </c>
      <c r="K284" s="222" t="s">
        <v>22</v>
      </c>
      <c r="L284" s="71"/>
      <c r="M284" s="226" t="s">
        <v>22</v>
      </c>
      <c r="N284" s="227" t="s">
        <v>45</v>
      </c>
      <c r="O284" s="46"/>
      <c r="P284" s="228">
        <f>O284*H284</f>
        <v>0</v>
      </c>
      <c r="Q284" s="228">
        <v>0</v>
      </c>
      <c r="R284" s="228">
        <f>Q284*H284</f>
        <v>0</v>
      </c>
      <c r="S284" s="228">
        <v>0</v>
      </c>
      <c r="T284" s="229">
        <f>S284*H284</f>
        <v>0</v>
      </c>
      <c r="AR284" s="23" t="s">
        <v>224</v>
      </c>
      <c r="AT284" s="23" t="s">
        <v>182</v>
      </c>
      <c r="AU284" s="23" t="s">
        <v>187</v>
      </c>
      <c r="AY284" s="23" t="s">
        <v>180</v>
      </c>
      <c r="BE284" s="230">
        <f>IF(N284="základní",J284,0)</f>
        <v>0</v>
      </c>
      <c r="BF284" s="230">
        <f>IF(N284="snížená",J284,0)</f>
        <v>0</v>
      </c>
      <c r="BG284" s="230">
        <f>IF(N284="zákl. přenesená",J284,0)</f>
        <v>0</v>
      </c>
      <c r="BH284" s="230">
        <f>IF(N284="sníž. přenesená",J284,0)</f>
        <v>0</v>
      </c>
      <c r="BI284" s="230">
        <f>IF(N284="nulová",J284,0)</f>
        <v>0</v>
      </c>
      <c r="BJ284" s="23" t="s">
        <v>187</v>
      </c>
      <c r="BK284" s="230">
        <f>ROUND(I284*H284,0)</f>
        <v>0</v>
      </c>
      <c r="BL284" s="23" t="s">
        <v>224</v>
      </c>
      <c r="BM284" s="23" t="s">
        <v>535</v>
      </c>
    </row>
    <row r="285" spans="2:65" s="1" customFormat="1" ht="14.4" customHeight="1">
      <c r="B285" s="45"/>
      <c r="C285" s="220" t="s">
        <v>383</v>
      </c>
      <c r="D285" s="220" t="s">
        <v>182</v>
      </c>
      <c r="E285" s="221" t="s">
        <v>536</v>
      </c>
      <c r="F285" s="222" t="s">
        <v>537</v>
      </c>
      <c r="G285" s="223" t="s">
        <v>269</v>
      </c>
      <c r="H285" s="224">
        <v>2</v>
      </c>
      <c r="I285" s="225"/>
      <c r="J285" s="224">
        <f>ROUND(I285*H285,0)</f>
        <v>0</v>
      </c>
      <c r="K285" s="222" t="s">
        <v>22</v>
      </c>
      <c r="L285" s="71"/>
      <c r="M285" s="226" t="s">
        <v>22</v>
      </c>
      <c r="N285" s="227" t="s">
        <v>45</v>
      </c>
      <c r="O285" s="46"/>
      <c r="P285" s="228">
        <f>O285*H285</f>
        <v>0</v>
      </c>
      <c r="Q285" s="228">
        <v>0</v>
      </c>
      <c r="R285" s="228">
        <f>Q285*H285</f>
        <v>0</v>
      </c>
      <c r="S285" s="228">
        <v>0</v>
      </c>
      <c r="T285" s="229">
        <f>S285*H285</f>
        <v>0</v>
      </c>
      <c r="AR285" s="23" t="s">
        <v>224</v>
      </c>
      <c r="AT285" s="23" t="s">
        <v>182</v>
      </c>
      <c r="AU285" s="23" t="s">
        <v>187</v>
      </c>
      <c r="AY285" s="23" t="s">
        <v>180</v>
      </c>
      <c r="BE285" s="230">
        <f>IF(N285="základní",J285,0)</f>
        <v>0</v>
      </c>
      <c r="BF285" s="230">
        <f>IF(N285="snížená",J285,0)</f>
        <v>0</v>
      </c>
      <c r="BG285" s="230">
        <f>IF(N285="zákl. přenesená",J285,0)</f>
        <v>0</v>
      </c>
      <c r="BH285" s="230">
        <f>IF(N285="sníž. přenesená",J285,0)</f>
        <v>0</v>
      </c>
      <c r="BI285" s="230">
        <f>IF(N285="nulová",J285,0)</f>
        <v>0</v>
      </c>
      <c r="BJ285" s="23" t="s">
        <v>187</v>
      </c>
      <c r="BK285" s="230">
        <f>ROUND(I285*H285,0)</f>
        <v>0</v>
      </c>
      <c r="BL285" s="23" t="s">
        <v>224</v>
      </c>
      <c r="BM285" s="23" t="s">
        <v>538</v>
      </c>
    </row>
    <row r="286" spans="2:65" s="1" customFormat="1" ht="14.4" customHeight="1">
      <c r="B286" s="45"/>
      <c r="C286" s="220" t="s">
        <v>539</v>
      </c>
      <c r="D286" s="220" t="s">
        <v>182</v>
      </c>
      <c r="E286" s="221" t="s">
        <v>540</v>
      </c>
      <c r="F286" s="222" t="s">
        <v>541</v>
      </c>
      <c r="G286" s="223" t="s">
        <v>269</v>
      </c>
      <c r="H286" s="224">
        <v>2</v>
      </c>
      <c r="I286" s="225"/>
      <c r="J286" s="224">
        <f>ROUND(I286*H286,0)</f>
        <v>0</v>
      </c>
      <c r="K286" s="222" t="s">
        <v>22</v>
      </c>
      <c r="L286" s="71"/>
      <c r="M286" s="226" t="s">
        <v>22</v>
      </c>
      <c r="N286" s="227" t="s">
        <v>45</v>
      </c>
      <c r="O286" s="46"/>
      <c r="P286" s="228">
        <f>O286*H286</f>
        <v>0</v>
      </c>
      <c r="Q286" s="228">
        <v>0</v>
      </c>
      <c r="R286" s="228">
        <f>Q286*H286</f>
        <v>0</v>
      </c>
      <c r="S286" s="228">
        <v>0</v>
      </c>
      <c r="T286" s="229">
        <f>S286*H286</f>
        <v>0</v>
      </c>
      <c r="AR286" s="23" t="s">
        <v>224</v>
      </c>
      <c r="AT286" s="23" t="s">
        <v>182</v>
      </c>
      <c r="AU286" s="23" t="s">
        <v>187</v>
      </c>
      <c r="AY286" s="23" t="s">
        <v>180</v>
      </c>
      <c r="BE286" s="230">
        <f>IF(N286="základní",J286,0)</f>
        <v>0</v>
      </c>
      <c r="BF286" s="230">
        <f>IF(N286="snížená",J286,0)</f>
        <v>0</v>
      </c>
      <c r="BG286" s="230">
        <f>IF(N286="zákl. přenesená",J286,0)</f>
        <v>0</v>
      </c>
      <c r="BH286" s="230">
        <f>IF(N286="sníž. přenesená",J286,0)</f>
        <v>0</v>
      </c>
      <c r="BI286" s="230">
        <f>IF(N286="nulová",J286,0)</f>
        <v>0</v>
      </c>
      <c r="BJ286" s="23" t="s">
        <v>187</v>
      </c>
      <c r="BK286" s="230">
        <f>ROUND(I286*H286,0)</f>
        <v>0</v>
      </c>
      <c r="BL286" s="23" t="s">
        <v>224</v>
      </c>
      <c r="BM286" s="23" t="s">
        <v>542</v>
      </c>
    </row>
    <row r="287" spans="2:65" s="1" customFormat="1" ht="14.4" customHeight="1">
      <c r="B287" s="45"/>
      <c r="C287" s="220" t="s">
        <v>386</v>
      </c>
      <c r="D287" s="220" t="s">
        <v>182</v>
      </c>
      <c r="E287" s="221" t="s">
        <v>543</v>
      </c>
      <c r="F287" s="222" t="s">
        <v>544</v>
      </c>
      <c r="G287" s="223" t="s">
        <v>269</v>
      </c>
      <c r="H287" s="224">
        <v>2</v>
      </c>
      <c r="I287" s="225"/>
      <c r="J287" s="224">
        <f>ROUND(I287*H287,0)</f>
        <v>0</v>
      </c>
      <c r="K287" s="222" t="s">
        <v>22</v>
      </c>
      <c r="L287" s="71"/>
      <c r="M287" s="226" t="s">
        <v>22</v>
      </c>
      <c r="N287" s="227" t="s">
        <v>45</v>
      </c>
      <c r="O287" s="46"/>
      <c r="P287" s="228">
        <f>O287*H287</f>
        <v>0</v>
      </c>
      <c r="Q287" s="228">
        <v>0</v>
      </c>
      <c r="R287" s="228">
        <f>Q287*H287</f>
        <v>0</v>
      </c>
      <c r="S287" s="228">
        <v>0</v>
      </c>
      <c r="T287" s="229">
        <f>S287*H287</f>
        <v>0</v>
      </c>
      <c r="AR287" s="23" t="s">
        <v>224</v>
      </c>
      <c r="AT287" s="23" t="s">
        <v>182</v>
      </c>
      <c r="AU287" s="23" t="s">
        <v>187</v>
      </c>
      <c r="AY287" s="23" t="s">
        <v>180</v>
      </c>
      <c r="BE287" s="230">
        <f>IF(N287="základní",J287,0)</f>
        <v>0</v>
      </c>
      <c r="BF287" s="230">
        <f>IF(N287="snížená",J287,0)</f>
        <v>0</v>
      </c>
      <c r="BG287" s="230">
        <f>IF(N287="zákl. přenesená",J287,0)</f>
        <v>0</v>
      </c>
      <c r="BH287" s="230">
        <f>IF(N287="sníž. přenesená",J287,0)</f>
        <v>0</v>
      </c>
      <c r="BI287" s="230">
        <f>IF(N287="nulová",J287,0)</f>
        <v>0</v>
      </c>
      <c r="BJ287" s="23" t="s">
        <v>187</v>
      </c>
      <c r="BK287" s="230">
        <f>ROUND(I287*H287,0)</f>
        <v>0</v>
      </c>
      <c r="BL287" s="23" t="s">
        <v>224</v>
      </c>
      <c r="BM287" s="23" t="s">
        <v>545</v>
      </c>
    </row>
    <row r="288" spans="2:65" s="1" customFormat="1" ht="14.4" customHeight="1">
      <c r="B288" s="45"/>
      <c r="C288" s="220" t="s">
        <v>546</v>
      </c>
      <c r="D288" s="220" t="s">
        <v>182</v>
      </c>
      <c r="E288" s="221" t="s">
        <v>547</v>
      </c>
      <c r="F288" s="222" t="s">
        <v>548</v>
      </c>
      <c r="G288" s="223" t="s">
        <v>269</v>
      </c>
      <c r="H288" s="224">
        <v>2</v>
      </c>
      <c r="I288" s="225"/>
      <c r="J288" s="224">
        <f>ROUND(I288*H288,0)</f>
        <v>0</v>
      </c>
      <c r="K288" s="222" t="s">
        <v>22</v>
      </c>
      <c r="L288" s="71"/>
      <c r="M288" s="226" t="s">
        <v>22</v>
      </c>
      <c r="N288" s="227" t="s">
        <v>45</v>
      </c>
      <c r="O288" s="46"/>
      <c r="P288" s="228">
        <f>O288*H288</f>
        <v>0</v>
      </c>
      <c r="Q288" s="228">
        <v>0</v>
      </c>
      <c r="R288" s="228">
        <f>Q288*H288</f>
        <v>0</v>
      </c>
      <c r="S288" s="228">
        <v>0</v>
      </c>
      <c r="T288" s="229">
        <f>S288*H288</f>
        <v>0</v>
      </c>
      <c r="AR288" s="23" t="s">
        <v>224</v>
      </c>
      <c r="AT288" s="23" t="s">
        <v>182</v>
      </c>
      <c r="AU288" s="23" t="s">
        <v>187</v>
      </c>
      <c r="AY288" s="23" t="s">
        <v>180</v>
      </c>
      <c r="BE288" s="230">
        <f>IF(N288="základní",J288,0)</f>
        <v>0</v>
      </c>
      <c r="BF288" s="230">
        <f>IF(N288="snížená",J288,0)</f>
        <v>0</v>
      </c>
      <c r="BG288" s="230">
        <f>IF(N288="zákl. přenesená",J288,0)</f>
        <v>0</v>
      </c>
      <c r="BH288" s="230">
        <f>IF(N288="sníž. přenesená",J288,0)</f>
        <v>0</v>
      </c>
      <c r="BI288" s="230">
        <f>IF(N288="nulová",J288,0)</f>
        <v>0</v>
      </c>
      <c r="BJ288" s="23" t="s">
        <v>187</v>
      </c>
      <c r="BK288" s="230">
        <f>ROUND(I288*H288,0)</f>
        <v>0</v>
      </c>
      <c r="BL288" s="23" t="s">
        <v>224</v>
      </c>
      <c r="BM288" s="23" t="s">
        <v>549</v>
      </c>
    </row>
    <row r="289" spans="2:65" s="1" customFormat="1" ht="14.4" customHeight="1">
      <c r="B289" s="45"/>
      <c r="C289" s="220" t="s">
        <v>392</v>
      </c>
      <c r="D289" s="220" t="s">
        <v>182</v>
      </c>
      <c r="E289" s="221" t="s">
        <v>550</v>
      </c>
      <c r="F289" s="222" t="s">
        <v>551</v>
      </c>
      <c r="G289" s="223" t="s">
        <v>269</v>
      </c>
      <c r="H289" s="224">
        <v>12</v>
      </c>
      <c r="I289" s="225"/>
      <c r="J289" s="224">
        <f>ROUND(I289*H289,0)</f>
        <v>0</v>
      </c>
      <c r="K289" s="222" t="s">
        <v>22</v>
      </c>
      <c r="L289" s="71"/>
      <c r="M289" s="226" t="s">
        <v>22</v>
      </c>
      <c r="N289" s="227" t="s">
        <v>45</v>
      </c>
      <c r="O289" s="46"/>
      <c r="P289" s="228">
        <f>O289*H289</f>
        <v>0</v>
      </c>
      <c r="Q289" s="228">
        <v>0</v>
      </c>
      <c r="R289" s="228">
        <f>Q289*H289</f>
        <v>0</v>
      </c>
      <c r="S289" s="228">
        <v>0</v>
      </c>
      <c r="T289" s="229">
        <f>S289*H289</f>
        <v>0</v>
      </c>
      <c r="AR289" s="23" t="s">
        <v>224</v>
      </c>
      <c r="AT289" s="23" t="s">
        <v>182</v>
      </c>
      <c r="AU289" s="23" t="s">
        <v>187</v>
      </c>
      <c r="AY289" s="23" t="s">
        <v>180</v>
      </c>
      <c r="BE289" s="230">
        <f>IF(N289="základní",J289,0)</f>
        <v>0</v>
      </c>
      <c r="BF289" s="230">
        <f>IF(N289="snížená",J289,0)</f>
        <v>0</v>
      </c>
      <c r="BG289" s="230">
        <f>IF(N289="zákl. přenesená",J289,0)</f>
        <v>0</v>
      </c>
      <c r="BH289" s="230">
        <f>IF(N289="sníž. přenesená",J289,0)</f>
        <v>0</v>
      </c>
      <c r="BI289" s="230">
        <f>IF(N289="nulová",J289,0)</f>
        <v>0</v>
      </c>
      <c r="BJ289" s="23" t="s">
        <v>187</v>
      </c>
      <c r="BK289" s="230">
        <f>ROUND(I289*H289,0)</f>
        <v>0</v>
      </c>
      <c r="BL289" s="23" t="s">
        <v>224</v>
      </c>
      <c r="BM289" s="23" t="s">
        <v>552</v>
      </c>
    </row>
    <row r="290" spans="2:65" s="1" customFormat="1" ht="14.4" customHeight="1">
      <c r="B290" s="45"/>
      <c r="C290" s="220" t="s">
        <v>553</v>
      </c>
      <c r="D290" s="220" t="s">
        <v>182</v>
      </c>
      <c r="E290" s="221" t="s">
        <v>554</v>
      </c>
      <c r="F290" s="222" t="s">
        <v>555</v>
      </c>
      <c r="G290" s="223" t="s">
        <v>269</v>
      </c>
      <c r="H290" s="224">
        <v>6</v>
      </c>
      <c r="I290" s="225"/>
      <c r="J290" s="224">
        <f>ROUND(I290*H290,0)</f>
        <v>0</v>
      </c>
      <c r="K290" s="222" t="s">
        <v>22</v>
      </c>
      <c r="L290" s="71"/>
      <c r="M290" s="226" t="s">
        <v>22</v>
      </c>
      <c r="N290" s="227" t="s">
        <v>45</v>
      </c>
      <c r="O290" s="46"/>
      <c r="P290" s="228">
        <f>O290*H290</f>
        <v>0</v>
      </c>
      <c r="Q290" s="228">
        <v>0</v>
      </c>
      <c r="R290" s="228">
        <f>Q290*H290</f>
        <v>0</v>
      </c>
      <c r="S290" s="228">
        <v>0</v>
      </c>
      <c r="T290" s="229">
        <f>S290*H290</f>
        <v>0</v>
      </c>
      <c r="AR290" s="23" t="s">
        <v>224</v>
      </c>
      <c r="AT290" s="23" t="s">
        <v>182</v>
      </c>
      <c r="AU290" s="23" t="s">
        <v>187</v>
      </c>
      <c r="AY290" s="23" t="s">
        <v>180</v>
      </c>
      <c r="BE290" s="230">
        <f>IF(N290="základní",J290,0)</f>
        <v>0</v>
      </c>
      <c r="BF290" s="230">
        <f>IF(N290="snížená",J290,0)</f>
        <v>0</v>
      </c>
      <c r="BG290" s="230">
        <f>IF(N290="zákl. přenesená",J290,0)</f>
        <v>0</v>
      </c>
      <c r="BH290" s="230">
        <f>IF(N290="sníž. přenesená",J290,0)</f>
        <v>0</v>
      </c>
      <c r="BI290" s="230">
        <f>IF(N290="nulová",J290,0)</f>
        <v>0</v>
      </c>
      <c r="BJ290" s="23" t="s">
        <v>187</v>
      </c>
      <c r="BK290" s="230">
        <f>ROUND(I290*H290,0)</f>
        <v>0</v>
      </c>
      <c r="BL290" s="23" t="s">
        <v>224</v>
      </c>
      <c r="BM290" s="23" t="s">
        <v>556</v>
      </c>
    </row>
    <row r="291" spans="2:65" s="1" customFormat="1" ht="14.4" customHeight="1">
      <c r="B291" s="45"/>
      <c r="C291" s="220" t="s">
        <v>396</v>
      </c>
      <c r="D291" s="220" t="s">
        <v>182</v>
      </c>
      <c r="E291" s="221" t="s">
        <v>557</v>
      </c>
      <c r="F291" s="222" t="s">
        <v>558</v>
      </c>
      <c r="G291" s="223" t="s">
        <v>269</v>
      </c>
      <c r="H291" s="224">
        <v>8</v>
      </c>
      <c r="I291" s="225"/>
      <c r="J291" s="224">
        <f>ROUND(I291*H291,0)</f>
        <v>0</v>
      </c>
      <c r="K291" s="222" t="s">
        <v>22</v>
      </c>
      <c r="L291" s="71"/>
      <c r="M291" s="226" t="s">
        <v>22</v>
      </c>
      <c r="N291" s="227" t="s">
        <v>45</v>
      </c>
      <c r="O291" s="46"/>
      <c r="P291" s="228">
        <f>O291*H291</f>
        <v>0</v>
      </c>
      <c r="Q291" s="228">
        <v>0</v>
      </c>
      <c r="R291" s="228">
        <f>Q291*H291</f>
        <v>0</v>
      </c>
      <c r="S291" s="228">
        <v>0</v>
      </c>
      <c r="T291" s="229">
        <f>S291*H291</f>
        <v>0</v>
      </c>
      <c r="AR291" s="23" t="s">
        <v>224</v>
      </c>
      <c r="AT291" s="23" t="s">
        <v>182</v>
      </c>
      <c r="AU291" s="23" t="s">
        <v>187</v>
      </c>
      <c r="AY291" s="23" t="s">
        <v>180</v>
      </c>
      <c r="BE291" s="230">
        <f>IF(N291="základní",J291,0)</f>
        <v>0</v>
      </c>
      <c r="BF291" s="230">
        <f>IF(N291="snížená",J291,0)</f>
        <v>0</v>
      </c>
      <c r="BG291" s="230">
        <f>IF(N291="zákl. přenesená",J291,0)</f>
        <v>0</v>
      </c>
      <c r="BH291" s="230">
        <f>IF(N291="sníž. přenesená",J291,0)</f>
        <v>0</v>
      </c>
      <c r="BI291" s="230">
        <f>IF(N291="nulová",J291,0)</f>
        <v>0</v>
      </c>
      <c r="BJ291" s="23" t="s">
        <v>187</v>
      </c>
      <c r="BK291" s="230">
        <f>ROUND(I291*H291,0)</f>
        <v>0</v>
      </c>
      <c r="BL291" s="23" t="s">
        <v>224</v>
      </c>
      <c r="BM291" s="23" t="s">
        <v>559</v>
      </c>
    </row>
    <row r="292" spans="2:65" s="1" customFormat="1" ht="22.8" customHeight="1">
      <c r="B292" s="45"/>
      <c r="C292" s="220" t="s">
        <v>560</v>
      </c>
      <c r="D292" s="220" t="s">
        <v>182</v>
      </c>
      <c r="E292" s="221" t="s">
        <v>561</v>
      </c>
      <c r="F292" s="222" t="s">
        <v>562</v>
      </c>
      <c r="G292" s="223" t="s">
        <v>563</v>
      </c>
      <c r="H292" s="224">
        <v>24</v>
      </c>
      <c r="I292" s="225"/>
      <c r="J292" s="224">
        <f>ROUND(I292*H292,0)</f>
        <v>0</v>
      </c>
      <c r="K292" s="222" t="s">
        <v>22</v>
      </c>
      <c r="L292" s="71"/>
      <c r="M292" s="226" t="s">
        <v>22</v>
      </c>
      <c r="N292" s="227" t="s">
        <v>45</v>
      </c>
      <c r="O292" s="46"/>
      <c r="P292" s="228">
        <f>O292*H292</f>
        <v>0</v>
      </c>
      <c r="Q292" s="228">
        <v>0</v>
      </c>
      <c r="R292" s="228">
        <f>Q292*H292</f>
        <v>0</v>
      </c>
      <c r="S292" s="228">
        <v>0</v>
      </c>
      <c r="T292" s="229">
        <f>S292*H292</f>
        <v>0</v>
      </c>
      <c r="AR292" s="23" t="s">
        <v>224</v>
      </c>
      <c r="AT292" s="23" t="s">
        <v>182</v>
      </c>
      <c r="AU292" s="23" t="s">
        <v>187</v>
      </c>
      <c r="AY292" s="23" t="s">
        <v>180</v>
      </c>
      <c r="BE292" s="230">
        <f>IF(N292="základní",J292,0)</f>
        <v>0</v>
      </c>
      <c r="BF292" s="230">
        <f>IF(N292="snížená",J292,0)</f>
        <v>0</v>
      </c>
      <c r="BG292" s="230">
        <f>IF(N292="zákl. přenesená",J292,0)</f>
        <v>0</v>
      </c>
      <c r="BH292" s="230">
        <f>IF(N292="sníž. přenesená",J292,0)</f>
        <v>0</v>
      </c>
      <c r="BI292" s="230">
        <f>IF(N292="nulová",J292,0)</f>
        <v>0</v>
      </c>
      <c r="BJ292" s="23" t="s">
        <v>187</v>
      </c>
      <c r="BK292" s="230">
        <f>ROUND(I292*H292,0)</f>
        <v>0</v>
      </c>
      <c r="BL292" s="23" t="s">
        <v>224</v>
      </c>
      <c r="BM292" s="23" t="s">
        <v>564</v>
      </c>
    </row>
    <row r="293" spans="2:65" s="1" customFormat="1" ht="14.4" customHeight="1">
      <c r="B293" s="45"/>
      <c r="C293" s="220" t="s">
        <v>401</v>
      </c>
      <c r="D293" s="220" t="s">
        <v>182</v>
      </c>
      <c r="E293" s="221" t="s">
        <v>565</v>
      </c>
      <c r="F293" s="222" t="s">
        <v>566</v>
      </c>
      <c r="G293" s="223" t="s">
        <v>567</v>
      </c>
      <c r="H293" s="224">
        <v>1</v>
      </c>
      <c r="I293" s="225"/>
      <c r="J293" s="224">
        <f>ROUND(I293*H293,0)</f>
        <v>0</v>
      </c>
      <c r="K293" s="222" t="s">
        <v>22</v>
      </c>
      <c r="L293" s="71"/>
      <c r="M293" s="226" t="s">
        <v>22</v>
      </c>
      <c r="N293" s="227" t="s">
        <v>45</v>
      </c>
      <c r="O293" s="46"/>
      <c r="P293" s="228">
        <f>O293*H293</f>
        <v>0</v>
      </c>
      <c r="Q293" s="228">
        <v>0</v>
      </c>
      <c r="R293" s="228">
        <f>Q293*H293</f>
        <v>0</v>
      </c>
      <c r="S293" s="228">
        <v>0</v>
      </c>
      <c r="T293" s="229">
        <f>S293*H293</f>
        <v>0</v>
      </c>
      <c r="AR293" s="23" t="s">
        <v>224</v>
      </c>
      <c r="AT293" s="23" t="s">
        <v>182</v>
      </c>
      <c r="AU293" s="23" t="s">
        <v>187</v>
      </c>
      <c r="AY293" s="23" t="s">
        <v>180</v>
      </c>
      <c r="BE293" s="230">
        <f>IF(N293="základní",J293,0)</f>
        <v>0</v>
      </c>
      <c r="BF293" s="230">
        <f>IF(N293="snížená",J293,0)</f>
        <v>0</v>
      </c>
      <c r="BG293" s="230">
        <f>IF(N293="zákl. přenesená",J293,0)</f>
        <v>0</v>
      </c>
      <c r="BH293" s="230">
        <f>IF(N293="sníž. přenesená",J293,0)</f>
        <v>0</v>
      </c>
      <c r="BI293" s="230">
        <f>IF(N293="nulová",J293,0)</f>
        <v>0</v>
      </c>
      <c r="BJ293" s="23" t="s">
        <v>187</v>
      </c>
      <c r="BK293" s="230">
        <f>ROUND(I293*H293,0)</f>
        <v>0</v>
      </c>
      <c r="BL293" s="23" t="s">
        <v>224</v>
      </c>
      <c r="BM293" s="23" t="s">
        <v>568</v>
      </c>
    </row>
    <row r="294" spans="2:65" s="1" customFormat="1" ht="14.4" customHeight="1">
      <c r="B294" s="45"/>
      <c r="C294" s="220" t="s">
        <v>569</v>
      </c>
      <c r="D294" s="220" t="s">
        <v>182</v>
      </c>
      <c r="E294" s="221" t="s">
        <v>570</v>
      </c>
      <c r="F294" s="222" t="s">
        <v>571</v>
      </c>
      <c r="G294" s="223" t="s">
        <v>567</v>
      </c>
      <c r="H294" s="224">
        <v>1</v>
      </c>
      <c r="I294" s="225"/>
      <c r="J294" s="224">
        <f>ROUND(I294*H294,0)</f>
        <v>0</v>
      </c>
      <c r="K294" s="222" t="s">
        <v>22</v>
      </c>
      <c r="L294" s="71"/>
      <c r="M294" s="226" t="s">
        <v>22</v>
      </c>
      <c r="N294" s="227" t="s">
        <v>45</v>
      </c>
      <c r="O294" s="46"/>
      <c r="P294" s="228">
        <f>O294*H294</f>
        <v>0</v>
      </c>
      <c r="Q294" s="228">
        <v>0</v>
      </c>
      <c r="R294" s="228">
        <f>Q294*H294</f>
        <v>0</v>
      </c>
      <c r="S294" s="228">
        <v>0</v>
      </c>
      <c r="T294" s="229">
        <f>S294*H294</f>
        <v>0</v>
      </c>
      <c r="AR294" s="23" t="s">
        <v>224</v>
      </c>
      <c r="AT294" s="23" t="s">
        <v>182</v>
      </c>
      <c r="AU294" s="23" t="s">
        <v>187</v>
      </c>
      <c r="AY294" s="23" t="s">
        <v>180</v>
      </c>
      <c r="BE294" s="230">
        <f>IF(N294="základní",J294,0)</f>
        <v>0</v>
      </c>
      <c r="BF294" s="230">
        <f>IF(N294="snížená",J294,0)</f>
        <v>0</v>
      </c>
      <c r="BG294" s="230">
        <f>IF(N294="zákl. přenesená",J294,0)</f>
        <v>0</v>
      </c>
      <c r="BH294" s="230">
        <f>IF(N294="sníž. přenesená",J294,0)</f>
        <v>0</v>
      </c>
      <c r="BI294" s="230">
        <f>IF(N294="nulová",J294,0)</f>
        <v>0</v>
      </c>
      <c r="BJ294" s="23" t="s">
        <v>187</v>
      </c>
      <c r="BK294" s="230">
        <f>ROUND(I294*H294,0)</f>
        <v>0</v>
      </c>
      <c r="BL294" s="23" t="s">
        <v>224</v>
      </c>
      <c r="BM294" s="23" t="s">
        <v>572</v>
      </c>
    </row>
    <row r="295" spans="2:65" s="1" customFormat="1" ht="14.4" customHeight="1">
      <c r="B295" s="45"/>
      <c r="C295" s="220" t="s">
        <v>404</v>
      </c>
      <c r="D295" s="220" t="s">
        <v>182</v>
      </c>
      <c r="E295" s="221" t="s">
        <v>573</v>
      </c>
      <c r="F295" s="222" t="s">
        <v>574</v>
      </c>
      <c r="G295" s="223" t="s">
        <v>563</v>
      </c>
      <c r="H295" s="224">
        <v>40</v>
      </c>
      <c r="I295" s="225"/>
      <c r="J295" s="224">
        <f>ROUND(I295*H295,0)</f>
        <v>0</v>
      </c>
      <c r="K295" s="222" t="s">
        <v>22</v>
      </c>
      <c r="L295" s="71"/>
      <c r="M295" s="226" t="s">
        <v>22</v>
      </c>
      <c r="N295" s="227" t="s">
        <v>45</v>
      </c>
      <c r="O295" s="46"/>
      <c r="P295" s="228">
        <f>O295*H295</f>
        <v>0</v>
      </c>
      <c r="Q295" s="228">
        <v>0</v>
      </c>
      <c r="R295" s="228">
        <f>Q295*H295</f>
        <v>0</v>
      </c>
      <c r="S295" s="228">
        <v>0</v>
      </c>
      <c r="T295" s="229">
        <f>S295*H295</f>
        <v>0</v>
      </c>
      <c r="AR295" s="23" t="s">
        <v>224</v>
      </c>
      <c r="AT295" s="23" t="s">
        <v>182</v>
      </c>
      <c r="AU295" s="23" t="s">
        <v>187</v>
      </c>
      <c r="AY295" s="23" t="s">
        <v>180</v>
      </c>
      <c r="BE295" s="230">
        <f>IF(N295="základní",J295,0)</f>
        <v>0</v>
      </c>
      <c r="BF295" s="230">
        <f>IF(N295="snížená",J295,0)</f>
        <v>0</v>
      </c>
      <c r="BG295" s="230">
        <f>IF(N295="zákl. přenesená",J295,0)</f>
        <v>0</v>
      </c>
      <c r="BH295" s="230">
        <f>IF(N295="sníž. přenesená",J295,0)</f>
        <v>0</v>
      </c>
      <c r="BI295" s="230">
        <f>IF(N295="nulová",J295,0)</f>
        <v>0</v>
      </c>
      <c r="BJ295" s="23" t="s">
        <v>187</v>
      </c>
      <c r="BK295" s="230">
        <f>ROUND(I295*H295,0)</f>
        <v>0</v>
      </c>
      <c r="BL295" s="23" t="s">
        <v>224</v>
      </c>
      <c r="BM295" s="23" t="s">
        <v>575</v>
      </c>
    </row>
    <row r="296" spans="2:65" s="1" customFormat="1" ht="14.4" customHeight="1">
      <c r="B296" s="45"/>
      <c r="C296" s="220" t="s">
        <v>576</v>
      </c>
      <c r="D296" s="220" t="s">
        <v>182</v>
      </c>
      <c r="E296" s="221" t="s">
        <v>577</v>
      </c>
      <c r="F296" s="222" t="s">
        <v>578</v>
      </c>
      <c r="G296" s="223" t="s">
        <v>567</v>
      </c>
      <c r="H296" s="224">
        <v>1</v>
      </c>
      <c r="I296" s="225"/>
      <c r="J296" s="224">
        <f>ROUND(I296*H296,0)</f>
        <v>0</v>
      </c>
      <c r="K296" s="222" t="s">
        <v>22</v>
      </c>
      <c r="L296" s="71"/>
      <c r="M296" s="226" t="s">
        <v>22</v>
      </c>
      <c r="N296" s="227" t="s">
        <v>45</v>
      </c>
      <c r="O296" s="46"/>
      <c r="P296" s="228">
        <f>O296*H296</f>
        <v>0</v>
      </c>
      <c r="Q296" s="228">
        <v>0</v>
      </c>
      <c r="R296" s="228">
        <f>Q296*H296</f>
        <v>0</v>
      </c>
      <c r="S296" s="228">
        <v>0</v>
      </c>
      <c r="T296" s="229">
        <f>S296*H296</f>
        <v>0</v>
      </c>
      <c r="AR296" s="23" t="s">
        <v>224</v>
      </c>
      <c r="AT296" s="23" t="s">
        <v>182</v>
      </c>
      <c r="AU296" s="23" t="s">
        <v>187</v>
      </c>
      <c r="AY296" s="23" t="s">
        <v>180</v>
      </c>
      <c r="BE296" s="230">
        <f>IF(N296="základní",J296,0)</f>
        <v>0</v>
      </c>
      <c r="BF296" s="230">
        <f>IF(N296="snížená",J296,0)</f>
        <v>0</v>
      </c>
      <c r="BG296" s="230">
        <f>IF(N296="zákl. přenesená",J296,0)</f>
        <v>0</v>
      </c>
      <c r="BH296" s="230">
        <f>IF(N296="sníž. přenesená",J296,0)</f>
        <v>0</v>
      </c>
      <c r="BI296" s="230">
        <f>IF(N296="nulová",J296,0)</f>
        <v>0</v>
      </c>
      <c r="BJ296" s="23" t="s">
        <v>187</v>
      </c>
      <c r="BK296" s="230">
        <f>ROUND(I296*H296,0)</f>
        <v>0</v>
      </c>
      <c r="BL296" s="23" t="s">
        <v>224</v>
      </c>
      <c r="BM296" s="23" t="s">
        <v>579</v>
      </c>
    </row>
    <row r="297" spans="2:63" s="10" customFormat="1" ht="29.85" customHeight="1">
      <c r="B297" s="204"/>
      <c r="C297" s="205"/>
      <c r="D297" s="206" t="s">
        <v>72</v>
      </c>
      <c r="E297" s="218" t="s">
        <v>580</v>
      </c>
      <c r="F297" s="218" t="s">
        <v>581</v>
      </c>
      <c r="G297" s="205"/>
      <c r="H297" s="205"/>
      <c r="I297" s="208"/>
      <c r="J297" s="219">
        <f>BK297</f>
        <v>0</v>
      </c>
      <c r="K297" s="205"/>
      <c r="L297" s="210"/>
      <c r="M297" s="211"/>
      <c r="N297" s="212"/>
      <c r="O297" s="212"/>
      <c r="P297" s="213">
        <f>SUM(P298:P309)</f>
        <v>0</v>
      </c>
      <c r="Q297" s="212"/>
      <c r="R297" s="213">
        <f>SUM(R298:R309)</f>
        <v>0</v>
      </c>
      <c r="S297" s="212"/>
      <c r="T297" s="214">
        <f>SUM(T298:T309)</f>
        <v>0</v>
      </c>
      <c r="AR297" s="215" t="s">
        <v>187</v>
      </c>
      <c r="AT297" s="216" t="s">
        <v>72</v>
      </c>
      <c r="AU297" s="216" t="s">
        <v>10</v>
      </c>
      <c r="AY297" s="215" t="s">
        <v>180</v>
      </c>
      <c r="BK297" s="217">
        <f>SUM(BK298:BK309)</f>
        <v>0</v>
      </c>
    </row>
    <row r="298" spans="2:65" s="1" customFormat="1" ht="22.8" customHeight="1">
      <c r="B298" s="45"/>
      <c r="C298" s="220" t="s">
        <v>409</v>
      </c>
      <c r="D298" s="220" t="s">
        <v>182</v>
      </c>
      <c r="E298" s="221" t="s">
        <v>582</v>
      </c>
      <c r="F298" s="222" t="s">
        <v>583</v>
      </c>
      <c r="G298" s="223" t="s">
        <v>269</v>
      </c>
      <c r="H298" s="224">
        <v>1</v>
      </c>
      <c r="I298" s="225"/>
      <c r="J298" s="224">
        <f>ROUND(I298*H298,0)</f>
        <v>0</v>
      </c>
      <c r="K298" s="222" t="s">
        <v>22</v>
      </c>
      <c r="L298" s="71"/>
      <c r="M298" s="226" t="s">
        <v>22</v>
      </c>
      <c r="N298" s="227" t="s">
        <v>45</v>
      </c>
      <c r="O298" s="46"/>
      <c r="P298" s="228">
        <f>O298*H298</f>
        <v>0</v>
      </c>
      <c r="Q298" s="228">
        <v>0</v>
      </c>
      <c r="R298" s="228">
        <f>Q298*H298</f>
        <v>0</v>
      </c>
      <c r="S298" s="228">
        <v>0</v>
      </c>
      <c r="T298" s="229">
        <f>S298*H298</f>
        <v>0</v>
      </c>
      <c r="AR298" s="23" t="s">
        <v>224</v>
      </c>
      <c r="AT298" s="23" t="s">
        <v>182</v>
      </c>
      <c r="AU298" s="23" t="s">
        <v>187</v>
      </c>
      <c r="AY298" s="23" t="s">
        <v>180</v>
      </c>
      <c r="BE298" s="230">
        <f>IF(N298="základní",J298,0)</f>
        <v>0</v>
      </c>
      <c r="BF298" s="230">
        <f>IF(N298="snížená",J298,0)</f>
        <v>0</v>
      </c>
      <c r="BG298" s="230">
        <f>IF(N298="zákl. přenesená",J298,0)</f>
        <v>0</v>
      </c>
      <c r="BH298" s="230">
        <f>IF(N298="sníž. přenesená",J298,0)</f>
        <v>0</v>
      </c>
      <c r="BI298" s="230">
        <f>IF(N298="nulová",J298,0)</f>
        <v>0</v>
      </c>
      <c r="BJ298" s="23" t="s">
        <v>187</v>
      </c>
      <c r="BK298" s="230">
        <f>ROUND(I298*H298,0)</f>
        <v>0</v>
      </c>
      <c r="BL298" s="23" t="s">
        <v>224</v>
      </c>
      <c r="BM298" s="23" t="s">
        <v>584</v>
      </c>
    </row>
    <row r="299" spans="2:65" s="1" customFormat="1" ht="14.4" customHeight="1">
      <c r="B299" s="45"/>
      <c r="C299" s="220" t="s">
        <v>585</v>
      </c>
      <c r="D299" s="220" t="s">
        <v>182</v>
      </c>
      <c r="E299" s="221" t="s">
        <v>586</v>
      </c>
      <c r="F299" s="222" t="s">
        <v>587</v>
      </c>
      <c r="G299" s="223" t="s">
        <v>269</v>
      </c>
      <c r="H299" s="224">
        <v>1</v>
      </c>
      <c r="I299" s="225"/>
      <c r="J299" s="224">
        <f>ROUND(I299*H299,0)</f>
        <v>0</v>
      </c>
      <c r="K299" s="222" t="s">
        <v>22</v>
      </c>
      <c r="L299" s="71"/>
      <c r="M299" s="226" t="s">
        <v>22</v>
      </c>
      <c r="N299" s="227" t="s">
        <v>45</v>
      </c>
      <c r="O299" s="46"/>
      <c r="P299" s="228">
        <f>O299*H299</f>
        <v>0</v>
      </c>
      <c r="Q299" s="228">
        <v>0</v>
      </c>
      <c r="R299" s="228">
        <f>Q299*H299</f>
        <v>0</v>
      </c>
      <c r="S299" s="228">
        <v>0</v>
      </c>
      <c r="T299" s="229">
        <f>S299*H299</f>
        <v>0</v>
      </c>
      <c r="AR299" s="23" t="s">
        <v>224</v>
      </c>
      <c r="AT299" s="23" t="s">
        <v>182</v>
      </c>
      <c r="AU299" s="23" t="s">
        <v>187</v>
      </c>
      <c r="AY299" s="23" t="s">
        <v>180</v>
      </c>
      <c r="BE299" s="230">
        <f>IF(N299="základní",J299,0)</f>
        <v>0</v>
      </c>
      <c r="BF299" s="230">
        <f>IF(N299="snížená",J299,0)</f>
        <v>0</v>
      </c>
      <c r="BG299" s="230">
        <f>IF(N299="zákl. přenesená",J299,0)</f>
        <v>0</v>
      </c>
      <c r="BH299" s="230">
        <f>IF(N299="sníž. přenesená",J299,0)</f>
        <v>0</v>
      </c>
      <c r="BI299" s="230">
        <f>IF(N299="nulová",J299,0)</f>
        <v>0</v>
      </c>
      <c r="BJ299" s="23" t="s">
        <v>187</v>
      </c>
      <c r="BK299" s="230">
        <f>ROUND(I299*H299,0)</f>
        <v>0</v>
      </c>
      <c r="BL299" s="23" t="s">
        <v>224</v>
      </c>
      <c r="BM299" s="23" t="s">
        <v>588</v>
      </c>
    </row>
    <row r="300" spans="2:65" s="1" customFormat="1" ht="34.2" customHeight="1">
      <c r="B300" s="45"/>
      <c r="C300" s="220" t="s">
        <v>413</v>
      </c>
      <c r="D300" s="220" t="s">
        <v>182</v>
      </c>
      <c r="E300" s="221" t="s">
        <v>589</v>
      </c>
      <c r="F300" s="222" t="s">
        <v>590</v>
      </c>
      <c r="G300" s="223" t="s">
        <v>358</v>
      </c>
      <c r="H300" s="224">
        <v>3</v>
      </c>
      <c r="I300" s="225"/>
      <c r="J300" s="224">
        <f>ROUND(I300*H300,0)</f>
        <v>0</v>
      </c>
      <c r="K300" s="222" t="s">
        <v>193</v>
      </c>
      <c r="L300" s="71"/>
      <c r="M300" s="226" t="s">
        <v>22</v>
      </c>
      <c r="N300" s="227" t="s">
        <v>45</v>
      </c>
      <c r="O300" s="46"/>
      <c r="P300" s="228">
        <f>O300*H300</f>
        <v>0</v>
      </c>
      <c r="Q300" s="228">
        <v>0</v>
      </c>
      <c r="R300" s="228">
        <f>Q300*H300</f>
        <v>0</v>
      </c>
      <c r="S300" s="228">
        <v>0</v>
      </c>
      <c r="T300" s="229">
        <f>S300*H300</f>
        <v>0</v>
      </c>
      <c r="AR300" s="23" t="s">
        <v>224</v>
      </c>
      <c r="AT300" s="23" t="s">
        <v>182</v>
      </c>
      <c r="AU300" s="23" t="s">
        <v>187</v>
      </c>
      <c r="AY300" s="23" t="s">
        <v>180</v>
      </c>
      <c r="BE300" s="230">
        <f>IF(N300="základní",J300,0)</f>
        <v>0</v>
      </c>
      <c r="BF300" s="230">
        <f>IF(N300="snížená",J300,0)</f>
        <v>0</v>
      </c>
      <c r="BG300" s="230">
        <f>IF(N300="zákl. přenesená",J300,0)</f>
        <v>0</v>
      </c>
      <c r="BH300" s="230">
        <f>IF(N300="sníž. přenesená",J300,0)</f>
        <v>0</v>
      </c>
      <c r="BI300" s="230">
        <f>IF(N300="nulová",J300,0)</f>
        <v>0</v>
      </c>
      <c r="BJ300" s="23" t="s">
        <v>187</v>
      </c>
      <c r="BK300" s="230">
        <f>ROUND(I300*H300,0)</f>
        <v>0</v>
      </c>
      <c r="BL300" s="23" t="s">
        <v>224</v>
      </c>
      <c r="BM300" s="23" t="s">
        <v>591</v>
      </c>
    </row>
    <row r="301" spans="2:47" s="1" customFormat="1" ht="13.5">
      <c r="B301" s="45"/>
      <c r="C301" s="73"/>
      <c r="D301" s="233" t="s">
        <v>205</v>
      </c>
      <c r="E301" s="73"/>
      <c r="F301" s="254" t="s">
        <v>592</v>
      </c>
      <c r="G301" s="73"/>
      <c r="H301" s="73"/>
      <c r="I301" s="190"/>
      <c r="J301" s="73"/>
      <c r="K301" s="73"/>
      <c r="L301" s="71"/>
      <c r="M301" s="255"/>
      <c r="N301" s="46"/>
      <c r="O301" s="46"/>
      <c r="P301" s="46"/>
      <c r="Q301" s="46"/>
      <c r="R301" s="46"/>
      <c r="S301" s="46"/>
      <c r="T301" s="94"/>
      <c r="AT301" s="23" t="s">
        <v>205</v>
      </c>
      <c r="AU301" s="23" t="s">
        <v>187</v>
      </c>
    </row>
    <row r="302" spans="2:65" s="1" customFormat="1" ht="14.4" customHeight="1">
      <c r="B302" s="45"/>
      <c r="C302" s="266" t="s">
        <v>593</v>
      </c>
      <c r="D302" s="266" t="s">
        <v>594</v>
      </c>
      <c r="E302" s="267" t="s">
        <v>595</v>
      </c>
      <c r="F302" s="268" t="s">
        <v>596</v>
      </c>
      <c r="G302" s="269" t="s">
        <v>269</v>
      </c>
      <c r="H302" s="270">
        <v>3</v>
      </c>
      <c r="I302" s="271"/>
      <c r="J302" s="270">
        <f>ROUND(I302*H302,0)</f>
        <v>0</v>
      </c>
      <c r="K302" s="268" t="s">
        <v>22</v>
      </c>
      <c r="L302" s="272"/>
      <c r="M302" s="273" t="s">
        <v>22</v>
      </c>
      <c r="N302" s="274" t="s">
        <v>45</v>
      </c>
      <c r="O302" s="46"/>
      <c r="P302" s="228">
        <f>O302*H302</f>
        <v>0</v>
      </c>
      <c r="Q302" s="228">
        <v>0</v>
      </c>
      <c r="R302" s="228">
        <f>Q302*H302</f>
        <v>0</v>
      </c>
      <c r="S302" s="228">
        <v>0</v>
      </c>
      <c r="T302" s="229">
        <f>S302*H302</f>
        <v>0</v>
      </c>
      <c r="AR302" s="23" t="s">
        <v>270</v>
      </c>
      <c r="AT302" s="23" t="s">
        <v>594</v>
      </c>
      <c r="AU302" s="23" t="s">
        <v>187</v>
      </c>
      <c r="AY302" s="23" t="s">
        <v>180</v>
      </c>
      <c r="BE302" s="230">
        <f>IF(N302="základní",J302,0)</f>
        <v>0</v>
      </c>
      <c r="BF302" s="230">
        <f>IF(N302="snížená",J302,0)</f>
        <v>0</v>
      </c>
      <c r="BG302" s="230">
        <f>IF(N302="zákl. přenesená",J302,0)</f>
        <v>0</v>
      </c>
      <c r="BH302" s="230">
        <f>IF(N302="sníž. přenesená",J302,0)</f>
        <v>0</v>
      </c>
      <c r="BI302" s="230">
        <f>IF(N302="nulová",J302,0)</f>
        <v>0</v>
      </c>
      <c r="BJ302" s="23" t="s">
        <v>187</v>
      </c>
      <c r="BK302" s="230">
        <f>ROUND(I302*H302,0)</f>
        <v>0</v>
      </c>
      <c r="BL302" s="23" t="s">
        <v>224</v>
      </c>
      <c r="BM302" s="23" t="s">
        <v>597</v>
      </c>
    </row>
    <row r="303" spans="2:65" s="1" customFormat="1" ht="14.4" customHeight="1">
      <c r="B303" s="45"/>
      <c r="C303" s="266" t="s">
        <v>417</v>
      </c>
      <c r="D303" s="266" t="s">
        <v>594</v>
      </c>
      <c r="E303" s="267" t="s">
        <v>598</v>
      </c>
      <c r="F303" s="268" t="s">
        <v>599</v>
      </c>
      <c r="G303" s="269" t="s">
        <v>358</v>
      </c>
      <c r="H303" s="270">
        <v>2</v>
      </c>
      <c r="I303" s="271"/>
      <c r="J303" s="270">
        <f>ROUND(I303*H303,0)</f>
        <v>0</v>
      </c>
      <c r="K303" s="268" t="s">
        <v>193</v>
      </c>
      <c r="L303" s="272"/>
      <c r="M303" s="273" t="s">
        <v>22</v>
      </c>
      <c r="N303" s="274" t="s">
        <v>45</v>
      </c>
      <c r="O303" s="46"/>
      <c r="P303" s="228">
        <f>O303*H303</f>
        <v>0</v>
      </c>
      <c r="Q303" s="228">
        <v>0</v>
      </c>
      <c r="R303" s="228">
        <f>Q303*H303</f>
        <v>0</v>
      </c>
      <c r="S303" s="228">
        <v>0</v>
      </c>
      <c r="T303" s="229">
        <f>S303*H303</f>
        <v>0</v>
      </c>
      <c r="AR303" s="23" t="s">
        <v>270</v>
      </c>
      <c r="AT303" s="23" t="s">
        <v>594</v>
      </c>
      <c r="AU303" s="23" t="s">
        <v>187</v>
      </c>
      <c r="AY303" s="23" t="s">
        <v>180</v>
      </c>
      <c r="BE303" s="230">
        <f>IF(N303="základní",J303,0)</f>
        <v>0</v>
      </c>
      <c r="BF303" s="230">
        <f>IF(N303="snížená",J303,0)</f>
        <v>0</v>
      </c>
      <c r="BG303" s="230">
        <f>IF(N303="zákl. přenesená",J303,0)</f>
        <v>0</v>
      </c>
      <c r="BH303" s="230">
        <f>IF(N303="sníž. přenesená",J303,0)</f>
        <v>0</v>
      </c>
      <c r="BI303" s="230">
        <f>IF(N303="nulová",J303,0)</f>
        <v>0</v>
      </c>
      <c r="BJ303" s="23" t="s">
        <v>187</v>
      </c>
      <c r="BK303" s="230">
        <f>ROUND(I303*H303,0)</f>
        <v>0</v>
      </c>
      <c r="BL303" s="23" t="s">
        <v>224</v>
      </c>
      <c r="BM303" s="23" t="s">
        <v>600</v>
      </c>
    </row>
    <row r="304" spans="2:65" s="1" customFormat="1" ht="14.4" customHeight="1">
      <c r="B304" s="45"/>
      <c r="C304" s="266" t="s">
        <v>601</v>
      </c>
      <c r="D304" s="266" t="s">
        <v>594</v>
      </c>
      <c r="E304" s="267" t="s">
        <v>602</v>
      </c>
      <c r="F304" s="268" t="s">
        <v>603</v>
      </c>
      <c r="G304" s="269" t="s">
        <v>358</v>
      </c>
      <c r="H304" s="270">
        <v>1</v>
      </c>
      <c r="I304" s="271"/>
      <c r="J304" s="270">
        <f>ROUND(I304*H304,0)</f>
        <v>0</v>
      </c>
      <c r="K304" s="268" t="s">
        <v>193</v>
      </c>
      <c r="L304" s="272"/>
      <c r="M304" s="273" t="s">
        <v>22</v>
      </c>
      <c r="N304" s="274" t="s">
        <v>45</v>
      </c>
      <c r="O304" s="46"/>
      <c r="P304" s="228">
        <f>O304*H304</f>
        <v>0</v>
      </c>
      <c r="Q304" s="228">
        <v>0</v>
      </c>
      <c r="R304" s="228">
        <f>Q304*H304</f>
        <v>0</v>
      </c>
      <c r="S304" s="228">
        <v>0</v>
      </c>
      <c r="T304" s="229">
        <f>S304*H304</f>
        <v>0</v>
      </c>
      <c r="AR304" s="23" t="s">
        <v>270</v>
      </c>
      <c r="AT304" s="23" t="s">
        <v>594</v>
      </c>
      <c r="AU304" s="23" t="s">
        <v>187</v>
      </c>
      <c r="AY304" s="23" t="s">
        <v>180</v>
      </c>
      <c r="BE304" s="230">
        <f>IF(N304="základní",J304,0)</f>
        <v>0</v>
      </c>
      <c r="BF304" s="230">
        <f>IF(N304="snížená",J304,0)</f>
        <v>0</v>
      </c>
      <c r="BG304" s="230">
        <f>IF(N304="zákl. přenesená",J304,0)</f>
        <v>0</v>
      </c>
      <c r="BH304" s="230">
        <f>IF(N304="sníž. přenesená",J304,0)</f>
        <v>0</v>
      </c>
      <c r="BI304" s="230">
        <f>IF(N304="nulová",J304,0)</f>
        <v>0</v>
      </c>
      <c r="BJ304" s="23" t="s">
        <v>187</v>
      </c>
      <c r="BK304" s="230">
        <f>ROUND(I304*H304,0)</f>
        <v>0</v>
      </c>
      <c r="BL304" s="23" t="s">
        <v>224</v>
      </c>
      <c r="BM304" s="23" t="s">
        <v>604</v>
      </c>
    </row>
    <row r="305" spans="2:65" s="1" customFormat="1" ht="22.8" customHeight="1">
      <c r="B305" s="45"/>
      <c r="C305" s="220" t="s">
        <v>424</v>
      </c>
      <c r="D305" s="220" t="s">
        <v>182</v>
      </c>
      <c r="E305" s="221" t="s">
        <v>605</v>
      </c>
      <c r="F305" s="222" t="s">
        <v>606</v>
      </c>
      <c r="G305" s="223" t="s">
        <v>358</v>
      </c>
      <c r="H305" s="224">
        <v>3</v>
      </c>
      <c r="I305" s="225"/>
      <c r="J305" s="224">
        <f>ROUND(I305*H305,0)</f>
        <v>0</v>
      </c>
      <c r="K305" s="222" t="s">
        <v>193</v>
      </c>
      <c r="L305" s="71"/>
      <c r="M305" s="226" t="s">
        <v>22</v>
      </c>
      <c r="N305" s="227" t="s">
        <v>45</v>
      </c>
      <c r="O305" s="46"/>
      <c r="P305" s="228">
        <f>O305*H305</f>
        <v>0</v>
      </c>
      <c r="Q305" s="228">
        <v>0</v>
      </c>
      <c r="R305" s="228">
        <f>Q305*H305</f>
        <v>0</v>
      </c>
      <c r="S305" s="228">
        <v>0</v>
      </c>
      <c r="T305" s="229">
        <f>S305*H305</f>
        <v>0</v>
      </c>
      <c r="AR305" s="23" t="s">
        <v>224</v>
      </c>
      <c r="AT305" s="23" t="s">
        <v>182</v>
      </c>
      <c r="AU305" s="23" t="s">
        <v>187</v>
      </c>
      <c r="AY305" s="23" t="s">
        <v>180</v>
      </c>
      <c r="BE305" s="230">
        <f>IF(N305="základní",J305,0)</f>
        <v>0</v>
      </c>
      <c r="BF305" s="230">
        <f>IF(N305="snížená",J305,0)</f>
        <v>0</v>
      </c>
      <c r="BG305" s="230">
        <f>IF(N305="zákl. přenesená",J305,0)</f>
        <v>0</v>
      </c>
      <c r="BH305" s="230">
        <f>IF(N305="sníž. přenesená",J305,0)</f>
        <v>0</v>
      </c>
      <c r="BI305" s="230">
        <f>IF(N305="nulová",J305,0)</f>
        <v>0</v>
      </c>
      <c r="BJ305" s="23" t="s">
        <v>187</v>
      </c>
      <c r="BK305" s="230">
        <f>ROUND(I305*H305,0)</f>
        <v>0</v>
      </c>
      <c r="BL305" s="23" t="s">
        <v>224</v>
      </c>
      <c r="BM305" s="23" t="s">
        <v>607</v>
      </c>
    </row>
    <row r="306" spans="2:47" s="1" customFormat="1" ht="13.5">
      <c r="B306" s="45"/>
      <c r="C306" s="73"/>
      <c r="D306" s="233" t="s">
        <v>205</v>
      </c>
      <c r="E306" s="73"/>
      <c r="F306" s="254" t="s">
        <v>608</v>
      </c>
      <c r="G306" s="73"/>
      <c r="H306" s="73"/>
      <c r="I306" s="190"/>
      <c r="J306" s="73"/>
      <c r="K306" s="73"/>
      <c r="L306" s="71"/>
      <c r="M306" s="255"/>
      <c r="N306" s="46"/>
      <c r="O306" s="46"/>
      <c r="P306" s="46"/>
      <c r="Q306" s="46"/>
      <c r="R306" s="46"/>
      <c r="S306" s="46"/>
      <c r="T306" s="94"/>
      <c r="AT306" s="23" t="s">
        <v>205</v>
      </c>
      <c r="AU306" s="23" t="s">
        <v>187</v>
      </c>
    </row>
    <row r="307" spans="2:65" s="1" customFormat="1" ht="22.8" customHeight="1">
      <c r="B307" s="45"/>
      <c r="C307" s="266" t="s">
        <v>609</v>
      </c>
      <c r="D307" s="266" t="s">
        <v>594</v>
      </c>
      <c r="E307" s="267" t="s">
        <v>610</v>
      </c>
      <c r="F307" s="268" t="s">
        <v>611</v>
      </c>
      <c r="G307" s="269" t="s">
        <v>358</v>
      </c>
      <c r="H307" s="270">
        <v>3</v>
      </c>
      <c r="I307" s="271"/>
      <c r="J307" s="270">
        <f>ROUND(I307*H307,0)</f>
        <v>0</v>
      </c>
      <c r="K307" s="268" t="s">
        <v>193</v>
      </c>
      <c r="L307" s="272"/>
      <c r="M307" s="273" t="s">
        <v>22</v>
      </c>
      <c r="N307" s="274" t="s">
        <v>45</v>
      </c>
      <c r="O307" s="46"/>
      <c r="P307" s="228">
        <f>O307*H307</f>
        <v>0</v>
      </c>
      <c r="Q307" s="228">
        <v>0</v>
      </c>
      <c r="R307" s="228">
        <f>Q307*H307</f>
        <v>0</v>
      </c>
      <c r="S307" s="228">
        <v>0</v>
      </c>
      <c r="T307" s="229">
        <f>S307*H307</f>
        <v>0</v>
      </c>
      <c r="AR307" s="23" t="s">
        <v>270</v>
      </c>
      <c r="AT307" s="23" t="s">
        <v>594</v>
      </c>
      <c r="AU307" s="23" t="s">
        <v>187</v>
      </c>
      <c r="AY307" s="23" t="s">
        <v>180</v>
      </c>
      <c r="BE307" s="230">
        <f>IF(N307="základní",J307,0)</f>
        <v>0</v>
      </c>
      <c r="BF307" s="230">
        <f>IF(N307="snížená",J307,0)</f>
        <v>0</v>
      </c>
      <c r="BG307" s="230">
        <f>IF(N307="zákl. přenesená",J307,0)</f>
        <v>0</v>
      </c>
      <c r="BH307" s="230">
        <f>IF(N307="sníž. přenesená",J307,0)</f>
        <v>0</v>
      </c>
      <c r="BI307" s="230">
        <f>IF(N307="nulová",J307,0)</f>
        <v>0</v>
      </c>
      <c r="BJ307" s="23" t="s">
        <v>187</v>
      </c>
      <c r="BK307" s="230">
        <f>ROUND(I307*H307,0)</f>
        <v>0</v>
      </c>
      <c r="BL307" s="23" t="s">
        <v>224</v>
      </c>
      <c r="BM307" s="23" t="s">
        <v>612</v>
      </c>
    </row>
    <row r="308" spans="2:65" s="1" customFormat="1" ht="34.2" customHeight="1">
      <c r="B308" s="45"/>
      <c r="C308" s="220" t="s">
        <v>428</v>
      </c>
      <c r="D308" s="220" t="s">
        <v>182</v>
      </c>
      <c r="E308" s="221" t="s">
        <v>613</v>
      </c>
      <c r="F308" s="222" t="s">
        <v>614</v>
      </c>
      <c r="G308" s="223" t="s">
        <v>334</v>
      </c>
      <c r="H308" s="225"/>
      <c r="I308" s="225"/>
      <c r="J308" s="224">
        <f>ROUND(I308*H308,0)</f>
        <v>0</v>
      </c>
      <c r="K308" s="222" t="s">
        <v>193</v>
      </c>
      <c r="L308" s="71"/>
      <c r="M308" s="226" t="s">
        <v>22</v>
      </c>
      <c r="N308" s="227" t="s">
        <v>45</v>
      </c>
      <c r="O308" s="46"/>
      <c r="P308" s="228">
        <f>O308*H308</f>
        <v>0</v>
      </c>
      <c r="Q308" s="228">
        <v>0</v>
      </c>
      <c r="R308" s="228">
        <f>Q308*H308</f>
        <v>0</v>
      </c>
      <c r="S308" s="228">
        <v>0</v>
      </c>
      <c r="T308" s="229">
        <f>S308*H308</f>
        <v>0</v>
      </c>
      <c r="AR308" s="23" t="s">
        <v>224</v>
      </c>
      <c r="AT308" s="23" t="s">
        <v>182</v>
      </c>
      <c r="AU308" s="23" t="s">
        <v>187</v>
      </c>
      <c r="AY308" s="23" t="s">
        <v>180</v>
      </c>
      <c r="BE308" s="230">
        <f>IF(N308="základní",J308,0)</f>
        <v>0</v>
      </c>
      <c r="BF308" s="230">
        <f>IF(N308="snížená",J308,0)</f>
        <v>0</v>
      </c>
      <c r="BG308" s="230">
        <f>IF(N308="zákl. přenesená",J308,0)</f>
        <v>0</v>
      </c>
      <c r="BH308" s="230">
        <f>IF(N308="sníž. přenesená",J308,0)</f>
        <v>0</v>
      </c>
      <c r="BI308" s="230">
        <f>IF(N308="nulová",J308,0)</f>
        <v>0</v>
      </c>
      <c r="BJ308" s="23" t="s">
        <v>187</v>
      </c>
      <c r="BK308" s="230">
        <f>ROUND(I308*H308,0)</f>
        <v>0</v>
      </c>
      <c r="BL308" s="23" t="s">
        <v>224</v>
      </c>
      <c r="BM308" s="23" t="s">
        <v>615</v>
      </c>
    </row>
    <row r="309" spans="2:47" s="1" customFormat="1" ht="13.5">
      <c r="B309" s="45"/>
      <c r="C309" s="73"/>
      <c r="D309" s="233" t="s">
        <v>205</v>
      </c>
      <c r="E309" s="73"/>
      <c r="F309" s="254" t="s">
        <v>616</v>
      </c>
      <c r="G309" s="73"/>
      <c r="H309" s="73"/>
      <c r="I309" s="190"/>
      <c r="J309" s="73"/>
      <c r="K309" s="73"/>
      <c r="L309" s="71"/>
      <c r="M309" s="255"/>
      <c r="N309" s="46"/>
      <c r="O309" s="46"/>
      <c r="P309" s="46"/>
      <c r="Q309" s="46"/>
      <c r="R309" s="46"/>
      <c r="S309" s="46"/>
      <c r="T309" s="94"/>
      <c r="AT309" s="23" t="s">
        <v>205</v>
      </c>
      <c r="AU309" s="23" t="s">
        <v>187</v>
      </c>
    </row>
    <row r="310" spans="2:63" s="10" customFormat="1" ht="29.85" customHeight="1">
      <c r="B310" s="204"/>
      <c r="C310" s="205"/>
      <c r="D310" s="206" t="s">
        <v>72</v>
      </c>
      <c r="E310" s="218" t="s">
        <v>617</v>
      </c>
      <c r="F310" s="218" t="s">
        <v>618</v>
      </c>
      <c r="G310" s="205"/>
      <c r="H310" s="205"/>
      <c r="I310" s="208"/>
      <c r="J310" s="219">
        <f>BK310</f>
        <v>0</v>
      </c>
      <c r="K310" s="205"/>
      <c r="L310" s="210"/>
      <c r="M310" s="211"/>
      <c r="N310" s="212"/>
      <c r="O310" s="212"/>
      <c r="P310" s="213">
        <f>SUM(P311:P344)</f>
        <v>0</v>
      </c>
      <c r="Q310" s="212"/>
      <c r="R310" s="213">
        <f>SUM(R311:R344)</f>
        <v>0</v>
      </c>
      <c r="S310" s="212"/>
      <c r="T310" s="214">
        <f>SUM(T311:T344)</f>
        <v>0</v>
      </c>
      <c r="AR310" s="215" t="s">
        <v>187</v>
      </c>
      <c r="AT310" s="216" t="s">
        <v>72</v>
      </c>
      <c r="AU310" s="216" t="s">
        <v>10</v>
      </c>
      <c r="AY310" s="215" t="s">
        <v>180</v>
      </c>
      <c r="BK310" s="217">
        <f>SUM(BK311:BK344)</f>
        <v>0</v>
      </c>
    </row>
    <row r="311" spans="2:65" s="1" customFormat="1" ht="22.8" customHeight="1">
      <c r="B311" s="45"/>
      <c r="C311" s="220" t="s">
        <v>619</v>
      </c>
      <c r="D311" s="220" t="s">
        <v>182</v>
      </c>
      <c r="E311" s="221" t="s">
        <v>620</v>
      </c>
      <c r="F311" s="222" t="s">
        <v>621</v>
      </c>
      <c r="G311" s="223" t="s">
        <v>203</v>
      </c>
      <c r="H311" s="224">
        <v>2.62</v>
      </c>
      <c r="I311" s="225"/>
      <c r="J311" s="224">
        <f>ROUND(I311*H311,0)</f>
        <v>0</v>
      </c>
      <c r="K311" s="222" t="s">
        <v>193</v>
      </c>
      <c r="L311" s="71"/>
      <c r="M311" s="226" t="s">
        <v>22</v>
      </c>
      <c r="N311" s="227" t="s">
        <v>45</v>
      </c>
      <c r="O311" s="46"/>
      <c r="P311" s="228">
        <f>O311*H311</f>
        <v>0</v>
      </c>
      <c r="Q311" s="228">
        <v>0</v>
      </c>
      <c r="R311" s="228">
        <f>Q311*H311</f>
        <v>0</v>
      </c>
      <c r="S311" s="228">
        <v>0</v>
      </c>
      <c r="T311" s="229">
        <f>S311*H311</f>
        <v>0</v>
      </c>
      <c r="AR311" s="23" t="s">
        <v>224</v>
      </c>
      <c r="AT311" s="23" t="s">
        <v>182</v>
      </c>
      <c r="AU311" s="23" t="s">
        <v>187</v>
      </c>
      <c r="AY311" s="23" t="s">
        <v>180</v>
      </c>
      <c r="BE311" s="230">
        <f>IF(N311="základní",J311,0)</f>
        <v>0</v>
      </c>
      <c r="BF311" s="230">
        <f>IF(N311="snížená",J311,0)</f>
        <v>0</v>
      </c>
      <c r="BG311" s="230">
        <f>IF(N311="zákl. přenesená",J311,0)</f>
        <v>0</v>
      </c>
      <c r="BH311" s="230">
        <f>IF(N311="sníž. přenesená",J311,0)</f>
        <v>0</v>
      </c>
      <c r="BI311" s="230">
        <f>IF(N311="nulová",J311,0)</f>
        <v>0</v>
      </c>
      <c r="BJ311" s="23" t="s">
        <v>187</v>
      </c>
      <c r="BK311" s="230">
        <f>ROUND(I311*H311,0)</f>
        <v>0</v>
      </c>
      <c r="BL311" s="23" t="s">
        <v>224</v>
      </c>
      <c r="BM311" s="23" t="s">
        <v>622</v>
      </c>
    </row>
    <row r="312" spans="2:51" s="13" customFormat="1" ht="13.5">
      <c r="B312" s="256"/>
      <c r="C312" s="257"/>
      <c r="D312" s="233" t="s">
        <v>194</v>
      </c>
      <c r="E312" s="258" t="s">
        <v>22</v>
      </c>
      <c r="F312" s="259" t="s">
        <v>623</v>
      </c>
      <c r="G312" s="257"/>
      <c r="H312" s="258" t="s">
        <v>22</v>
      </c>
      <c r="I312" s="260"/>
      <c r="J312" s="257"/>
      <c r="K312" s="257"/>
      <c r="L312" s="261"/>
      <c r="M312" s="262"/>
      <c r="N312" s="263"/>
      <c r="O312" s="263"/>
      <c r="P312" s="263"/>
      <c r="Q312" s="263"/>
      <c r="R312" s="263"/>
      <c r="S312" s="263"/>
      <c r="T312" s="264"/>
      <c r="AT312" s="265" t="s">
        <v>194</v>
      </c>
      <c r="AU312" s="265" t="s">
        <v>187</v>
      </c>
      <c r="AV312" s="13" t="s">
        <v>10</v>
      </c>
      <c r="AW312" s="13" t="s">
        <v>35</v>
      </c>
      <c r="AX312" s="13" t="s">
        <v>73</v>
      </c>
      <c r="AY312" s="265" t="s">
        <v>180</v>
      </c>
    </row>
    <row r="313" spans="2:51" s="11" customFormat="1" ht="13.5">
      <c r="B313" s="231"/>
      <c r="C313" s="232"/>
      <c r="D313" s="233" t="s">
        <v>194</v>
      </c>
      <c r="E313" s="234" t="s">
        <v>22</v>
      </c>
      <c r="F313" s="235" t="s">
        <v>624</v>
      </c>
      <c r="G313" s="232"/>
      <c r="H313" s="236">
        <v>2.62</v>
      </c>
      <c r="I313" s="237"/>
      <c r="J313" s="232"/>
      <c r="K313" s="232"/>
      <c r="L313" s="238"/>
      <c r="M313" s="239"/>
      <c r="N313" s="240"/>
      <c r="O313" s="240"/>
      <c r="P313" s="240"/>
      <c r="Q313" s="240"/>
      <c r="R313" s="240"/>
      <c r="S313" s="240"/>
      <c r="T313" s="241"/>
      <c r="AT313" s="242" t="s">
        <v>194</v>
      </c>
      <c r="AU313" s="242" t="s">
        <v>187</v>
      </c>
      <c r="AV313" s="11" t="s">
        <v>187</v>
      </c>
      <c r="AW313" s="11" t="s">
        <v>35</v>
      </c>
      <c r="AX313" s="11" t="s">
        <v>73</v>
      </c>
      <c r="AY313" s="242" t="s">
        <v>180</v>
      </c>
    </row>
    <row r="314" spans="2:51" s="12" customFormat="1" ht="13.5">
      <c r="B314" s="243"/>
      <c r="C314" s="244"/>
      <c r="D314" s="233" t="s">
        <v>194</v>
      </c>
      <c r="E314" s="245" t="s">
        <v>22</v>
      </c>
      <c r="F314" s="246" t="s">
        <v>196</v>
      </c>
      <c r="G314" s="244"/>
      <c r="H314" s="247">
        <v>2.62</v>
      </c>
      <c r="I314" s="248"/>
      <c r="J314" s="244"/>
      <c r="K314" s="244"/>
      <c r="L314" s="249"/>
      <c r="M314" s="250"/>
      <c r="N314" s="251"/>
      <c r="O314" s="251"/>
      <c r="P314" s="251"/>
      <c r="Q314" s="251"/>
      <c r="R314" s="251"/>
      <c r="S314" s="251"/>
      <c r="T314" s="252"/>
      <c r="AT314" s="253" t="s">
        <v>194</v>
      </c>
      <c r="AU314" s="253" t="s">
        <v>187</v>
      </c>
      <c r="AV314" s="12" t="s">
        <v>186</v>
      </c>
      <c r="AW314" s="12" t="s">
        <v>35</v>
      </c>
      <c r="AX314" s="12" t="s">
        <v>10</v>
      </c>
      <c r="AY314" s="253" t="s">
        <v>180</v>
      </c>
    </row>
    <row r="315" spans="2:65" s="1" customFormat="1" ht="22.8" customHeight="1">
      <c r="B315" s="45"/>
      <c r="C315" s="220" t="s">
        <v>29</v>
      </c>
      <c r="D315" s="220" t="s">
        <v>182</v>
      </c>
      <c r="E315" s="221" t="s">
        <v>625</v>
      </c>
      <c r="F315" s="222" t="s">
        <v>626</v>
      </c>
      <c r="G315" s="223" t="s">
        <v>192</v>
      </c>
      <c r="H315" s="224">
        <v>5.49</v>
      </c>
      <c r="I315" s="225"/>
      <c r="J315" s="224">
        <f>ROUND(I315*H315,0)</f>
        <v>0</v>
      </c>
      <c r="K315" s="222" t="s">
        <v>193</v>
      </c>
      <c r="L315" s="71"/>
      <c r="M315" s="226" t="s">
        <v>22</v>
      </c>
      <c r="N315" s="227" t="s">
        <v>45</v>
      </c>
      <c r="O315" s="46"/>
      <c r="P315" s="228">
        <f>O315*H315</f>
        <v>0</v>
      </c>
      <c r="Q315" s="228">
        <v>0</v>
      </c>
      <c r="R315" s="228">
        <f>Q315*H315</f>
        <v>0</v>
      </c>
      <c r="S315" s="228">
        <v>0</v>
      </c>
      <c r="T315" s="229">
        <f>S315*H315</f>
        <v>0</v>
      </c>
      <c r="AR315" s="23" t="s">
        <v>224</v>
      </c>
      <c r="AT315" s="23" t="s">
        <v>182</v>
      </c>
      <c r="AU315" s="23" t="s">
        <v>187</v>
      </c>
      <c r="AY315" s="23" t="s">
        <v>180</v>
      </c>
      <c r="BE315" s="230">
        <f>IF(N315="základní",J315,0)</f>
        <v>0</v>
      </c>
      <c r="BF315" s="230">
        <f>IF(N315="snížená",J315,0)</f>
        <v>0</v>
      </c>
      <c r="BG315" s="230">
        <f>IF(N315="zákl. přenesená",J315,0)</f>
        <v>0</v>
      </c>
      <c r="BH315" s="230">
        <f>IF(N315="sníž. přenesená",J315,0)</f>
        <v>0</v>
      </c>
      <c r="BI315" s="230">
        <f>IF(N315="nulová",J315,0)</f>
        <v>0</v>
      </c>
      <c r="BJ315" s="23" t="s">
        <v>187</v>
      </c>
      <c r="BK315" s="230">
        <f>ROUND(I315*H315,0)</f>
        <v>0</v>
      </c>
      <c r="BL315" s="23" t="s">
        <v>224</v>
      </c>
      <c r="BM315" s="23" t="s">
        <v>627</v>
      </c>
    </row>
    <row r="316" spans="2:51" s="11" customFormat="1" ht="13.5">
      <c r="B316" s="231"/>
      <c r="C316" s="232"/>
      <c r="D316" s="233" t="s">
        <v>194</v>
      </c>
      <c r="E316" s="234" t="s">
        <v>22</v>
      </c>
      <c r="F316" s="235" t="s">
        <v>628</v>
      </c>
      <c r="G316" s="232"/>
      <c r="H316" s="236">
        <v>1.94</v>
      </c>
      <c r="I316" s="237"/>
      <c r="J316" s="232"/>
      <c r="K316" s="232"/>
      <c r="L316" s="238"/>
      <c r="M316" s="239"/>
      <c r="N316" s="240"/>
      <c r="O316" s="240"/>
      <c r="P316" s="240"/>
      <c r="Q316" s="240"/>
      <c r="R316" s="240"/>
      <c r="S316" s="240"/>
      <c r="T316" s="241"/>
      <c r="AT316" s="242" t="s">
        <v>194</v>
      </c>
      <c r="AU316" s="242" t="s">
        <v>187</v>
      </c>
      <c r="AV316" s="11" t="s">
        <v>187</v>
      </c>
      <c r="AW316" s="11" t="s">
        <v>35</v>
      </c>
      <c r="AX316" s="11" t="s">
        <v>73</v>
      </c>
      <c r="AY316" s="242" t="s">
        <v>180</v>
      </c>
    </row>
    <row r="317" spans="2:51" s="11" customFormat="1" ht="13.5">
      <c r="B317" s="231"/>
      <c r="C317" s="232"/>
      <c r="D317" s="233" t="s">
        <v>194</v>
      </c>
      <c r="E317" s="234" t="s">
        <v>22</v>
      </c>
      <c r="F317" s="235" t="s">
        <v>629</v>
      </c>
      <c r="G317" s="232"/>
      <c r="H317" s="236">
        <v>2.45</v>
      </c>
      <c r="I317" s="237"/>
      <c r="J317" s="232"/>
      <c r="K317" s="232"/>
      <c r="L317" s="238"/>
      <c r="M317" s="239"/>
      <c r="N317" s="240"/>
      <c r="O317" s="240"/>
      <c r="P317" s="240"/>
      <c r="Q317" s="240"/>
      <c r="R317" s="240"/>
      <c r="S317" s="240"/>
      <c r="T317" s="241"/>
      <c r="AT317" s="242" t="s">
        <v>194</v>
      </c>
      <c r="AU317" s="242" t="s">
        <v>187</v>
      </c>
      <c r="AV317" s="11" t="s">
        <v>187</v>
      </c>
      <c r="AW317" s="11" t="s">
        <v>35</v>
      </c>
      <c r="AX317" s="11" t="s">
        <v>73</v>
      </c>
      <c r="AY317" s="242" t="s">
        <v>180</v>
      </c>
    </row>
    <row r="318" spans="2:51" s="11" customFormat="1" ht="13.5">
      <c r="B318" s="231"/>
      <c r="C318" s="232"/>
      <c r="D318" s="233" t="s">
        <v>194</v>
      </c>
      <c r="E318" s="234" t="s">
        <v>22</v>
      </c>
      <c r="F318" s="235" t="s">
        <v>325</v>
      </c>
      <c r="G318" s="232"/>
      <c r="H318" s="236">
        <v>1.1</v>
      </c>
      <c r="I318" s="237"/>
      <c r="J318" s="232"/>
      <c r="K318" s="232"/>
      <c r="L318" s="238"/>
      <c r="M318" s="239"/>
      <c r="N318" s="240"/>
      <c r="O318" s="240"/>
      <c r="P318" s="240"/>
      <c r="Q318" s="240"/>
      <c r="R318" s="240"/>
      <c r="S318" s="240"/>
      <c r="T318" s="241"/>
      <c r="AT318" s="242" t="s">
        <v>194</v>
      </c>
      <c r="AU318" s="242" t="s">
        <v>187</v>
      </c>
      <c r="AV318" s="11" t="s">
        <v>187</v>
      </c>
      <c r="AW318" s="11" t="s">
        <v>35</v>
      </c>
      <c r="AX318" s="11" t="s">
        <v>73</v>
      </c>
      <c r="AY318" s="242" t="s">
        <v>180</v>
      </c>
    </row>
    <row r="319" spans="2:51" s="12" customFormat="1" ht="13.5">
      <c r="B319" s="243"/>
      <c r="C319" s="244"/>
      <c r="D319" s="233" t="s">
        <v>194</v>
      </c>
      <c r="E319" s="245" t="s">
        <v>22</v>
      </c>
      <c r="F319" s="246" t="s">
        <v>196</v>
      </c>
      <c r="G319" s="244"/>
      <c r="H319" s="247">
        <v>5.49</v>
      </c>
      <c r="I319" s="248"/>
      <c r="J319" s="244"/>
      <c r="K319" s="244"/>
      <c r="L319" s="249"/>
      <c r="M319" s="250"/>
      <c r="N319" s="251"/>
      <c r="O319" s="251"/>
      <c r="P319" s="251"/>
      <c r="Q319" s="251"/>
      <c r="R319" s="251"/>
      <c r="S319" s="251"/>
      <c r="T319" s="252"/>
      <c r="AT319" s="253" t="s">
        <v>194</v>
      </c>
      <c r="AU319" s="253" t="s">
        <v>187</v>
      </c>
      <c r="AV319" s="12" t="s">
        <v>186</v>
      </c>
      <c r="AW319" s="12" t="s">
        <v>35</v>
      </c>
      <c r="AX319" s="12" t="s">
        <v>10</v>
      </c>
      <c r="AY319" s="253" t="s">
        <v>180</v>
      </c>
    </row>
    <row r="320" spans="2:65" s="1" customFormat="1" ht="14.4" customHeight="1">
      <c r="B320" s="45"/>
      <c r="C320" s="266" t="s">
        <v>630</v>
      </c>
      <c r="D320" s="266" t="s">
        <v>594</v>
      </c>
      <c r="E320" s="267" t="s">
        <v>631</v>
      </c>
      <c r="F320" s="268" t="s">
        <v>632</v>
      </c>
      <c r="G320" s="269" t="s">
        <v>192</v>
      </c>
      <c r="H320" s="270">
        <v>6.33</v>
      </c>
      <c r="I320" s="271"/>
      <c r="J320" s="270">
        <f>ROUND(I320*H320,0)</f>
        <v>0</v>
      </c>
      <c r="K320" s="268" t="s">
        <v>22</v>
      </c>
      <c r="L320" s="272"/>
      <c r="M320" s="273" t="s">
        <v>22</v>
      </c>
      <c r="N320" s="274" t="s">
        <v>45</v>
      </c>
      <c r="O320" s="46"/>
      <c r="P320" s="228">
        <f>O320*H320</f>
        <v>0</v>
      </c>
      <c r="Q320" s="228">
        <v>0</v>
      </c>
      <c r="R320" s="228">
        <f>Q320*H320</f>
        <v>0</v>
      </c>
      <c r="S320" s="228">
        <v>0</v>
      </c>
      <c r="T320" s="229">
        <f>S320*H320</f>
        <v>0</v>
      </c>
      <c r="AR320" s="23" t="s">
        <v>270</v>
      </c>
      <c r="AT320" s="23" t="s">
        <v>594</v>
      </c>
      <c r="AU320" s="23" t="s">
        <v>187</v>
      </c>
      <c r="AY320" s="23" t="s">
        <v>180</v>
      </c>
      <c r="BE320" s="230">
        <f>IF(N320="základní",J320,0)</f>
        <v>0</v>
      </c>
      <c r="BF320" s="230">
        <f>IF(N320="snížená",J320,0)</f>
        <v>0</v>
      </c>
      <c r="BG320" s="230">
        <f>IF(N320="zákl. přenesená",J320,0)</f>
        <v>0</v>
      </c>
      <c r="BH320" s="230">
        <f>IF(N320="sníž. přenesená",J320,0)</f>
        <v>0</v>
      </c>
      <c r="BI320" s="230">
        <f>IF(N320="nulová",J320,0)</f>
        <v>0</v>
      </c>
      <c r="BJ320" s="23" t="s">
        <v>187</v>
      </c>
      <c r="BK320" s="230">
        <f>ROUND(I320*H320,0)</f>
        <v>0</v>
      </c>
      <c r="BL320" s="23" t="s">
        <v>224</v>
      </c>
      <c r="BM320" s="23" t="s">
        <v>633</v>
      </c>
    </row>
    <row r="321" spans="2:51" s="11" customFormat="1" ht="13.5">
      <c r="B321" s="231"/>
      <c r="C321" s="232"/>
      <c r="D321" s="233" t="s">
        <v>194</v>
      </c>
      <c r="E321" s="234" t="s">
        <v>22</v>
      </c>
      <c r="F321" s="235" t="s">
        <v>634</v>
      </c>
      <c r="G321" s="232"/>
      <c r="H321" s="236">
        <v>0.29</v>
      </c>
      <c r="I321" s="237"/>
      <c r="J321" s="232"/>
      <c r="K321" s="232"/>
      <c r="L321" s="238"/>
      <c r="M321" s="239"/>
      <c r="N321" s="240"/>
      <c r="O321" s="240"/>
      <c r="P321" s="240"/>
      <c r="Q321" s="240"/>
      <c r="R321" s="240"/>
      <c r="S321" s="240"/>
      <c r="T321" s="241"/>
      <c r="AT321" s="242" t="s">
        <v>194</v>
      </c>
      <c r="AU321" s="242" t="s">
        <v>187</v>
      </c>
      <c r="AV321" s="11" t="s">
        <v>187</v>
      </c>
      <c r="AW321" s="11" t="s">
        <v>35</v>
      </c>
      <c r="AX321" s="11" t="s">
        <v>73</v>
      </c>
      <c r="AY321" s="242" t="s">
        <v>180</v>
      </c>
    </row>
    <row r="322" spans="2:51" s="11" customFormat="1" ht="13.5">
      <c r="B322" s="231"/>
      <c r="C322" s="232"/>
      <c r="D322" s="233" t="s">
        <v>194</v>
      </c>
      <c r="E322" s="234" t="s">
        <v>22</v>
      </c>
      <c r="F322" s="235" t="s">
        <v>635</v>
      </c>
      <c r="G322" s="232"/>
      <c r="H322" s="236">
        <v>6.04</v>
      </c>
      <c r="I322" s="237"/>
      <c r="J322" s="232"/>
      <c r="K322" s="232"/>
      <c r="L322" s="238"/>
      <c r="M322" s="239"/>
      <c r="N322" s="240"/>
      <c r="O322" s="240"/>
      <c r="P322" s="240"/>
      <c r="Q322" s="240"/>
      <c r="R322" s="240"/>
      <c r="S322" s="240"/>
      <c r="T322" s="241"/>
      <c r="AT322" s="242" t="s">
        <v>194</v>
      </c>
      <c r="AU322" s="242" t="s">
        <v>187</v>
      </c>
      <c r="AV322" s="11" t="s">
        <v>187</v>
      </c>
      <c r="AW322" s="11" t="s">
        <v>35</v>
      </c>
      <c r="AX322" s="11" t="s">
        <v>73</v>
      </c>
      <c r="AY322" s="242" t="s">
        <v>180</v>
      </c>
    </row>
    <row r="323" spans="2:51" s="12" customFormat="1" ht="13.5">
      <c r="B323" s="243"/>
      <c r="C323" s="244"/>
      <c r="D323" s="233" t="s">
        <v>194</v>
      </c>
      <c r="E323" s="245" t="s">
        <v>22</v>
      </c>
      <c r="F323" s="246" t="s">
        <v>196</v>
      </c>
      <c r="G323" s="244"/>
      <c r="H323" s="247">
        <v>6.33</v>
      </c>
      <c r="I323" s="248"/>
      <c r="J323" s="244"/>
      <c r="K323" s="244"/>
      <c r="L323" s="249"/>
      <c r="M323" s="250"/>
      <c r="N323" s="251"/>
      <c r="O323" s="251"/>
      <c r="P323" s="251"/>
      <c r="Q323" s="251"/>
      <c r="R323" s="251"/>
      <c r="S323" s="251"/>
      <c r="T323" s="252"/>
      <c r="AT323" s="253" t="s">
        <v>194</v>
      </c>
      <c r="AU323" s="253" t="s">
        <v>187</v>
      </c>
      <c r="AV323" s="12" t="s">
        <v>186</v>
      </c>
      <c r="AW323" s="12" t="s">
        <v>35</v>
      </c>
      <c r="AX323" s="12" t="s">
        <v>10</v>
      </c>
      <c r="AY323" s="253" t="s">
        <v>180</v>
      </c>
    </row>
    <row r="324" spans="2:65" s="1" customFormat="1" ht="22.8" customHeight="1">
      <c r="B324" s="45"/>
      <c r="C324" s="220" t="s">
        <v>435</v>
      </c>
      <c r="D324" s="220" t="s">
        <v>182</v>
      </c>
      <c r="E324" s="221" t="s">
        <v>636</v>
      </c>
      <c r="F324" s="222" t="s">
        <v>637</v>
      </c>
      <c r="G324" s="223" t="s">
        <v>192</v>
      </c>
      <c r="H324" s="224">
        <v>5.49</v>
      </c>
      <c r="I324" s="225"/>
      <c r="J324" s="224">
        <f>ROUND(I324*H324,0)</f>
        <v>0</v>
      </c>
      <c r="K324" s="222" t="s">
        <v>193</v>
      </c>
      <c r="L324" s="71"/>
      <c r="M324" s="226" t="s">
        <v>22</v>
      </c>
      <c r="N324" s="227" t="s">
        <v>45</v>
      </c>
      <c r="O324" s="46"/>
      <c r="P324" s="228">
        <f>O324*H324</f>
        <v>0</v>
      </c>
      <c r="Q324" s="228">
        <v>0</v>
      </c>
      <c r="R324" s="228">
        <f>Q324*H324</f>
        <v>0</v>
      </c>
      <c r="S324" s="228">
        <v>0</v>
      </c>
      <c r="T324" s="229">
        <f>S324*H324</f>
        <v>0</v>
      </c>
      <c r="AR324" s="23" t="s">
        <v>224</v>
      </c>
      <c r="AT324" s="23" t="s">
        <v>182</v>
      </c>
      <c r="AU324" s="23" t="s">
        <v>187</v>
      </c>
      <c r="AY324" s="23" t="s">
        <v>180</v>
      </c>
      <c r="BE324" s="230">
        <f>IF(N324="základní",J324,0)</f>
        <v>0</v>
      </c>
      <c r="BF324" s="230">
        <f>IF(N324="snížená",J324,0)</f>
        <v>0</v>
      </c>
      <c r="BG324" s="230">
        <f>IF(N324="zákl. přenesená",J324,0)</f>
        <v>0</v>
      </c>
      <c r="BH324" s="230">
        <f>IF(N324="sníž. přenesená",J324,0)</f>
        <v>0</v>
      </c>
      <c r="BI324" s="230">
        <f>IF(N324="nulová",J324,0)</f>
        <v>0</v>
      </c>
      <c r="BJ324" s="23" t="s">
        <v>187</v>
      </c>
      <c r="BK324" s="230">
        <f>ROUND(I324*H324,0)</f>
        <v>0</v>
      </c>
      <c r="BL324" s="23" t="s">
        <v>224</v>
      </c>
      <c r="BM324" s="23" t="s">
        <v>638</v>
      </c>
    </row>
    <row r="325" spans="2:51" s="11" customFormat="1" ht="13.5">
      <c r="B325" s="231"/>
      <c r="C325" s="232"/>
      <c r="D325" s="233" t="s">
        <v>194</v>
      </c>
      <c r="E325" s="234" t="s">
        <v>22</v>
      </c>
      <c r="F325" s="235" t="s">
        <v>628</v>
      </c>
      <c r="G325" s="232"/>
      <c r="H325" s="236">
        <v>1.94</v>
      </c>
      <c r="I325" s="237"/>
      <c r="J325" s="232"/>
      <c r="K325" s="232"/>
      <c r="L325" s="238"/>
      <c r="M325" s="239"/>
      <c r="N325" s="240"/>
      <c r="O325" s="240"/>
      <c r="P325" s="240"/>
      <c r="Q325" s="240"/>
      <c r="R325" s="240"/>
      <c r="S325" s="240"/>
      <c r="T325" s="241"/>
      <c r="AT325" s="242" t="s">
        <v>194</v>
      </c>
      <c r="AU325" s="242" t="s">
        <v>187</v>
      </c>
      <c r="AV325" s="11" t="s">
        <v>187</v>
      </c>
      <c r="AW325" s="11" t="s">
        <v>35</v>
      </c>
      <c r="AX325" s="11" t="s">
        <v>73</v>
      </c>
      <c r="AY325" s="242" t="s">
        <v>180</v>
      </c>
    </row>
    <row r="326" spans="2:51" s="11" customFormat="1" ht="13.5">
      <c r="B326" s="231"/>
      <c r="C326" s="232"/>
      <c r="D326" s="233" t="s">
        <v>194</v>
      </c>
      <c r="E326" s="234" t="s">
        <v>22</v>
      </c>
      <c r="F326" s="235" t="s">
        <v>629</v>
      </c>
      <c r="G326" s="232"/>
      <c r="H326" s="236">
        <v>2.45</v>
      </c>
      <c r="I326" s="237"/>
      <c r="J326" s="232"/>
      <c r="K326" s="232"/>
      <c r="L326" s="238"/>
      <c r="M326" s="239"/>
      <c r="N326" s="240"/>
      <c r="O326" s="240"/>
      <c r="P326" s="240"/>
      <c r="Q326" s="240"/>
      <c r="R326" s="240"/>
      <c r="S326" s="240"/>
      <c r="T326" s="241"/>
      <c r="AT326" s="242" t="s">
        <v>194</v>
      </c>
      <c r="AU326" s="242" t="s">
        <v>187</v>
      </c>
      <c r="AV326" s="11" t="s">
        <v>187</v>
      </c>
      <c r="AW326" s="11" t="s">
        <v>35</v>
      </c>
      <c r="AX326" s="11" t="s">
        <v>73</v>
      </c>
      <c r="AY326" s="242" t="s">
        <v>180</v>
      </c>
    </row>
    <row r="327" spans="2:51" s="11" customFormat="1" ht="13.5">
      <c r="B327" s="231"/>
      <c r="C327" s="232"/>
      <c r="D327" s="233" t="s">
        <v>194</v>
      </c>
      <c r="E327" s="234" t="s">
        <v>22</v>
      </c>
      <c r="F327" s="235" t="s">
        <v>325</v>
      </c>
      <c r="G327" s="232"/>
      <c r="H327" s="236">
        <v>1.1</v>
      </c>
      <c r="I327" s="237"/>
      <c r="J327" s="232"/>
      <c r="K327" s="232"/>
      <c r="L327" s="238"/>
      <c r="M327" s="239"/>
      <c r="N327" s="240"/>
      <c r="O327" s="240"/>
      <c r="P327" s="240"/>
      <c r="Q327" s="240"/>
      <c r="R327" s="240"/>
      <c r="S327" s="240"/>
      <c r="T327" s="241"/>
      <c r="AT327" s="242" t="s">
        <v>194</v>
      </c>
      <c r="AU327" s="242" t="s">
        <v>187</v>
      </c>
      <c r="AV327" s="11" t="s">
        <v>187</v>
      </c>
      <c r="AW327" s="11" t="s">
        <v>35</v>
      </c>
      <c r="AX327" s="11" t="s">
        <v>73</v>
      </c>
      <c r="AY327" s="242" t="s">
        <v>180</v>
      </c>
    </row>
    <row r="328" spans="2:51" s="12" customFormat="1" ht="13.5">
      <c r="B328" s="243"/>
      <c r="C328" s="244"/>
      <c r="D328" s="233" t="s">
        <v>194</v>
      </c>
      <c r="E328" s="245" t="s">
        <v>22</v>
      </c>
      <c r="F328" s="246" t="s">
        <v>196</v>
      </c>
      <c r="G328" s="244"/>
      <c r="H328" s="247">
        <v>5.49</v>
      </c>
      <c r="I328" s="248"/>
      <c r="J328" s="244"/>
      <c r="K328" s="244"/>
      <c r="L328" s="249"/>
      <c r="M328" s="250"/>
      <c r="N328" s="251"/>
      <c r="O328" s="251"/>
      <c r="P328" s="251"/>
      <c r="Q328" s="251"/>
      <c r="R328" s="251"/>
      <c r="S328" s="251"/>
      <c r="T328" s="252"/>
      <c r="AT328" s="253" t="s">
        <v>194</v>
      </c>
      <c r="AU328" s="253" t="s">
        <v>187</v>
      </c>
      <c r="AV328" s="12" t="s">
        <v>186</v>
      </c>
      <c r="AW328" s="12" t="s">
        <v>35</v>
      </c>
      <c r="AX328" s="12" t="s">
        <v>10</v>
      </c>
      <c r="AY328" s="253" t="s">
        <v>180</v>
      </c>
    </row>
    <row r="329" spans="2:65" s="1" customFormat="1" ht="14.4" customHeight="1">
      <c r="B329" s="45"/>
      <c r="C329" s="220" t="s">
        <v>639</v>
      </c>
      <c r="D329" s="220" t="s">
        <v>182</v>
      </c>
      <c r="E329" s="221" t="s">
        <v>640</v>
      </c>
      <c r="F329" s="222" t="s">
        <v>641</v>
      </c>
      <c r="G329" s="223" t="s">
        <v>192</v>
      </c>
      <c r="H329" s="224">
        <v>5.49</v>
      </c>
      <c r="I329" s="225"/>
      <c r="J329" s="224">
        <f>ROUND(I329*H329,0)</f>
        <v>0</v>
      </c>
      <c r="K329" s="222" t="s">
        <v>193</v>
      </c>
      <c r="L329" s="71"/>
      <c r="M329" s="226" t="s">
        <v>22</v>
      </c>
      <c r="N329" s="227" t="s">
        <v>45</v>
      </c>
      <c r="O329" s="46"/>
      <c r="P329" s="228">
        <f>O329*H329</f>
        <v>0</v>
      </c>
      <c r="Q329" s="228">
        <v>0</v>
      </c>
      <c r="R329" s="228">
        <f>Q329*H329</f>
        <v>0</v>
      </c>
      <c r="S329" s="228">
        <v>0</v>
      </c>
      <c r="T329" s="229">
        <f>S329*H329</f>
        <v>0</v>
      </c>
      <c r="AR329" s="23" t="s">
        <v>224</v>
      </c>
      <c r="AT329" s="23" t="s">
        <v>182</v>
      </c>
      <c r="AU329" s="23" t="s">
        <v>187</v>
      </c>
      <c r="AY329" s="23" t="s">
        <v>180</v>
      </c>
      <c r="BE329" s="230">
        <f>IF(N329="základní",J329,0)</f>
        <v>0</v>
      </c>
      <c r="BF329" s="230">
        <f>IF(N329="snížená",J329,0)</f>
        <v>0</v>
      </c>
      <c r="BG329" s="230">
        <f>IF(N329="zákl. přenesená",J329,0)</f>
        <v>0</v>
      </c>
      <c r="BH329" s="230">
        <f>IF(N329="sníž. přenesená",J329,0)</f>
        <v>0</v>
      </c>
      <c r="BI329" s="230">
        <f>IF(N329="nulová",J329,0)</f>
        <v>0</v>
      </c>
      <c r="BJ329" s="23" t="s">
        <v>187</v>
      </c>
      <c r="BK329" s="230">
        <f>ROUND(I329*H329,0)</f>
        <v>0</v>
      </c>
      <c r="BL329" s="23" t="s">
        <v>224</v>
      </c>
      <c r="BM329" s="23" t="s">
        <v>642</v>
      </c>
    </row>
    <row r="330" spans="2:47" s="1" customFormat="1" ht="13.5">
      <c r="B330" s="45"/>
      <c r="C330" s="73"/>
      <c r="D330" s="233" t="s">
        <v>205</v>
      </c>
      <c r="E330" s="73"/>
      <c r="F330" s="254" t="s">
        <v>643</v>
      </c>
      <c r="G330" s="73"/>
      <c r="H330" s="73"/>
      <c r="I330" s="190"/>
      <c r="J330" s="73"/>
      <c r="K330" s="73"/>
      <c r="L330" s="71"/>
      <c r="M330" s="255"/>
      <c r="N330" s="46"/>
      <c r="O330" s="46"/>
      <c r="P330" s="46"/>
      <c r="Q330" s="46"/>
      <c r="R330" s="46"/>
      <c r="S330" s="46"/>
      <c r="T330" s="94"/>
      <c r="AT330" s="23" t="s">
        <v>205</v>
      </c>
      <c r="AU330" s="23" t="s">
        <v>187</v>
      </c>
    </row>
    <row r="331" spans="2:51" s="11" customFormat="1" ht="13.5">
      <c r="B331" s="231"/>
      <c r="C331" s="232"/>
      <c r="D331" s="233" t="s">
        <v>194</v>
      </c>
      <c r="E331" s="234" t="s">
        <v>22</v>
      </c>
      <c r="F331" s="235" t="s">
        <v>644</v>
      </c>
      <c r="G331" s="232"/>
      <c r="H331" s="236">
        <v>5.49</v>
      </c>
      <c r="I331" s="237"/>
      <c r="J331" s="232"/>
      <c r="K331" s="232"/>
      <c r="L331" s="238"/>
      <c r="M331" s="239"/>
      <c r="N331" s="240"/>
      <c r="O331" s="240"/>
      <c r="P331" s="240"/>
      <c r="Q331" s="240"/>
      <c r="R331" s="240"/>
      <c r="S331" s="240"/>
      <c r="T331" s="241"/>
      <c r="AT331" s="242" t="s">
        <v>194</v>
      </c>
      <c r="AU331" s="242" t="s">
        <v>187</v>
      </c>
      <c r="AV331" s="11" t="s">
        <v>187</v>
      </c>
      <c r="AW331" s="11" t="s">
        <v>35</v>
      </c>
      <c r="AX331" s="11" t="s">
        <v>73</v>
      </c>
      <c r="AY331" s="242" t="s">
        <v>180</v>
      </c>
    </row>
    <row r="332" spans="2:51" s="12" customFormat="1" ht="13.5">
      <c r="B332" s="243"/>
      <c r="C332" s="244"/>
      <c r="D332" s="233" t="s">
        <v>194</v>
      </c>
      <c r="E332" s="245" t="s">
        <v>22</v>
      </c>
      <c r="F332" s="246" t="s">
        <v>196</v>
      </c>
      <c r="G332" s="244"/>
      <c r="H332" s="247">
        <v>5.49</v>
      </c>
      <c r="I332" s="248"/>
      <c r="J332" s="244"/>
      <c r="K332" s="244"/>
      <c r="L332" s="249"/>
      <c r="M332" s="250"/>
      <c r="N332" s="251"/>
      <c r="O332" s="251"/>
      <c r="P332" s="251"/>
      <c r="Q332" s="251"/>
      <c r="R332" s="251"/>
      <c r="S332" s="251"/>
      <c r="T332" s="252"/>
      <c r="AT332" s="253" t="s">
        <v>194</v>
      </c>
      <c r="AU332" s="253" t="s">
        <v>187</v>
      </c>
      <c r="AV332" s="12" t="s">
        <v>186</v>
      </c>
      <c r="AW332" s="12" t="s">
        <v>35</v>
      </c>
      <c r="AX332" s="12" t="s">
        <v>10</v>
      </c>
      <c r="AY332" s="253" t="s">
        <v>180</v>
      </c>
    </row>
    <row r="333" spans="2:65" s="1" customFormat="1" ht="14.4" customHeight="1">
      <c r="B333" s="45"/>
      <c r="C333" s="220" t="s">
        <v>439</v>
      </c>
      <c r="D333" s="220" t="s">
        <v>182</v>
      </c>
      <c r="E333" s="221" t="s">
        <v>645</v>
      </c>
      <c r="F333" s="222" t="s">
        <v>646</v>
      </c>
      <c r="G333" s="223" t="s">
        <v>358</v>
      </c>
      <c r="H333" s="224">
        <v>10.48</v>
      </c>
      <c r="I333" s="225"/>
      <c r="J333" s="224">
        <f>ROUND(I333*H333,0)</f>
        <v>0</v>
      </c>
      <c r="K333" s="222" t="s">
        <v>193</v>
      </c>
      <c r="L333" s="71"/>
      <c r="M333" s="226" t="s">
        <v>22</v>
      </c>
      <c r="N333" s="227" t="s">
        <v>45</v>
      </c>
      <c r="O333" s="46"/>
      <c r="P333" s="228">
        <f>O333*H333</f>
        <v>0</v>
      </c>
      <c r="Q333" s="228">
        <v>0</v>
      </c>
      <c r="R333" s="228">
        <f>Q333*H333</f>
        <v>0</v>
      </c>
      <c r="S333" s="228">
        <v>0</v>
      </c>
      <c r="T333" s="229">
        <f>S333*H333</f>
        <v>0</v>
      </c>
      <c r="AR333" s="23" t="s">
        <v>224</v>
      </c>
      <c r="AT333" s="23" t="s">
        <v>182</v>
      </c>
      <c r="AU333" s="23" t="s">
        <v>187</v>
      </c>
      <c r="AY333" s="23" t="s">
        <v>180</v>
      </c>
      <c r="BE333" s="230">
        <f>IF(N333="základní",J333,0)</f>
        <v>0</v>
      </c>
      <c r="BF333" s="230">
        <f>IF(N333="snížená",J333,0)</f>
        <v>0</v>
      </c>
      <c r="BG333" s="230">
        <f>IF(N333="zákl. přenesená",J333,0)</f>
        <v>0</v>
      </c>
      <c r="BH333" s="230">
        <f>IF(N333="sníž. přenesená",J333,0)</f>
        <v>0</v>
      </c>
      <c r="BI333" s="230">
        <f>IF(N333="nulová",J333,0)</f>
        <v>0</v>
      </c>
      <c r="BJ333" s="23" t="s">
        <v>187</v>
      </c>
      <c r="BK333" s="230">
        <f>ROUND(I333*H333,0)</f>
        <v>0</v>
      </c>
      <c r="BL333" s="23" t="s">
        <v>224</v>
      </c>
      <c r="BM333" s="23" t="s">
        <v>647</v>
      </c>
    </row>
    <row r="334" spans="2:47" s="1" customFormat="1" ht="13.5">
      <c r="B334" s="45"/>
      <c r="C334" s="73"/>
      <c r="D334" s="233" t="s">
        <v>205</v>
      </c>
      <c r="E334" s="73"/>
      <c r="F334" s="254" t="s">
        <v>643</v>
      </c>
      <c r="G334" s="73"/>
      <c r="H334" s="73"/>
      <c r="I334" s="190"/>
      <c r="J334" s="73"/>
      <c r="K334" s="73"/>
      <c r="L334" s="71"/>
      <c r="M334" s="255"/>
      <c r="N334" s="46"/>
      <c r="O334" s="46"/>
      <c r="P334" s="46"/>
      <c r="Q334" s="46"/>
      <c r="R334" s="46"/>
      <c r="S334" s="46"/>
      <c r="T334" s="94"/>
      <c r="AT334" s="23" t="s">
        <v>205</v>
      </c>
      <c r="AU334" s="23" t="s">
        <v>187</v>
      </c>
    </row>
    <row r="335" spans="2:51" s="11" customFormat="1" ht="13.5">
      <c r="B335" s="231"/>
      <c r="C335" s="232"/>
      <c r="D335" s="233" t="s">
        <v>194</v>
      </c>
      <c r="E335" s="234" t="s">
        <v>22</v>
      </c>
      <c r="F335" s="235" t="s">
        <v>648</v>
      </c>
      <c r="G335" s="232"/>
      <c r="H335" s="236">
        <v>10.48</v>
      </c>
      <c r="I335" s="237"/>
      <c r="J335" s="232"/>
      <c r="K335" s="232"/>
      <c r="L335" s="238"/>
      <c r="M335" s="239"/>
      <c r="N335" s="240"/>
      <c r="O335" s="240"/>
      <c r="P335" s="240"/>
      <c r="Q335" s="240"/>
      <c r="R335" s="240"/>
      <c r="S335" s="240"/>
      <c r="T335" s="241"/>
      <c r="AT335" s="242" t="s">
        <v>194</v>
      </c>
      <c r="AU335" s="242" t="s">
        <v>187</v>
      </c>
      <c r="AV335" s="11" t="s">
        <v>187</v>
      </c>
      <c r="AW335" s="11" t="s">
        <v>35</v>
      </c>
      <c r="AX335" s="11" t="s">
        <v>73</v>
      </c>
      <c r="AY335" s="242" t="s">
        <v>180</v>
      </c>
    </row>
    <row r="336" spans="2:51" s="12" customFormat="1" ht="13.5">
      <c r="B336" s="243"/>
      <c r="C336" s="244"/>
      <c r="D336" s="233" t="s">
        <v>194</v>
      </c>
      <c r="E336" s="245" t="s">
        <v>22</v>
      </c>
      <c r="F336" s="246" t="s">
        <v>196</v>
      </c>
      <c r="G336" s="244"/>
      <c r="H336" s="247">
        <v>10.48</v>
      </c>
      <c r="I336" s="248"/>
      <c r="J336" s="244"/>
      <c r="K336" s="244"/>
      <c r="L336" s="249"/>
      <c r="M336" s="250"/>
      <c r="N336" s="251"/>
      <c r="O336" s="251"/>
      <c r="P336" s="251"/>
      <c r="Q336" s="251"/>
      <c r="R336" s="251"/>
      <c r="S336" s="251"/>
      <c r="T336" s="252"/>
      <c r="AT336" s="253" t="s">
        <v>194</v>
      </c>
      <c r="AU336" s="253" t="s">
        <v>187</v>
      </c>
      <c r="AV336" s="12" t="s">
        <v>186</v>
      </c>
      <c r="AW336" s="12" t="s">
        <v>35</v>
      </c>
      <c r="AX336" s="12" t="s">
        <v>10</v>
      </c>
      <c r="AY336" s="253" t="s">
        <v>180</v>
      </c>
    </row>
    <row r="337" spans="2:65" s="1" customFormat="1" ht="22.8" customHeight="1">
      <c r="B337" s="45"/>
      <c r="C337" s="220" t="s">
        <v>649</v>
      </c>
      <c r="D337" s="220" t="s">
        <v>182</v>
      </c>
      <c r="E337" s="221" t="s">
        <v>650</v>
      </c>
      <c r="F337" s="222" t="s">
        <v>651</v>
      </c>
      <c r="G337" s="223" t="s">
        <v>192</v>
      </c>
      <c r="H337" s="224">
        <v>5.49</v>
      </c>
      <c r="I337" s="225"/>
      <c r="J337" s="224">
        <f>ROUND(I337*H337,0)</f>
        <v>0</v>
      </c>
      <c r="K337" s="222" t="s">
        <v>193</v>
      </c>
      <c r="L337" s="71"/>
      <c r="M337" s="226" t="s">
        <v>22</v>
      </c>
      <c r="N337" s="227" t="s">
        <v>45</v>
      </c>
      <c r="O337" s="46"/>
      <c r="P337" s="228">
        <f>O337*H337</f>
        <v>0</v>
      </c>
      <c r="Q337" s="228">
        <v>0</v>
      </c>
      <c r="R337" s="228">
        <f>Q337*H337</f>
        <v>0</v>
      </c>
      <c r="S337" s="228">
        <v>0</v>
      </c>
      <c r="T337" s="229">
        <f>S337*H337</f>
        <v>0</v>
      </c>
      <c r="AR337" s="23" t="s">
        <v>224</v>
      </c>
      <c r="AT337" s="23" t="s">
        <v>182</v>
      </c>
      <c r="AU337" s="23" t="s">
        <v>187</v>
      </c>
      <c r="AY337" s="23" t="s">
        <v>180</v>
      </c>
      <c r="BE337" s="230">
        <f>IF(N337="základní",J337,0)</f>
        <v>0</v>
      </c>
      <c r="BF337" s="230">
        <f>IF(N337="snížená",J337,0)</f>
        <v>0</v>
      </c>
      <c r="BG337" s="230">
        <f>IF(N337="zákl. přenesená",J337,0)</f>
        <v>0</v>
      </c>
      <c r="BH337" s="230">
        <f>IF(N337="sníž. přenesená",J337,0)</f>
        <v>0</v>
      </c>
      <c r="BI337" s="230">
        <f>IF(N337="nulová",J337,0)</f>
        <v>0</v>
      </c>
      <c r="BJ337" s="23" t="s">
        <v>187</v>
      </c>
      <c r="BK337" s="230">
        <f>ROUND(I337*H337,0)</f>
        <v>0</v>
      </c>
      <c r="BL337" s="23" t="s">
        <v>224</v>
      </c>
      <c r="BM337" s="23" t="s">
        <v>652</v>
      </c>
    </row>
    <row r="338" spans="2:47" s="1" customFormat="1" ht="13.5">
      <c r="B338" s="45"/>
      <c r="C338" s="73"/>
      <c r="D338" s="233" t="s">
        <v>205</v>
      </c>
      <c r="E338" s="73"/>
      <c r="F338" s="254" t="s">
        <v>653</v>
      </c>
      <c r="G338" s="73"/>
      <c r="H338" s="73"/>
      <c r="I338" s="190"/>
      <c r="J338" s="73"/>
      <c r="K338" s="73"/>
      <c r="L338" s="71"/>
      <c r="M338" s="255"/>
      <c r="N338" s="46"/>
      <c r="O338" s="46"/>
      <c r="P338" s="46"/>
      <c r="Q338" s="46"/>
      <c r="R338" s="46"/>
      <c r="S338" s="46"/>
      <c r="T338" s="94"/>
      <c r="AT338" s="23" t="s">
        <v>205</v>
      </c>
      <c r="AU338" s="23" t="s">
        <v>187</v>
      </c>
    </row>
    <row r="339" spans="2:51" s="11" customFormat="1" ht="13.5">
      <c r="B339" s="231"/>
      <c r="C339" s="232"/>
      <c r="D339" s="233" t="s">
        <v>194</v>
      </c>
      <c r="E339" s="234" t="s">
        <v>22</v>
      </c>
      <c r="F339" s="235" t="s">
        <v>628</v>
      </c>
      <c r="G339" s="232"/>
      <c r="H339" s="236">
        <v>1.94</v>
      </c>
      <c r="I339" s="237"/>
      <c r="J339" s="232"/>
      <c r="K339" s="232"/>
      <c r="L339" s="238"/>
      <c r="M339" s="239"/>
      <c r="N339" s="240"/>
      <c r="O339" s="240"/>
      <c r="P339" s="240"/>
      <c r="Q339" s="240"/>
      <c r="R339" s="240"/>
      <c r="S339" s="240"/>
      <c r="T339" s="241"/>
      <c r="AT339" s="242" t="s">
        <v>194</v>
      </c>
      <c r="AU339" s="242" t="s">
        <v>187</v>
      </c>
      <c r="AV339" s="11" t="s">
        <v>187</v>
      </c>
      <c r="AW339" s="11" t="s">
        <v>35</v>
      </c>
      <c r="AX339" s="11" t="s">
        <v>73</v>
      </c>
      <c r="AY339" s="242" t="s">
        <v>180</v>
      </c>
    </row>
    <row r="340" spans="2:51" s="11" customFormat="1" ht="13.5">
      <c r="B340" s="231"/>
      <c r="C340" s="232"/>
      <c r="D340" s="233" t="s">
        <v>194</v>
      </c>
      <c r="E340" s="234" t="s">
        <v>22</v>
      </c>
      <c r="F340" s="235" t="s">
        <v>629</v>
      </c>
      <c r="G340" s="232"/>
      <c r="H340" s="236">
        <v>2.45</v>
      </c>
      <c r="I340" s="237"/>
      <c r="J340" s="232"/>
      <c r="K340" s="232"/>
      <c r="L340" s="238"/>
      <c r="M340" s="239"/>
      <c r="N340" s="240"/>
      <c r="O340" s="240"/>
      <c r="P340" s="240"/>
      <c r="Q340" s="240"/>
      <c r="R340" s="240"/>
      <c r="S340" s="240"/>
      <c r="T340" s="241"/>
      <c r="AT340" s="242" t="s">
        <v>194</v>
      </c>
      <c r="AU340" s="242" t="s">
        <v>187</v>
      </c>
      <c r="AV340" s="11" t="s">
        <v>187</v>
      </c>
      <c r="AW340" s="11" t="s">
        <v>35</v>
      </c>
      <c r="AX340" s="11" t="s">
        <v>73</v>
      </c>
      <c r="AY340" s="242" t="s">
        <v>180</v>
      </c>
    </row>
    <row r="341" spans="2:51" s="11" customFormat="1" ht="13.5">
      <c r="B341" s="231"/>
      <c r="C341" s="232"/>
      <c r="D341" s="233" t="s">
        <v>194</v>
      </c>
      <c r="E341" s="234" t="s">
        <v>22</v>
      </c>
      <c r="F341" s="235" t="s">
        <v>325</v>
      </c>
      <c r="G341" s="232"/>
      <c r="H341" s="236">
        <v>1.1</v>
      </c>
      <c r="I341" s="237"/>
      <c r="J341" s="232"/>
      <c r="K341" s="232"/>
      <c r="L341" s="238"/>
      <c r="M341" s="239"/>
      <c r="N341" s="240"/>
      <c r="O341" s="240"/>
      <c r="P341" s="240"/>
      <c r="Q341" s="240"/>
      <c r="R341" s="240"/>
      <c r="S341" s="240"/>
      <c r="T341" s="241"/>
      <c r="AT341" s="242" t="s">
        <v>194</v>
      </c>
      <c r="AU341" s="242" t="s">
        <v>187</v>
      </c>
      <c r="AV341" s="11" t="s">
        <v>187</v>
      </c>
      <c r="AW341" s="11" t="s">
        <v>35</v>
      </c>
      <c r="AX341" s="11" t="s">
        <v>73</v>
      </c>
      <c r="AY341" s="242" t="s">
        <v>180</v>
      </c>
    </row>
    <row r="342" spans="2:51" s="12" customFormat="1" ht="13.5">
      <c r="B342" s="243"/>
      <c r="C342" s="244"/>
      <c r="D342" s="233" t="s">
        <v>194</v>
      </c>
      <c r="E342" s="245" t="s">
        <v>22</v>
      </c>
      <c r="F342" s="246" t="s">
        <v>196</v>
      </c>
      <c r="G342" s="244"/>
      <c r="H342" s="247">
        <v>5.49</v>
      </c>
      <c r="I342" s="248"/>
      <c r="J342" s="244"/>
      <c r="K342" s="244"/>
      <c r="L342" s="249"/>
      <c r="M342" s="250"/>
      <c r="N342" s="251"/>
      <c r="O342" s="251"/>
      <c r="P342" s="251"/>
      <c r="Q342" s="251"/>
      <c r="R342" s="251"/>
      <c r="S342" s="251"/>
      <c r="T342" s="252"/>
      <c r="AT342" s="253" t="s">
        <v>194</v>
      </c>
      <c r="AU342" s="253" t="s">
        <v>187</v>
      </c>
      <c r="AV342" s="12" t="s">
        <v>186</v>
      </c>
      <c r="AW342" s="12" t="s">
        <v>35</v>
      </c>
      <c r="AX342" s="12" t="s">
        <v>10</v>
      </c>
      <c r="AY342" s="253" t="s">
        <v>180</v>
      </c>
    </row>
    <row r="343" spans="2:65" s="1" customFormat="1" ht="34.2" customHeight="1">
      <c r="B343" s="45"/>
      <c r="C343" s="220" t="s">
        <v>443</v>
      </c>
      <c r="D343" s="220" t="s">
        <v>182</v>
      </c>
      <c r="E343" s="221" t="s">
        <v>654</v>
      </c>
      <c r="F343" s="222" t="s">
        <v>655</v>
      </c>
      <c r="G343" s="223" t="s">
        <v>334</v>
      </c>
      <c r="H343" s="225"/>
      <c r="I343" s="225"/>
      <c r="J343" s="224">
        <f>ROUND(I343*H343,0)</f>
        <v>0</v>
      </c>
      <c r="K343" s="222" t="s">
        <v>193</v>
      </c>
      <c r="L343" s="71"/>
      <c r="M343" s="226" t="s">
        <v>22</v>
      </c>
      <c r="N343" s="227" t="s">
        <v>45</v>
      </c>
      <c r="O343" s="46"/>
      <c r="P343" s="228">
        <f>O343*H343</f>
        <v>0</v>
      </c>
      <c r="Q343" s="228">
        <v>0</v>
      </c>
      <c r="R343" s="228">
        <f>Q343*H343</f>
        <v>0</v>
      </c>
      <c r="S343" s="228">
        <v>0</v>
      </c>
      <c r="T343" s="229">
        <f>S343*H343</f>
        <v>0</v>
      </c>
      <c r="AR343" s="23" t="s">
        <v>224</v>
      </c>
      <c r="AT343" s="23" t="s">
        <v>182</v>
      </c>
      <c r="AU343" s="23" t="s">
        <v>187</v>
      </c>
      <c r="AY343" s="23" t="s">
        <v>180</v>
      </c>
      <c r="BE343" s="230">
        <f>IF(N343="základní",J343,0)</f>
        <v>0</v>
      </c>
      <c r="BF343" s="230">
        <f>IF(N343="snížená",J343,0)</f>
        <v>0</v>
      </c>
      <c r="BG343" s="230">
        <f>IF(N343="zákl. přenesená",J343,0)</f>
        <v>0</v>
      </c>
      <c r="BH343" s="230">
        <f>IF(N343="sníž. přenesená",J343,0)</f>
        <v>0</v>
      </c>
      <c r="BI343" s="230">
        <f>IF(N343="nulová",J343,0)</f>
        <v>0</v>
      </c>
      <c r="BJ343" s="23" t="s">
        <v>187</v>
      </c>
      <c r="BK343" s="230">
        <f>ROUND(I343*H343,0)</f>
        <v>0</v>
      </c>
      <c r="BL343" s="23" t="s">
        <v>224</v>
      </c>
      <c r="BM343" s="23" t="s">
        <v>656</v>
      </c>
    </row>
    <row r="344" spans="2:47" s="1" customFormat="1" ht="13.5">
      <c r="B344" s="45"/>
      <c r="C344" s="73"/>
      <c r="D344" s="233" t="s">
        <v>205</v>
      </c>
      <c r="E344" s="73"/>
      <c r="F344" s="254" t="s">
        <v>336</v>
      </c>
      <c r="G344" s="73"/>
      <c r="H344" s="73"/>
      <c r="I344" s="190"/>
      <c r="J344" s="73"/>
      <c r="K344" s="73"/>
      <c r="L344" s="71"/>
      <c r="M344" s="255"/>
      <c r="N344" s="46"/>
      <c r="O344" s="46"/>
      <c r="P344" s="46"/>
      <c r="Q344" s="46"/>
      <c r="R344" s="46"/>
      <c r="S344" s="46"/>
      <c r="T344" s="94"/>
      <c r="AT344" s="23" t="s">
        <v>205</v>
      </c>
      <c r="AU344" s="23" t="s">
        <v>187</v>
      </c>
    </row>
    <row r="345" spans="2:63" s="10" customFormat="1" ht="29.85" customHeight="1">
      <c r="B345" s="204"/>
      <c r="C345" s="205"/>
      <c r="D345" s="206" t="s">
        <v>72</v>
      </c>
      <c r="E345" s="218" t="s">
        <v>657</v>
      </c>
      <c r="F345" s="218" t="s">
        <v>658</v>
      </c>
      <c r="G345" s="205"/>
      <c r="H345" s="205"/>
      <c r="I345" s="208"/>
      <c r="J345" s="219">
        <f>BK345</f>
        <v>0</v>
      </c>
      <c r="K345" s="205"/>
      <c r="L345" s="210"/>
      <c r="M345" s="211"/>
      <c r="N345" s="212"/>
      <c r="O345" s="212"/>
      <c r="P345" s="213">
        <f>SUM(P346:P375)</f>
        <v>0</v>
      </c>
      <c r="Q345" s="212"/>
      <c r="R345" s="213">
        <f>SUM(R346:R375)</f>
        <v>0</v>
      </c>
      <c r="S345" s="212"/>
      <c r="T345" s="214">
        <f>SUM(T346:T375)</f>
        <v>0</v>
      </c>
      <c r="AR345" s="215" t="s">
        <v>187</v>
      </c>
      <c r="AT345" s="216" t="s">
        <v>72</v>
      </c>
      <c r="AU345" s="216" t="s">
        <v>10</v>
      </c>
      <c r="AY345" s="215" t="s">
        <v>180</v>
      </c>
      <c r="BK345" s="217">
        <f>SUM(BK346:BK375)</f>
        <v>0</v>
      </c>
    </row>
    <row r="346" spans="2:65" s="1" customFormat="1" ht="22.8" customHeight="1">
      <c r="B346" s="45"/>
      <c r="C346" s="220" t="s">
        <v>659</v>
      </c>
      <c r="D346" s="220" t="s">
        <v>182</v>
      </c>
      <c r="E346" s="221" t="s">
        <v>660</v>
      </c>
      <c r="F346" s="222" t="s">
        <v>661</v>
      </c>
      <c r="G346" s="223" t="s">
        <v>192</v>
      </c>
      <c r="H346" s="224">
        <v>13.81</v>
      </c>
      <c r="I346" s="225"/>
      <c r="J346" s="224">
        <f>ROUND(I346*H346,0)</f>
        <v>0</v>
      </c>
      <c r="K346" s="222" t="s">
        <v>193</v>
      </c>
      <c r="L346" s="71"/>
      <c r="M346" s="226" t="s">
        <v>22</v>
      </c>
      <c r="N346" s="227" t="s">
        <v>45</v>
      </c>
      <c r="O346" s="46"/>
      <c r="P346" s="228">
        <f>O346*H346</f>
        <v>0</v>
      </c>
      <c r="Q346" s="228">
        <v>0</v>
      </c>
      <c r="R346" s="228">
        <f>Q346*H346</f>
        <v>0</v>
      </c>
      <c r="S346" s="228">
        <v>0</v>
      </c>
      <c r="T346" s="229">
        <f>S346*H346</f>
        <v>0</v>
      </c>
      <c r="AR346" s="23" t="s">
        <v>224</v>
      </c>
      <c r="AT346" s="23" t="s">
        <v>182</v>
      </c>
      <c r="AU346" s="23" t="s">
        <v>187</v>
      </c>
      <c r="AY346" s="23" t="s">
        <v>180</v>
      </c>
      <c r="BE346" s="230">
        <f>IF(N346="základní",J346,0)</f>
        <v>0</v>
      </c>
      <c r="BF346" s="230">
        <f>IF(N346="snížená",J346,0)</f>
        <v>0</v>
      </c>
      <c r="BG346" s="230">
        <f>IF(N346="zákl. přenesená",J346,0)</f>
        <v>0</v>
      </c>
      <c r="BH346" s="230">
        <f>IF(N346="sníž. přenesená",J346,0)</f>
        <v>0</v>
      </c>
      <c r="BI346" s="230">
        <f>IF(N346="nulová",J346,0)</f>
        <v>0</v>
      </c>
      <c r="BJ346" s="23" t="s">
        <v>187</v>
      </c>
      <c r="BK346" s="230">
        <f>ROUND(I346*H346,0)</f>
        <v>0</v>
      </c>
      <c r="BL346" s="23" t="s">
        <v>224</v>
      </c>
      <c r="BM346" s="23" t="s">
        <v>662</v>
      </c>
    </row>
    <row r="347" spans="2:47" s="1" customFormat="1" ht="13.5">
      <c r="B347" s="45"/>
      <c r="C347" s="73"/>
      <c r="D347" s="233" t="s">
        <v>205</v>
      </c>
      <c r="E347" s="73"/>
      <c r="F347" s="254" t="s">
        <v>663</v>
      </c>
      <c r="G347" s="73"/>
      <c r="H347" s="73"/>
      <c r="I347" s="190"/>
      <c r="J347" s="73"/>
      <c r="K347" s="73"/>
      <c r="L347" s="71"/>
      <c r="M347" s="255"/>
      <c r="N347" s="46"/>
      <c r="O347" s="46"/>
      <c r="P347" s="46"/>
      <c r="Q347" s="46"/>
      <c r="R347" s="46"/>
      <c r="S347" s="46"/>
      <c r="T347" s="94"/>
      <c r="AT347" s="23" t="s">
        <v>205</v>
      </c>
      <c r="AU347" s="23" t="s">
        <v>187</v>
      </c>
    </row>
    <row r="348" spans="2:51" s="11" customFormat="1" ht="13.5">
      <c r="B348" s="231"/>
      <c r="C348" s="232"/>
      <c r="D348" s="233" t="s">
        <v>194</v>
      </c>
      <c r="E348" s="234" t="s">
        <v>22</v>
      </c>
      <c r="F348" s="235" t="s">
        <v>664</v>
      </c>
      <c r="G348" s="232"/>
      <c r="H348" s="236">
        <v>13.81</v>
      </c>
      <c r="I348" s="237"/>
      <c r="J348" s="232"/>
      <c r="K348" s="232"/>
      <c r="L348" s="238"/>
      <c r="M348" s="239"/>
      <c r="N348" s="240"/>
      <c r="O348" s="240"/>
      <c r="P348" s="240"/>
      <c r="Q348" s="240"/>
      <c r="R348" s="240"/>
      <c r="S348" s="240"/>
      <c r="T348" s="241"/>
      <c r="AT348" s="242" t="s">
        <v>194</v>
      </c>
      <c r="AU348" s="242" t="s">
        <v>187</v>
      </c>
      <c r="AV348" s="11" t="s">
        <v>187</v>
      </c>
      <c r="AW348" s="11" t="s">
        <v>35</v>
      </c>
      <c r="AX348" s="11" t="s">
        <v>73</v>
      </c>
      <c r="AY348" s="242" t="s">
        <v>180</v>
      </c>
    </row>
    <row r="349" spans="2:51" s="12" customFormat="1" ht="13.5">
      <c r="B349" s="243"/>
      <c r="C349" s="244"/>
      <c r="D349" s="233" t="s">
        <v>194</v>
      </c>
      <c r="E349" s="245" t="s">
        <v>22</v>
      </c>
      <c r="F349" s="246" t="s">
        <v>196</v>
      </c>
      <c r="G349" s="244"/>
      <c r="H349" s="247">
        <v>13.81</v>
      </c>
      <c r="I349" s="248"/>
      <c r="J349" s="244"/>
      <c r="K349" s="244"/>
      <c r="L349" s="249"/>
      <c r="M349" s="250"/>
      <c r="N349" s="251"/>
      <c r="O349" s="251"/>
      <c r="P349" s="251"/>
      <c r="Q349" s="251"/>
      <c r="R349" s="251"/>
      <c r="S349" s="251"/>
      <c r="T349" s="252"/>
      <c r="AT349" s="253" t="s">
        <v>194</v>
      </c>
      <c r="AU349" s="253" t="s">
        <v>187</v>
      </c>
      <c r="AV349" s="12" t="s">
        <v>186</v>
      </c>
      <c r="AW349" s="12" t="s">
        <v>35</v>
      </c>
      <c r="AX349" s="12" t="s">
        <v>10</v>
      </c>
      <c r="AY349" s="253" t="s">
        <v>180</v>
      </c>
    </row>
    <row r="350" spans="2:65" s="1" customFormat="1" ht="14.4" customHeight="1">
      <c r="B350" s="45"/>
      <c r="C350" s="220" t="s">
        <v>447</v>
      </c>
      <c r="D350" s="220" t="s">
        <v>182</v>
      </c>
      <c r="E350" s="221" t="s">
        <v>665</v>
      </c>
      <c r="F350" s="222" t="s">
        <v>666</v>
      </c>
      <c r="G350" s="223" t="s">
        <v>192</v>
      </c>
      <c r="H350" s="224">
        <v>19.3</v>
      </c>
      <c r="I350" s="225"/>
      <c r="J350" s="224">
        <f>ROUND(I350*H350,0)</f>
        <v>0</v>
      </c>
      <c r="K350" s="222" t="s">
        <v>193</v>
      </c>
      <c r="L350" s="71"/>
      <c r="M350" s="226" t="s">
        <v>22</v>
      </c>
      <c r="N350" s="227" t="s">
        <v>45</v>
      </c>
      <c r="O350" s="46"/>
      <c r="P350" s="228">
        <f>O350*H350</f>
        <v>0</v>
      </c>
      <c r="Q350" s="228">
        <v>0</v>
      </c>
      <c r="R350" s="228">
        <f>Q350*H350</f>
        <v>0</v>
      </c>
      <c r="S350" s="228">
        <v>0</v>
      </c>
      <c r="T350" s="229">
        <f>S350*H350</f>
        <v>0</v>
      </c>
      <c r="AR350" s="23" t="s">
        <v>224</v>
      </c>
      <c r="AT350" s="23" t="s">
        <v>182</v>
      </c>
      <c r="AU350" s="23" t="s">
        <v>187</v>
      </c>
      <c r="AY350" s="23" t="s">
        <v>180</v>
      </c>
      <c r="BE350" s="230">
        <f>IF(N350="základní",J350,0)</f>
        <v>0</v>
      </c>
      <c r="BF350" s="230">
        <f>IF(N350="snížená",J350,0)</f>
        <v>0</v>
      </c>
      <c r="BG350" s="230">
        <f>IF(N350="zákl. přenesená",J350,0)</f>
        <v>0</v>
      </c>
      <c r="BH350" s="230">
        <f>IF(N350="sníž. přenesená",J350,0)</f>
        <v>0</v>
      </c>
      <c r="BI350" s="230">
        <f>IF(N350="nulová",J350,0)</f>
        <v>0</v>
      </c>
      <c r="BJ350" s="23" t="s">
        <v>187</v>
      </c>
      <c r="BK350" s="230">
        <f>ROUND(I350*H350,0)</f>
        <v>0</v>
      </c>
      <c r="BL350" s="23" t="s">
        <v>224</v>
      </c>
      <c r="BM350" s="23" t="s">
        <v>667</v>
      </c>
    </row>
    <row r="351" spans="2:51" s="11" customFormat="1" ht="13.5">
      <c r="B351" s="231"/>
      <c r="C351" s="232"/>
      <c r="D351" s="233" t="s">
        <v>194</v>
      </c>
      <c r="E351" s="234" t="s">
        <v>22</v>
      </c>
      <c r="F351" s="235" t="s">
        <v>664</v>
      </c>
      <c r="G351" s="232"/>
      <c r="H351" s="236">
        <v>13.81</v>
      </c>
      <c r="I351" s="237"/>
      <c r="J351" s="232"/>
      <c r="K351" s="232"/>
      <c r="L351" s="238"/>
      <c r="M351" s="239"/>
      <c r="N351" s="240"/>
      <c r="O351" s="240"/>
      <c r="P351" s="240"/>
      <c r="Q351" s="240"/>
      <c r="R351" s="240"/>
      <c r="S351" s="240"/>
      <c r="T351" s="241"/>
      <c r="AT351" s="242" t="s">
        <v>194</v>
      </c>
      <c r="AU351" s="242" t="s">
        <v>187</v>
      </c>
      <c r="AV351" s="11" t="s">
        <v>187</v>
      </c>
      <c r="AW351" s="11" t="s">
        <v>35</v>
      </c>
      <c r="AX351" s="11" t="s">
        <v>73</v>
      </c>
      <c r="AY351" s="242" t="s">
        <v>180</v>
      </c>
    </row>
    <row r="352" spans="2:51" s="11" customFormat="1" ht="13.5">
      <c r="B352" s="231"/>
      <c r="C352" s="232"/>
      <c r="D352" s="233" t="s">
        <v>194</v>
      </c>
      <c r="E352" s="234" t="s">
        <v>22</v>
      </c>
      <c r="F352" s="235" t="s">
        <v>628</v>
      </c>
      <c r="G352" s="232"/>
      <c r="H352" s="236">
        <v>1.94</v>
      </c>
      <c r="I352" s="237"/>
      <c r="J352" s="232"/>
      <c r="K352" s="232"/>
      <c r="L352" s="238"/>
      <c r="M352" s="239"/>
      <c r="N352" s="240"/>
      <c r="O352" s="240"/>
      <c r="P352" s="240"/>
      <c r="Q352" s="240"/>
      <c r="R352" s="240"/>
      <c r="S352" s="240"/>
      <c r="T352" s="241"/>
      <c r="AT352" s="242" t="s">
        <v>194</v>
      </c>
      <c r="AU352" s="242" t="s">
        <v>187</v>
      </c>
      <c r="AV352" s="11" t="s">
        <v>187</v>
      </c>
      <c r="AW352" s="11" t="s">
        <v>35</v>
      </c>
      <c r="AX352" s="11" t="s">
        <v>73</v>
      </c>
      <c r="AY352" s="242" t="s">
        <v>180</v>
      </c>
    </row>
    <row r="353" spans="2:51" s="11" customFormat="1" ht="13.5">
      <c r="B353" s="231"/>
      <c r="C353" s="232"/>
      <c r="D353" s="233" t="s">
        <v>194</v>
      </c>
      <c r="E353" s="234" t="s">
        <v>22</v>
      </c>
      <c r="F353" s="235" t="s">
        <v>324</v>
      </c>
      <c r="G353" s="232"/>
      <c r="H353" s="236">
        <v>2.45</v>
      </c>
      <c r="I353" s="237"/>
      <c r="J353" s="232"/>
      <c r="K353" s="232"/>
      <c r="L353" s="238"/>
      <c r="M353" s="239"/>
      <c r="N353" s="240"/>
      <c r="O353" s="240"/>
      <c r="P353" s="240"/>
      <c r="Q353" s="240"/>
      <c r="R353" s="240"/>
      <c r="S353" s="240"/>
      <c r="T353" s="241"/>
      <c r="AT353" s="242" t="s">
        <v>194</v>
      </c>
      <c r="AU353" s="242" t="s">
        <v>187</v>
      </c>
      <c r="AV353" s="11" t="s">
        <v>187</v>
      </c>
      <c r="AW353" s="11" t="s">
        <v>35</v>
      </c>
      <c r="AX353" s="11" t="s">
        <v>73</v>
      </c>
      <c r="AY353" s="242" t="s">
        <v>180</v>
      </c>
    </row>
    <row r="354" spans="2:51" s="11" customFormat="1" ht="13.5">
      <c r="B354" s="231"/>
      <c r="C354" s="232"/>
      <c r="D354" s="233" t="s">
        <v>194</v>
      </c>
      <c r="E354" s="234" t="s">
        <v>22</v>
      </c>
      <c r="F354" s="235" t="s">
        <v>325</v>
      </c>
      <c r="G354" s="232"/>
      <c r="H354" s="236">
        <v>1.1</v>
      </c>
      <c r="I354" s="237"/>
      <c r="J354" s="232"/>
      <c r="K354" s="232"/>
      <c r="L354" s="238"/>
      <c r="M354" s="239"/>
      <c r="N354" s="240"/>
      <c r="O354" s="240"/>
      <c r="P354" s="240"/>
      <c r="Q354" s="240"/>
      <c r="R354" s="240"/>
      <c r="S354" s="240"/>
      <c r="T354" s="241"/>
      <c r="AT354" s="242" t="s">
        <v>194</v>
      </c>
      <c r="AU354" s="242" t="s">
        <v>187</v>
      </c>
      <c r="AV354" s="11" t="s">
        <v>187</v>
      </c>
      <c r="AW354" s="11" t="s">
        <v>35</v>
      </c>
      <c r="AX354" s="11" t="s">
        <v>73</v>
      </c>
      <c r="AY354" s="242" t="s">
        <v>180</v>
      </c>
    </row>
    <row r="355" spans="2:51" s="12" customFormat="1" ht="13.5">
      <c r="B355" s="243"/>
      <c r="C355" s="244"/>
      <c r="D355" s="233" t="s">
        <v>194</v>
      </c>
      <c r="E355" s="245" t="s">
        <v>22</v>
      </c>
      <c r="F355" s="246" t="s">
        <v>196</v>
      </c>
      <c r="G355" s="244"/>
      <c r="H355" s="247">
        <v>19.3</v>
      </c>
      <c r="I355" s="248"/>
      <c r="J355" s="244"/>
      <c r="K355" s="244"/>
      <c r="L355" s="249"/>
      <c r="M355" s="250"/>
      <c r="N355" s="251"/>
      <c r="O355" s="251"/>
      <c r="P355" s="251"/>
      <c r="Q355" s="251"/>
      <c r="R355" s="251"/>
      <c r="S355" s="251"/>
      <c r="T355" s="252"/>
      <c r="AT355" s="253" t="s">
        <v>194</v>
      </c>
      <c r="AU355" s="253" t="s">
        <v>187</v>
      </c>
      <c r="AV355" s="12" t="s">
        <v>186</v>
      </c>
      <c r="AW355" s="12" t="s">
        <v>35</v>
      </c>
      <c r="AX355" s="12" t="s">
        <v>10</v>
      </c>
      <c r="AY355" s="253" t="s">
        <v>180</v>
      </c>
    </row>
    <row r="356" spans="2:65" s="1" customFormat="1" ht="22.8" customHeight="1">
      <c r="B356" s="45"/>
      <c r="C356" s="220" t="s">
        <v>668</v>
      </c>
      <c r="D356" s="220" t="s">
        <v>182</v>
      </c>
      <c r="E356" s="221" t="s">
        <v>669</v>
      </c>
      <c r="F356" s="222" t="s">
        <v>670</v>
      </c>
      <c r="G356" s="223" t="s">
        <v>192</v>
      </c>
      <c r="H356" s="224">
        <v>13.81</v>
      </c>
      <c r="I356" s="225"/>
      <c r="J356" s="224">
        <f>ROUND(I356*H356,0)</f>
        <v>0</v>
      </c>
      <c r="K356" s="222" t="s">
        <v>193</v>
      </c>
      <c r="L356" s="71"/>
      <c r="M356" s="226" t="s">
        <v>22</v>
      </c>
      <c r="N356" s="227" t="s">
        <v>45</v>
      </c>
      <c r="O356" s="46"/>
      <c r="P356" s="228">
        <f>O356*H356</f>
        <v>0</v>
      </c>
      <c r="Q356" s="228">
        <v>0</v>
      </c>
      <c r="R356" s="228">
        <f>Q356*H356</f>
        <v>0</v>
      </c>
      <c r="S356" s="228">
        <v>0</v>
      </c>
      <c r="T356" s="229">
        <f>S356*H356</f>
        <v>0</v>
      </c>
      <c r="AR356" s="23" t="s">
        <v>224</v>
      </c>
      <c r="AT356" s="23" t="s">
        <v>182</v>
      </c>
      <c r="AU356" s="23" t="s">
        <v>187</v>
      </c>
      <c r="AY356" s="23" t="s">
        <v>180</v>
      </c>
      <c r="BE356" s="230">
        <f>IF(N356="základní",J356,0)</f>
        <v>0</v>
      </c>
      <c r="BF356" s="230">
        <f>IF(N356="snížená",J356,0)</f>
        <v>0</v>
      </c>
      <c r="BG356" s="230">
        <f>IF(N356="zákl. přenesená",J356,0)</f>
        <v>0</v>
      </c>
      <c r="BH356" s="230">
        <f>IF(N356="sníž. přenesená",J356,0)</f>
        <v>0</v>
      </c>
      <c r="BI356" s="230">
        <f>IF(N356="nulová",J356,0)</f>
        <v>0</v>
      </c>
      <c r="BJ356" s="23" t="s">
        <v>187</v>
      </c>
      <c r="BK356" s="230">
        <f>ROUND(I356*H356,0)</f>
        <v>0</v>
      </c>
      <c r="BL356" s="23" t="s">
        <v>224</v>
      </c>
      <c r="BM356" s="23" t="s">
        <v>671</v>
      </c>
    </row>
    <row r="357" spans="2:51" s="11" customFormat="1" ht="13.5">
      <c r="B357" s="231"/>
      <c r="C357" s="232"/>
      <c r="D357" s="233" t="s">
        <v>194</v>
      </c>
      <c r="E357" s="234" t="s">
        <v>22</v>
      </c>
      <c r="F357" s="235" t="s">
        <v>664</v>
      </c>
      <c r="G357" s="232"/>
      <c r="H357" s="236">
        <v>13.81</v>
      </c>
      <c r="I357" s="237"/>
      <c r="J357" s="232"/>
      <c r="K357" s="232"/>
      <c r="L357" s="238"/>
      <c r="M357" s="239"/>
      <c r="N357" s="240"/>
      <c r="O357" s="240"/>
      <c r="P357" s="240"/>
      <c r="Q357" s="240"/>
      <c r="R357" s="240"/>
      <c r="S357" s="240"/>
      <c r="T357" s="241"/>
      <c r="AT357" s="242" t="s">
        <v>194</v>
      </c>
      <c r="AU357" s="242" t="s">
        <v>187</v>
      </c>
      <c r="AV357" s="11" t="s">
        <v>187</v>
      </c>
      <c r="AW357" s="11" t="s">
        <v>35</v>
      </c>
      <c r="AX357" s="11" t="s">
        <v>73</v>
      </c>
      <c r="AY357" s="242" t="s">
        <v>180</v>
      </c>
    </row>
    <row r="358" spans="2:51" s="12" customFormat="1" ht="13.5">
      <c r="B358" s="243"/>
      <c r="C358" s="244"/>
      <c r="D358" s="233" t="s">
        <v>194</v>
      </c>
      <c r="E358" s="245" t="s">
        <v>22</v>
      </c>
      <c r="F358" s="246" t="s">
        <v>196</v>
      </c>
      <c r="G358" s="244"/>
      <c r="H358" s="247">
        <v>13.81</v>
      </c>
      <c r="I358" s="248"/>
      <c r="J358" s="244"/>
      <c r="K358" s="244"/>
      <c r="L358" s="249"/>
      <c r="M358" s="250"/>
      <c r="N358" s="251"/>
      <c r="O358" s="251"/>
      <c r="P358" s="251"/>
      <c r="Q358" s="251"/>
      <c r="R358" s="251"/>
      <c r="S358" s="251"/>
      <c r="T358" s="252"/>
      <c r="AT358" s="253" t="s">
        <v>194</v>
      </c>
      <c r="AU358" s="253" t="s">
        <v>187</v>
      </c>
      <c r="AV358" s="12" t="s">
        <v>186</v>
      </c>
      <c r="AW358" s="12" t="s">
        <v>35</v>
      </c>
      <c r="AX358" s="12" t="s">
        <v>10</v>
      </c>
      <c r="AY358" s="253" t="s">
        <v>180</v>
      </c>
    </row>
    <row r="359" spans="2:65" s="1" customFormat="1" ht="14.4" customHeight="1">
      <c r="B359" s="45"/>
      <c r="C359" s="266" t="s">
        <v>451</v>
      </c>
      <c r="D359" s="266" t="s">
        <v>594</v>
      </c>
      <c r="E359" s="267" t="s">
        <v>672</v>
      </c>
      <c r="F359" s="268" t="s">
        <v>673</v>
      </c>
      <c r="G359" s="269" t="s">
        <v>192</v>
      </c>
      <c r="H359" s="270">
        <v>15.19</v>
      </c>
      <c r="I359" s="271"/>
      <c r="J359" s="270">
        <f>ROUND(I359*H359,0)</f>
        <v>0</v>
      </c>
      <c r="K359" s="268" t="s">
        <v>193</v>
      </c>
      <c r="L359" s="272"/>
      <c r="M359" s="273" t="s">
        <v>22</v>
      </c>
      <c r="N359" s="274" t="s">
        <v>45</v>
      </c>
      <c r="O359" s="46"/>
      <c r="P359" s="228">
        <f>O359*H359</f>
        <v>0</v>
      </c>
      <c r="Q359" s="228">
        <v>0</v>
      </c>
      <c r="R359" s="228">
        <f>Q359*H359</f>
        <v>0</v>
      </c>
      <c r="S359" s="228">
        <v>0</v>
      </c>
      <c r="T359" s="229">
        <f>S359*H359</f>
        <v>0</v>
      </c>
      <c r="AR359" s="23" t="s">
        <v>270</v>
      </c>
      <c r="AT359" s="23" t="s">
        <v>594</v>
      </c>
      <c r="AU359" s="23" t="s">
        <v>187</v>
      </c>
      <c r="AY359" s="23" t="s">
        <v>180</v>
      </c>
      <c r="BE359" s="230">
        <f>IF(N359="základní",J359,0)</f>
        <v>0</v>
      </c>
      <c r="BF359" s="230">
        <f>IF(N359="snížená",J359,0)</f>
        <v>0</v>
      </c>
      <c r="BG359" s="230">
        <f>IF(N359="zákl. přenesená",J359,0)</f>
        <v>0</v>
      </c>
      <c r="BH359" s="230">
        <f>IF(N359="sníž. přenesená",J359,0)</f>
        <v>0</v>
      </c>
      <c r="BI359" s="230">
        <f>IF(N359="nulová",J359,0)</f>
        <v>0</v>
      </c>
      <c r="BJ359" s="23" t="s">
        <v>187</v>
      </c>
      <c r="BK359" s="230">
        <f>ROUND(I359*H359,0)</f>
        <v>0</v>
      </c>
      <c r="BL359" s="23" t="s">
        <v>224</v>
      </c>
      <c r="BM359" s="23" t="s">
        <v>674</v>
      </c>
    </row>
    <row r="360" spans="2:51" s="11" customFormat="1" ht="13.5">
      <c r="B360" s="231"/>
      <c r="C360" s="232"/>
      <c r="D360" s="233" t="s">
        <v>194</v>
      </c>
      <c r="E360" s="234" t="s">
        <v>22</v>
      </c>
      <c r="F360" s="235" t="s">
        <v>675</v>
      </c>
      <c r="G360" s="232"/>
      <c r="H360" s="236">
        <v>15.19</v>
      </c>
      <c r="I360" s="237"/>
      <c r="J360" s="232"/>
      <c r="K360" s="232"/>
      <c r="L360" s="238"/>
      <c r="M360" s="239"/>
      <c r="N360" s="240"/>
      <c r="O360" s="240"/>
      <c r="P360" s="240"/>
      <c r="Q360" s="240"/>
      <c r="R360" s="240"/>
      <c r="S360" s="240"/>
      <c r="T360" s="241"/>
      <c r="AT360" s="242" t="s">
        <v>194</v>
      </c>
      <c r="AU360" s="242" t="s">
        <v>187</v>
      </c>
      <c r="AV360" s="11" t="s">
        <v>187</v>
      </c>
      <c r="AW360" s="11" t="s">
        <v>35</v>
      </c>
      <c r="AX360" s="11" t="s">
        <v>73</v>
      </c>
      <c r="AY360" s="242" t="s">
        <v>180</v>
      </c>
    </row>
    <row r="361" spans="2:51" s="12" customFormat="1" ht="13.5">
      <c r="B361" s="243"/>
      <c r="C361" s="244"/>
      <c r="D361" s="233" t="s">
        <v>194</v>
      </c>
      <c r="E361" s="245" t="s">
        <v>22</v>
      </c>
      <c r="F361" s="246" t="s">
        <v>196</v>
      </c>
      <c r="G361" s="244"/>
      <c r="H361" s="247">
        <v>15.19</v>
      </c>
      <c r="I361" s="248"/>
      <c r="J361" s="244"/>
      <c r="K361" s="244"/>
      <c r="L361" s="249"/>
      <c r="M361" s="250"/>
      <c r="N361" s="251"/>
      <c r="O361" s="251"/>
      <c r="P361" s="251"/>
      <c r="Q361" s="251"/>
      <c r="R361" s="251"/>
      <c r="S361" s="251"/>
      <c r="T361" s="252"/>
      <c r="AT361" s="253" t="s">
        <v>194</v>
      </c>
      <c r="AU361" s="253" t="s">
        <v>187</v>
      </c>
      <c r="AV361" s="12" t="s">
        <v>186</v>
      </c>
      <c r="AW361" s="12" t="s">
        <v>35</v>
      </c>
      <c r="AX361" s="12" t="s">
        <v>10</v>
      </c>
      <c r="AY361" s="253" t="s">
        <v>180</v>
      </c>
    </row>
    <row r="362" spans="2:65" s="1" customFormat="1" ht="14.4" customHeight="1">
      <c r="B362" s="45"/>
      <c r="C362" s="220" t="s">
        <v>676</v>
      </c>
      <c r="D362" s="220" t="s">
        <v>182</v>
      </c>
      <c r="E362" s="221" t="s">
        <v>677</v>
      </c>
      <c r="F362" s="222" t="s">
        <v>678</v>
      </c>
      <c r="G362" s="223" t="s">
        <v>203</v>
      </c>
      <c r="H362" s="224">
        <v>25.66</v>
      </c>
      <c r="I362" s="225"/>
      <c r="J362" s="224">
        <f>ROUND(I362*H362,0)</f>
        <v>0</v>
      </c>
      <c r="K362" s="222" t="s">
        <v>193</v>
      </c>
      <c r="L362" s="71"/>
      <c r="M362" s="226" t="s">
        <v>22</v>
      </c>
      <c r="N362" s="227" t="s">
        <v>45</v>
      </c>
      <c r="O362" s="46"/>
      <c r="P362" s="228">
        <f>O362*H362</f>
        <v>0</v>
      </c>
      <c r="Q362" s="228">
        <v>0</v>
      </c>
      <c r="R362" s="228">
        <f>Q362*H362</f>
        <v>0</v>
      </c>
      <c r="S362" s="228">
        <v>0</v>
      </c>
      <c r="T362" s="229">
        <f>S362*H362</f>
        <v>0</v>
      </c>
      <c r="AR362" s="23" t="s">
        <v>224</v>
      </c>
      <c r="AT362" s="23" t="s">
        <v>182</v>
      </c>
      <c r="AU362" s="23" t="s">
        <v>187</v>
      </c>
      <c r="AY362" s="23" t="s">
        <v>180</v>
      </c>
      <c r="BE362" s="230">
        <f>IF(N362="základní",J362,0)</f>
        <v>0</v>
      </c>
      <c r="BF362" s="230">
        <f>IF(N362="snížená",J362,0)</f>
        <v>0</v>
      </c>
      <c r="BG362" s="230">
        <f>IF(N362="zákl. přenesená",J362,0)</f>
        <v>0</v>
      </c>
      <c r="BH362" s="230">
        <f>IF(N362="sníž. přenesená",J362,0)</f>
        <v>0</v>
      </c>
      <c r="BI362" s="230">
        <f>IF(N362="nulová",J362,0)</f>
        <v>0</v>
      </c>
      <c r="BJ362" s="23" t="s">
        <v>187</v>
      </c>
      <c r="BK362" s="230">
        <f>ROUND(I362*H362,0)</f>
        <v>0</v>
      </c>
      <c r="BL362" s="23" t="s">
        <v>224</v>
      </c>
      <c r="BM362" s="23" t="s">
        <v>679</v>
      </c>
    </row>
    <row r="363" spans="2:51" s="11" customFormat="1" ht="13.5">
      <c r="B363" s="231"/>
      <c r="C363" s="232"/>
      <c r="D363" s="233" t="s">
        <v>194</v>
      </c>
      <c r="E363" s="234" t="s">
        <v>22</v>
      </c>
      <c r="F363" s="235" t="s">
        <v>680</v>
      </c>
      <c r="G363" s="232"/>
      <c r="H363" s="236">
        <v>14.1</v>
      </c>
      <c r="I363" s="237"/>
      <c r="J363" s="232"/>
      <c r="K363" s="232"/>
      <c r="L363" s="238"/>
      <c r="M363" s="239"/>
      <c r="N363" s="240"/>
      <c r="O363" s="240"/>
      <c r="P363" s="240"/>
      <c r="Q363" s="240"/>
      <c r="R363" s="240"/>
      <c r="S363" s="240"/>
      <c r="T363" s="241"/>
      <c r="AT363" s="242" t="s">
        <v>194</v>
      </c>
      <c r="AU363" s="242" t="s">
        <v>187</v>
      </c>
      <c r="AV363" s="11" t="s">
        <v>187</v>
      </c>
      <c r="AW363" s="11" t="s">
        <v>35</v>
      </c>
      <c r="AX363" s="11" t="s">
        <v>73</v>
      </c>
      <c r="AY363" s="242" t="s">
        <v>180</v>
      </c>
    </row>
    <row r="364" spans="2:51" s="11" customFormat="1" ht="13.5">
      <c r="B364" s="231"/>
      <c r="C364" s="232"/>
      <c r="D364" s="233" t="s">
        <v>194</v>
      </c>
      <c r="E364" s="234" t="s">
        <v>22</v>
      </c>
      <c r="F364" s="235" t="s">
        <v>681</v>
      </c>
      <c r="G364" s="232"/>
      <c r="H364" s="236">
        <v>2.72</v>
      </c>
      <c r="I364" s="237"/>
      <c r="J364" s="232"/>
      <c r="K364" s="232"/>
      <c r="L364" s="238"/>
      <c r="M364" s="239"/>
      <c r="N364" s="240"/>
      <c r="O364" s="240"/>
      <c r="P364" s="240"/>
      <c r="Q364" s="240"/>
      <c r="R364" s="240"/>
      <c r="S364" s="240"/>
      <c r="T364" s="241"/>
      <c r="AT364" s="242" t="s">
        <v>194</v>
      </c>
      <c r="AU364" s="242" t="s">
        <v>187</v>
      </c>
      <c r="AV364" s="11" t="s">
        <v>187</v>
      </c>
      <c r="AW364" s="11" t="s">
        <v>35</v>
      </c>
      <c r="AX364" s="11" t="s">
        <v>73</v>
      </c>
      <c r="AY364" s="242" t="s">
        <v>180</v>
      </c>
    </row>
    <row r="365" spans="2:51" s="11" customFormat="1" ht="13.5">
      <c r="B365" s="231"/>
      <c r="C365" s="232"/>
      <c r="D365" s="233" t="s">
        <v>194</v>
      </c>
      <c r="E365" s="234" t="s">
        <v>22</v>
      </c>
      <c r="F365" s="235" t="s">
        <v>682</v>
      </c>
      <c r="G365" s="232"/>
      <c r="H365" s="236">
        <v>5.1</v>
      </c>
      <c r="I365" s="237"/>
      <c r="J365" s="232"/>
      <c r="K365" s="232"/>
      <c r="L365" s="238"/>
      <c r="M365" s="239"/>
      <c r="N365" s="240"/>
      <c r="O365" s="240"/>
      <c r="P365" s="240"/>
      <c r="Q365" s="240"/>
      <c r="R365" s="240"/>
      <c r="S365" s="240"/>
      <c r="T365" s="241"/>
      <c r="AT365" s="242" t="s">
        <v>194</v>
      </c>
      <c r="AU365" s="242" t="s">
        <v>187</v>
      </c>
      <c r="AV365" s="11" t="s">
        <v>187</v>
      </c>
      <c r="AW365" s="11" t="s">
        <v>35</v>
      </c>
      <c r="AX365" s="11" t="s">
        <v>73</v>
      </c>
      <c r="AY365" s="242" t="s">
        <v>180</v>
      </c>
    </row>
    <row r="366" spans="2:51" s="11" customFormat="1" ht="13.5">
      <c r="B366" s="231"/>
      <c r="C366" s="232"/>
      <c r="D366" s="233" t="s">
        <v>194</v>
      </c>
      <c r="E366" s="234" t="s">
        <v>22</v>
      </c>
      <c r="F366" s="235" t="s">
        <v>683</v>
      </c>
      <c r="G366" s="232"/>
      <c r="H366" s="236">
        <v>3.74</v>
      </c>
      <c r="I366" s="237"/>
      <c r="J366" s="232"/>
      <c r="K366" s="232"/>
      <c r="L366" s="238"/>
      <c r="M366" s="239"/>
      <c r="N366" s="240"/>
      <c r="O366" s="240"/>
      <c r="P366" s="240"/>
      <c r="Q366" s="240"/>
      <c r="R366" s="240"/>
      <c r="S366" s="240"/>
      <c r="T366" s="241"/>
      <c r="AT366" s="242" t="s">
        <v>194</v>
      </c>
      <c r="AU366" s="242" t="s">
        <v>187</v>
      </c>
      <c r="AV366" s="11" t="s">
        <v>187</v>
      </c>
      <c r="AW366" s="11" t="s">
        <v>35</v>
      </c>
      <c r="AX366" s="11" t="s">
        <v>73</v>
      </c>
      <c r="AY366" s="242" t="s">
        <v>180</v>
      </c>
    </row>
    <row r="367" spans="2:51" s="12" customFormat="1" ht="13.5">
      <c r="B367" s="243"/>
      <c r="C367" s="244"/>
      <c r="D367" s="233" t="s">
        <v>194</v>
      </c>
      <c r="E367" s="245" t="s">
        <v>22</v>
      </c>
      <c r="F367" s="246" t="s">
        <v>196</v>
      </c>
      <c r="G367" s="244"/>
      <c r="H367" s="247">
        <v>25.66</v>
      </c>
      <c r="I367" s="248"/>
      <c r="J367" s="244"/>
      <c r="K367" s="244"/>
      <c r="L367" s="249"/>
      <c r="M367" s="250"/>
      <c r="N367" s="251"/>
      <c r="O367" s="251"/>
      <c r="P367" s="251"/>
      <c r="Q367" s="251"/>
      <c r="R367" s="251"/>
      <c r="S367" s="251"/>
      <c r="T367" s="252"/>
      <c r="AT367" s="253" t="s">
        <v>194</v>
      </c>
      <c r="AU367" s="253" t="s">
        <v>187</v>
      </c>
      <c r="AV367" s="12" t="s">
        <v>186</v>
      </c>
      <c r="AW367" s="12" t="s">
        <v>35</v>
      </c>
      <c r="AX367" s="12" t="s">
        <v>10</v>
      </c>
      <c r="AY367" s="253" t="s">
        <v>180</v>
      </c>
    </row>
    <row r="368" spans="2:65" s="1" customFormat="1" ht="14.4" customHeight="1">
      <c r="B368" s="45"/>
      <c r="C368" s="220" t="s">
        <v>455</v>
      </c>
      <c r="D368" s="220" t="s">
        <v>182</v>
      </c>
      <c r="E368" s="221" t="s">
        <v>684</v>
      </c>
      <c r="F368" s="222" t="s">
        <v>685</v>
      </c>
      <c r="G368" s="223" t="s">
        <v>203</v>
      </c>
      <c r="H368" s="224">
        <v>14.1</v>
      </c>
      <c r="I368" s="225"/>
      <c r="J368" s="224">
        <f>ROUND(I368*H368,0)</f>
        <v>0</v>
      </c>
      <c r="K368" s="222" t="s">
        <v>193</v>
      </c>
      <c r="L368" s="71"/>
      <c r="M368" s="226" t="s">
        <v>22</v>
      </c>
      <c r="N368" s="227" t="s">
        <v>45</v>
      </c>
      <c r="O368" s="46"/>
      <c r="P368" s="228">
        <f>O368*H368</f>
        <v>0</v>
      </c>
      <c r="Q368" s="228">
        <v>0</v>
      </c>
      <c r="R368" s="228">
        <f>Q368*H368</f>
        <v>0</v>
      </c>
      <c r="S368" s="228">
        <v>0</v>
      </c>
      <c r="T368" s="229">
        <f>S368*H368</f>
        <v>0</v>
      </c>
      <c r="AR368" s="23" t="s">
        <v>224</v>
      </c>
      <c r="AT368" s="23" t="s">
        <v>182</v>
      </c>
      <c r="AU368" s="23" t="s">
        <v>187</v>
      </c>
      <c r="AY368" s="23" t="s">
        <v>180</v>
      </c>
      <c r="BE368" s="230">
        <f>IF(N368="základní",J368,0)</f>
        <v>0</v>
      </c>
      <c r="BF368" s="230">
        <f>IF(N368="snížená",J368,0)</f>
        <v>0</v>
      </c>
      <c r="BG368" s="230">
        <f>IF(N368="zákl. přenesená",J368,0)</f>
        <v>0</v>
      </c>
      <c r="BH368" s="230">
        <f>IF(N368="sníž. přenesená",J368,0)</f>
        <v>0</v>
      </c>
      <c r="BI368" s="230">
        <f>IF(N368="nulová",J368,0)</f>
        <v>0</v>
      </c>
      <c r="BJ368" s="23" t="s">
        <v>187</v>
      </c>
      <c r="BK368" s="230">
        <f>ROUND(I368*H368,0)</f>
        <v>0</v>
      </c>
      <c r="BL368" s="23" t="s">
        <v>224</v>
      </c>
      <c r="BM368" s="23" t="s">
        <v>686</v>
      </c>
    </row>
    <row r="369" spans="2:51" s="11" customFormat="1" ht="13.5">
      <c r="B369" s="231"/>
      <c r="C369" s="232"/>
      <c r="D369" s="233" t="s">
        <v>194</v>
      </c>
      <c r="E369" s="234" t="s">
        <v>22</v>
      </c>
      <c r="F369" s="235" t="s">
        <v>680</v>
      </c>
      <c r="G369" s="232"/>
      <c r="H369" s="236">
        <v>14.1</v>
      </c>
      <c r="I369" s="237"/>
      <c r="J369" s="232"/>
      <c r="K369" s="232"/>
      <c r="L369" s="238"/>
      <c r="M369" s="239"/>
      <c r="N369" s="240"/>
      <c r="O369" s="240"/>
      <c r="P369" s="240"/>
      <c r="Q369" s="240"/>
      <c r="R369" s="240"/>
      <c r="S369" s="240"/>
      <c r="T369" s="241"/>
      <c r="AT369" s="242" t="s">
        <v>194</v>
      </c>
      <c r="AU369" s="242" t="s">
        <v>187</v>
      </c>
      <c r="AV369" s="11" t="s">
        <v>187</v>
      </c>
      <c r="AW369" s="11" t="s">
        <v>35</v>
      </c>
      <c r="AX369" s="11" t="s">
        <v>73</v>
      </c>
      <c r="AY369" s="242" t="s">
        <v>180</v>
      </c>
    </row>
    <row r="370" spans="2:51" s="12" customFormat="1" ht="13.5">
      <c r="B370" s="243"/>
      <c r="C370" s="244"/>
      <c r="D370" s="233" t="s">
        <v>194</v>
      </c>
      <c r="E370" s="245" t="s">
        <v>22</v>
      </c>
      <c r="F370" s="246" t="s">
        <v>196</v>
      </c>
      <c r="G370" s="244"/>
      <c r="H370" s="247">
        <v>14.1</v>
      </c>
      <c r="I370" s="248"/>
      <c r="J370" s="244"/>
      <c r="K370" s="244"/>
      <c r="L370" s="249"/>
      <c r="M370" s="250"/>
      <c r="N370" s="251"/>
      <c r="O370" s="251"/>
      <c r="P370" s="251"/>
      <c r="Q370" s="251"/>
      <c r="R370" s="251"/>
      <c r="S370" s="251"/>
      <c r="T370" s="252"/>
      <c r="AT370" s="253" t="s">
        <v>194</v>
      </c>
      <c r="AU370" s="253" t="s">
        <v>187</v>
      </c>
      <c r="AV370" s="12" t="s">
        <v>186</v>
      </c>
      <c r="AW370" s="12" t="s">
        <v>35</v>
      </c>
      <c r="AX370" s="12" t="s">
        <v>10</v>
      </c>
      <c r="AY370" s="253" t="s">
        <v>180</v>
      </c>
    </row>
    <row r="371" spans="2:65" s="1" customFormat="1" ht="14.4" customHeight="1">
      <c r="B371" s="45"/>
      <c r="C371" s="266" t="s">
        <v>687</v>
      </c>
      <c r="D371" s="266" t="s">
        <v>594</v>
      </c>
      <c r="E371" s="267" t="s">
        <v>688</v>
      </c>
      <c r="F371" s="268" t="s">
        <v>689</v>
      </c>
      <c r="G371" s="269" t="s">
        <v>203</v>
      </c>
      <c r="H371" s="270">
        <v>15.51</v>
      </c>
      <c r="I371" s="271"/>
      <c r="J371" s="270">
        <f>ROUND(I371*H371,0)</f>
        <v>0</v>
      </c>
      <c r="K371" s="268" t="s">
        <v>22</v>
      </c>
      <c r="L371" s="272"/>
      <c r="M371" s="273" t="s">
        <v>22</v>
      </c>
      <c r="N371" s="274" t="s">
        <v>45</v>
      </c>
      <c r="O371" s="46"/>
      <c r="P371" s="228">
        <f>O371*H371</f>
        <v>0</v>
      </c>
      <c r="Q371" s="228">
        <v>0</v>
      </c>
      <c r="R371" s="228">
        <f>Q371*H371</f>
        <v>0</v>
      </c>
      <c r="S371" s="228">
        <v>0</v>
      </c>
      <c r="T371" s="229">
        <f>S371*H371</f>
        <v>0</v>
      </c>
      <c r="AR371" s="23" t="s">
        <v>270</v>
      </c>
      <c r="AT371" s="23" t="s">
        <v>594</v>
      </c>
      <c r="AU371" s="23" t="s">
        <v>187</v>
      </c>
      <c r="AY371" s="23" t="s">
        <v>180</v>
      </c>
      <c r="BE371" s="230">
        <f>IF(N371="základní",J371,0)</f>
        <v>0</v>
      </c>
      <c r="BF371" s="230">
        <f>IF(N371="snížená",J371,0)</f>
        <v>0</v>
      </c>
      <c r="BG371" s="230">
        <f>IF(N371="zákl. přenesená",J371,0)</f>
        <v>0</v>
      </c>
      <c r="BH371" s="230">
        <f>IF(N371="sníž. přenesená",J371,0)</f>
        <v>0</v>
      </c>
      <c r="BI371" s="230">
        <f>IF(N371="nulová",J371,0)</f>
        <v>0</v>
      </c>
      <c r="BJ371" s="23" t="s">
        <v>187</v>
      </c>
      <c r="BK371" s="230">
        <f>ROUND(I371*H371,0)</f>
        <v>0</v>
      </c>
      <c r="BL371" s="23" t="s">
        <v>224</v>
      </c>
      <c r="BM371" s="23" t="s">
        <v>690</v>
      </c>
    </row>
    <row r="372" spans="2:51" s="11" customFormat="1" ht="13.5">
      <c r="B372" s="231"/>
      <c r="C372" s="232"/>
      <c r="D372" s="233" t="s">
        <v>194</v>
      </c>
      <c r="E372" s="234" t="s">
        <v>22</v>
      </c>
      <c r="F372" s="235" t="s">
        <v>691</v>
      </c>
      <c r="G372" s="232"/>
      <c r="H372" s="236">
        <v>15.51</v>
      </c>
      <c r="I372" s="237"/>
      <c r="J372" s="232"/>
      <c r="K372" s="232"/>
      <c r="L372" s="238"/>
      <c r="M372" s="239"/>
      <c r="N372" s="240"/>
      <c r="O372" s="240"/>
      <c r="P372" s="240"/>
      <c r="Q372" s="240"/>
      <c r="R372" s="240"/>
      <c r="S372" s="240"/>
      <c r="T372" s="241"/>
      <c r="AT372" s="242" t="s">
        <v>194</v>
      </c>
      <c r="AU372" s="242" t="s">
        <v>187</v>
      </c>
      <c r="AV372" s="11" t="s">
        <v>187</v>
      </c>
      <c r="AW372" s="11" t="s">
        <v>35</v>
      </c>
      <c r="AX372" s="11" t="s">
        <v>73</v>
      </c>
      <c r="AY372" s="242" t="s">
        <v>180</v>
      </c>
    </row>
    <row r="373" spans="2:51" s="12" customFormat="1" ht="13.5">
      <c r="B373" s="243"/>
      <c r="C373" s="244"/>
      <c r="D373" s="233" t="s">
        <v>194</v>
      </c>
      <c r="E373" s="245" t="s">
        <v>22</v>
      </c>
      <c r="F373" s="246" t="s">
        <v>196</v>
      </c>
      <c r="G373" s="244"/>
      <c r="H373" s="247">
        <v>15.51</v>
      </c>
      <c r="I373" s="248"/>
      <c r="J373" s="244"/>
      <c r="K373" s="244"/>
      <c r="L373" s="249"/>
      <c r="M373" s="250"/>
      <c r="N373" s="251"/>
      <c r="O373" s="251"/>
      <c r="P373" s="251"/>
      <c r="Q373" s="251"/>
      <c r="R373" s="251"/>
      <c r="S373" s="251"/>
      <c r="T373" s="252"/>
      <c r="AT373" s="253" t="s">
        <v>194</v>
      </c>
      <c r="AU373" s="253" t="s">
        <v>187</v>
      </c>
      <c r="AV373" s="12" t="s">
        <v>186</v>
      </c>
      <c r="AW373" s="12" t="s">
        <v>35</v>
      </c>
      <c r="AX373" s="12" t="s">
        <v>10</v>
      </c>
      <c r="AY373" s="253" t="s">
        <v>180</v>
      </c>
    </row>
    <row r="374" spans="2:65" s="1" customFormat="1" ht="34.2" customHeight="1">
      <c r="B374" s="45"/>
      <c r="C374" s="220" t="s">
        <v>459</v>
      </c>
      <c r="D374" s="220" t="s">
        <v>182</v>
      </c>
      <c r="E374" s="221" t="s">
        <v>692</v>
      </c>
      <c r="F374" s="222" t="s">
        <v>693</v>
      </c>
      <c r="G374" s="223" t="s">
        <v>334</v>
      </c>
      <c r="H374" s="225"/>
      <c r="I374" s="225"/>
      <c r="J374" s="224">
        <f>ROUND(I374*H374,0)</f>
        <v>0</v>
      </c>
      <c r="K374" s="222" t="s">
        <v>193</v>
      </c>
      <c r="L374" s="71"/>
      <c r="M374" s="226" t="s">
        <v>22</v>
      </c>
      <c r="N374" s="227" t="s">
        <v>45</v>
      </c>
      <c r="O374" s="46"/>
      <c r="P374" s="228">
        <f>O374*H374</f>
        <v>0</v>
      </c>
      <c r="Q374" s="228">
        <v>0</v>
      </c>
      <c r="R374" s="228">
        <f>Q374*H374</f>
        <v>0</v>
      </c>
      <c r="S374" s="228">
        <v>0</v>
      </c>
      <c r="T374" s="229">
        <f>S374*H374</f>
        <v>0</v>
      </c>
      <c r="AR374" s="23" t="s">
        <v>224</v>
      </c>
      <c r="AT374" s="23" t="s">
        <v>182</v>
      </c>
      <c r="AU374" s="23" t="s">
        <v>187</v>
      </c>
      <c r="AY374" s="23" t="s">
        <v>180</v>
      </c>
      <c r="BE374" s="230">
        <f>IF(N374="základní",J374,0)</f>
        <v>0</v>
      </c>
      <c r="BF374" s="230">
        <f>IF(N374="snížená",J374,0)</f>
        <v>0</v>
      </c>
      <c r="BG374" s="230">
        <f>IF(N374="zákl. přenesená",J374,0)</f>
        <v>0</v>
      </c>
      <c r="BH374" s="230">
        <f>IF(N374="sníž. přenesená",J374,0)</f>
        <v>0</v>
      </c>
      <c r="BI374" s="230">
        <f>IF(N374="nulová",J374,0)</f>
        <v>0</v>
      </c>
      <c r="BJ374" s="23" t="s">
        <v>187</v>
      </c>
      <c r="BK374" s="230">
        <f>ROUND(I374*H374,0)</f>
        <v>0</v>
      </c>
      <c r="BL374" s="23" t="s">
        <v>224</v>
      </c>
      <c r="BM374" s="23" t="s">
        <v>694</v>
      </c>
    </row>
    <row r="375" spans="2:47" s="1" customFormat="1" ht="13.5">
      <c r="B375" s="45"/>
      <c r="C375" s="73"/>
      <c r="D375" s="233" t="s">
        <v>205</v>
      </c>
      <c r="E375" s="73"/>
      <c r="F375" s="254" t="s">
        <v>616</v>
      </c>
      <c r="G375" s="73"/>
      <c r="H375" s="73"/>
      <c r="I375" s="190"/>
      <c r="J375" s="73"/>
      <c r="K375" s="73"/>
      <c r="L375" s="71"/>
      <c r="M375" s="255"/>
      <c r="N375" s="46"/>
      <c r="O375" s="46"/>
      <c r="P375" s="46"/>
      <c r="Q375" s="46"/>
      <c r="R375" s="46"/>
      <c r="S375" s="46"/>
      <c r="T375" s="94"/>
      <c r="AT375" s="23" t="s">
        <v>205</v>
      </c>
      <c r="AU375" s="23" t="s">
        <v>187</v>
      </c>
    </row>
    <row r="376" spans="2:63" s="10" customFormat="1" ht="29.85" customHeight="1">
      <c r="B376" s="204"/>
      <c r="C376" s="205"/>
      <c r="D376" s="206" t="s">
        <v>72</v>
      </c>
      <c r="E376" s="218" t="s">
        <v>695</v>
      </c>
      <c r="F376" s="218" t="s">
        <v>696</v>
      </c>
      <c r="G376" s="205"/>
      <c r="H376" s="205"/>
      <c r="I376" s="208"/>
      <c r="J376" s="219">
        <f>BK376</f>
        <v>0</v>
      </c>
      <c r="K376" s="205"/>
      <c r="L376" s="210"/>
      <c r="M376" s="211"/>
      <c r="N376" s="212"/>
      <c r="O376" s="212"/>
      <c r="P376" s="213">
        <f>SUM(P377:P404)</f>
        <v>0</v>
      </c>
      <c r="Q376" s="212"/>
      <c r="R376" s="213">
        <f>SUM(R377:R404)</f>
        <v>0</v>
      </c>
      <c r="S376" s="212"/>
      <c r="T376" s="214">
        <f>SUM(T377:T404)</f>
        <v>0</v>
      </c>
      <c r="AR376" s="215" t="s">
        <v>187</v>
      </c>
      <c r="AT376" s="216" t="s">
        <v>72</v>
      </c>
      <c r="AU376" s="216" t="s">
        <v>10</v>
      </c>
      <c r="AY376" s="215" t="s">
        <v>180</v>
      </c>
      <c r="BK376" s="217">
        <f>SUM(BK377:BK404)</f>
        <v>0</v>
      </c>
    </row>
    <row r="377" spans="2:65" s="1" customFormat="1" ht="34.2" customHeight="1">
      <c r="B377" s="45"/>
      <c r="C377" s="220" t="s">
        <v>697</v>
      </c>
      <c r="D377" s="220" t="s">
        <v>182</v>
      </c>
      <c r="E377" s="221" t="s">
        <v>698</v>
      </c>
      <c r="F377" s="222" t="s">
        <v>699</v>
      </c>
      <c r="G377" s="223" t="s">
        <v>192</v>
      </c>
      <c r="H377" s="224">
        <v>20.06</v>
      </c>
      <c r="I377" s="225"/>
      <c r="J377" s="224">
        <f>ROUND(I377*H377,0)</f>
        <v>0</v>
      </c>
      <c r="K377" s="222" t="s">
        <v>193</v>
      </c>
      <c r="L377" s="71"/>
      <c r="M377" s="226" t="s">
        <v>22</v>
      </c>
      <c r="N377" s="227" t="s">
        <v>45</v>
      </c>
      <c r="O377" s="46"/>
      <c r="P377" s="228">
        <f>O377*H377</f>
        <v>0</v>
      </c>
      <c r="Q377" s="228">
        <v>0</v>
      </c>
      <c r="R377" s="228">
        <f>Q377*H377</f>
        <v>0</v>
      </c>
      <c r="S377" s="228">
        <v>0</v>
      </c>
      <c r="T377" s="229">
        <f>S377*H377</f>
        <v>0</v>
      </c>
      <c r="AR377" s="23" t="s">
        <v>224</v>
      </c>
      <c r="AT377" s="23" t="s">
        <v>182</v>
      </c>
      <c r="AU377" s="23" t="s">
        <v>187</v>
      </c>
      <c r="AY377" s="23" t="s">
        <v>180</v>
      </c>
      <c r="BE377" s="230">
        <f>IF(N377="základní",J377,0)</f>
        <v>0</v>
      </c>
      <c r="BF377" s="230">
        <f>IF(N377="snížená",J377,0)</f>
        <v>0</v>
      </c>
      <c r="BG377" s="230">
        <f>IF(N377="zákl. přenesená",J377,0)</f>
        <v>0</v>
      </c>
      <c r="BH377" s="230">
        <f>IF(N377="sníž. přenesená",J377,0)</f>
        <v>0</v>
      </c>
      <c r="BI377" s="230">
        <f>IF(N377="nulová",J377,0)</f>
        <v>0</v>
      </c>
      <c r="BJ377" s="23" t="s">
        <v>187</v>
      </c>
      <c r="BK377" s="230">
        <f>ROUND(I377*H377,0)</f>
        <v>0</v>
      </c>
      <c r="BL377" s="23" t="s">
        <v>224</v>
      </c>
      <c r="BM377" s="23" t="s">
        <v>700</v>
      </c>
    </row>
    <row r="378" spans="2:51" s="11" customFormat="1" ht="13.5">
      <c r="B378" s="231"/>
      <c r="C378" s="232"/>
      <c r="D378" s="233" t="s">
        <v>194</v>
      </c>
      <c r="E378" s="234" t="s">
        <v>22</v>
      </c>
      <c r="F378" s="235" t="s">
        <v>701</v>
      </c>
      <c r="G378" s="232"/>
      <c r="H378" s="236">
        <v>4.8</v>
      </c>
      <c r="I378" s="237"/>
      <c r="J378" s="232"/>
      <c r="K378" s="232"/>
      <c r="L378" s="238"/>
      <c r="M378" s="239"/>
      <c r="N378" s="240"/>
      <c r="O378" s="240"/>
      <c r="P378" s="240"/>
      <c r="Q378" s="240"/>
      <c r="R378" s="240"/>
      <c r="S378" s="240"/>
      <c r="T378" s="241"/>
      <c r="AT378" s="242" t="s">
        <v>194</v>
      </c>
      <c r="AU378" s="242" t="s">
        <v>187</v>
      </c>
      <c r="AV378" s="11" t="s">
        <v>187</v>
      </c>
      <c r="AW378" s="11" t="s">
        <v>35</v>
      </c>
      <c r="AX378" s="11" t="s">
        <v>73</v>
      </c>
      <c r="AY378" s="242" t="s">
        <v>180</v>
      </c>
    </row>
    <row r="379" spans="2:51" s="11" customFormat="1" ht="13.5">
      <c r="B379" s="231"/>
      <c r="C379" s="232"/>
      <c r="D379" s="233" t="s">
        <v>194</v>
      </c>
      <c r="E379" s="234" t="s">
        <v>22</v>
      </c>
      <c r="F379" s="235" t="s">
        <v>702</v>
      </c>
      <c r="G379" s="232"/>
      <c r="H379" s="236">
        <v>9.8</v>
      </c>
      <c r="I379" s="237"/>
      <c r="J379" s="232"/>
      <c r="K379" s="232"/>
      <c r="L379" s="238"/>
      <c r="M379" s="239"/>
      <c r="N379" s="240"/>
      <c r="O379" s="240"/>
      <c r="P379" s="240"/>
      <c r="Q379" s="240"/>
      <c r="R379" s="240"/>
      <c r="S379" s="240"/>
      <c r="T379" s="241"/>
      <c r="AT379" s="242" t="s">
        <v>194</v>
      </c>
      <c r="AU379" s="242" t="s">
        <v>187</v>
      </c>
      <c r="AV379" s="11" t="s">
        <v>187</v>
      </c>
      <c r="AW379" s="11" t="s">
        <v>35</v>
      </c>
      <c r="AX379" s="11" t="s">
        <v>73</v>
      </c>
      <c r="AY379" s="242" t="s">
        <v>180</v>
      </c>
    </row>
    <row r="380" spans="2:51" s="11" customFormat="1" ht="13.5">
      <c r="B380" s="231"/>
      <c r="C380" s="232"/>
      <c r="D380" s="233" t="s">
        <v>194</v>
      </c>
      <c r="E380" s="234" t="s">
        <v>22</v>
      </c>
      <c r="F380" s="235" t="s">
        <v>331</v>
      </c>
      <c r="G380" s="232"/>
      <c r="H380" s="236">
        <v>5.46</v>
      </c>
      <c r="I380" s="237"/>
      <c r="J380" s="232"/>
      <c r="K380" s="232"/>
      <c r="L380" s="238"/>
      <c r="M380" s="239"/>
      <c r="N380" s="240"/>
      <c r="O380" s="240"/>
      <c r="P380" s="240"/>
      <c r="Q380" s="240"/>
      <c r="R380" s="240"/>
      <c r="S380" s="240"/>
      <c r="T380" s="241"/>
      <c r="AT380" s="242" t="s">
        <v>194</v>
      </c>
      <c r="AU380" s="242" t="s">
        <v>187</v>
      </c>
      <c r="AV380" s="11" t="s">
        <v>187</v>
      </c>
      <c r="AW380" s="11" t="s">
        <v>35</v>
      </c>
      <c r="AX380" s="11" t="s">
        <v>73</v>
      </c>
      <c r="AY380" s="242" t="s">
        <v>180</v>
      </c>
    </row>
    <row r="381" spans="2:51" s="12" customFormat="1" ht="13.5">
      <c r="B381" s="243"/>
      <c r="C381" s="244"/>
      <c r="D381" s="233" t="s">
        <v>194</v>
      </c>
      <c r="E381" s="245" t="s">
        <v>22</v>
      </c>
      <c r="F381" s="246" t="s">
        <v>196</v>
      </c>
      <c r="G381" s="244"/>
      <c r="H381" s="247">
        <v>20.06</v>
      </c>
      <c r="I381" s="248"/>
      <c r="J381" s="244"/>
      <c r="K381" s="244"/>
      <c r="L381" s="249"/>
      <c r="M381" s="250"/>
      <c r="N381" s="251"/>
      <c r="O381" s="251"/>
      <c r="P381" s="251"/>
      <c r="Q381" s="251"/>
      <c r="R381" s="251"/>
      <c r="S381" s="251"/>
      <c r="T381" s="252"/>
      <c r="AT381" s="253" t="s">
        <v>194</v>
      </c>
      <c r="AU381" s="253" t="s">
        <v>187</v>
      </c>
      <c r="AV381" s="12" t="s">
        <v>186</v>
      </c>
      <c r="AW381" s="12" t="s">
        <v>35</v>
      </c>
      <c r="AX381" s="12" t="s">
        <v>10</v>
      </c>
      <c r="AY381" s="253" t="s">
        <v>180</v>
      </c>
    </row>
    <row r="382" spans="2:65" s="1" customFormat="1" ht="14.4" customHeight="1">
      <c r="B382" s="45"/>
      <c r="C382" s="266" t="s">
        <v>462</v>
      </c>
      <c r="D382" s="266" t="s">
        <v>594</v>
      </c>
      <c r="E382" s="267" t="s">
        <v>703</v>
      </c>
      <c r="F382" s="268" t="s">
        <v>704</v>
      </c>
      <c r="G382" s="269" t="s">
        <v>192</v>
      </c>
      <c r="H382" s="270">
        <v>22.07</v>
      </c>
      <c r="I382" s="271"/>
      <c r="J382" s="270">
        <f>ROUND(I382*H382,0)</f>
        <v>0</v>
      </c>
      <c r="K382" s="268" t="s">
        <v>22</v>
      </c>
      <c r="L382" s="272"/>
      <c r="M382" s="273" t="s">
        <v>22</v>
      </c>
      <c r="N382" s="274" t="s">
        <v>45</v>
      </c>
      <c r="O382" s="46"/>
      <c r="P382" s="228">
        <f>O382*H382</f>
        <v>0</v>
      </c>
      <c r="Q382" s="228">
        <v>0</v>
      </c>
      <c r="R382" s="228">
        <f>Q382*H382</f>
        <v>0</v>
      </c>
      <c r="S382" s="228">
        <v>0</v>
      </c>
      <c r="T382" s="229">
        <f>S382*H382</f>
        <v>0</v>
      </c>
      <c r="AR382" s="23" t="s">
        <v>270</v>
      </c>
      <c r="AT382" s="23" t="s">
        <v>594</v>
      </c>
      <c r="AU382" s="23" t="s">
        <v>187</v>
      </c>
      <c r="AY382" s="23" t="s">
        <v>180</v>
      </c>
      <c r="BE382" s="230">
        <f>IF(N382="základní",J382,0)</f>
        <v>0</v>
      </c>
      <c r="BF382" s="230">
        <f>IF(N382="snížená",J382,0)</f>
        <v>0</v>
      </c>
      <c r="BG382" s="230">
        <f>IF(N382="zákl. přenesená",J382,0)</f>
        <v>0</v>
      </c>
      <c r="BH382" s="230">
        <f>IF(N382="sníž. přenesená",J382,0)</f>
        <v>0</v>
      </c>
      <c r="BI382" s="230">
        <f>IF(N382="nulová",J382,0)</f>
        <v>0</v>
      </c>
      <c r="BJ382" s="23" t="s">
        <v>187</v>
      </c>
      <c r="BK382" s="230">
        <f>ROUND(I382*H382,0)</f>
        <v>0</v>
      </c>
      <c r="BL382" s="23" t="s">
        <v>224</v>
      </c>
      <c r="BM382" s="23" t="s">
        <v>705</v>
      </c>
    </row>
    <row r="383" spans="2:51" s="11" customFormat="1" ht="13.5">
      <c r="B383" s="231"/>
      <c r="C383" s="232"/>
      <c r="D383" s="233" t="s">
        <v>194</v>
      </c>
      <c r="E383" s="234" t="s">
        <v>22</v>
      </c>
      <c r="F383" s="235" t="s">
        <v>706</v>
      </c>
      <c r="G383" s="232"/>
      <c r="H383" s="236">
        <v>22.07</v>
      </c>
      <c r="I383" s="237"/>
      <c r="J383" s="232"/>
      <c r="K383" s="232"/>
      <c r="L383" s="238"/>
      <c r="M383" s="239"/>
      <c r="N383" s="240"/>
      <c r="O383" s="240"/>
      <c r="P383" s="240"/>
      <c r="Q383" s="240"/>
      <c r="R383" s="240"/>
      <c r="S383" s="240"/>
      <c r="T383" s="241"/>
      <c r="AT383" s="242" t="s">
        <v>194</v>
      </c>
      <c r="AU383" s="242" t="s">
        <v>187</v>
      </c>
      <c r="AV383" s="11" t="s">
        <v>187</v>
      </c>
      <c r="AW383" s="11" t="s">
        <v>35</v>
      </c>
      <c r="AX383" s="11" t="s">
        <v>73</v>
      </c>
      <c r="AY383" s="242" t="s">
        <v>180</v>
      </c>
    </row>
    <row r="384" spans="2:51" s="12" customFormat="1" ht="13.5">
      <c r="B384" s="243"/>
      <c r="C384" s="244"/>
      <c r="D384" s="233" t="s">
        <v>194</v>
      </c>
      <c r="E384" s="245" t="s">
        <v>22</v>
      </c>
      <c r="F384" s="246" t="s">
        <v>196</v>
      </c>
      <c r="G384" s="244"/>
      <c r="H384" s="247">
        <v>22.07</v>
      </c>
      <c r="I384" s="248"/>
      <c r="J384" s="244"/>
      <c r="K384" s="244"/>
      <c r="L384" s="249"/>
      <c r="M384" s="250"/>
      <c r="N384" s="251"/>
      <c r="O384" s="251"/>
      <c r="P384" s="251"/>
      <c r="Q384" s="251"/>
      <c r="R384" s="251"/>
      <c r="S384" s="251"/>
      <c r="T384" s="252"/>
      <c r="AT384" s="253" t="s">
        <v>194</v>
      </c>
      <c r="AU384" s="253" t="s">
        <v>187</v>
      </c>
      <c r="AV384" s="12" t="s">
        <v>186</v>
      </c>
      <c r="AW384" s="12" t="s">
        <v>35</v>
      </c>
      <c r="AX384" s="12" t="s">
        <v>10</v>
      </c>
      <c r="AY384" s="253" t="s">
        <v>180</v>
      </c>
    </row>
    <row r="385" spans="2:65" s="1" customFormat="1" ht="34.2" customHeight="1">
      <c r="B385" s="45"/>
      <c r="C385" s="220" t="s">
        <v>707</v>
      </c>
      <c r="D385" s="220" t="s">
        <v>182</v>
      </c>
      <c r="E385" s="221" t="s">
        <v>708</v>
      </c>
      <c r="F385" s="222" t="s">
        <v>709</v>
      </c>
      <c r="G385" s="223" t="s">
        <v>203</v>
      </c>
      <c r="H385" s="224">
        <v>24.04</v>
      </c>
      <c r="I385" s="225"/>
      <c r="J385" s="224">
        <f>ROUND(I385*H385,0)</f>
        <v>0</v>
      </c>
      <c r="K385" s="222" t="s">
        <v>193</v>
      </c>
      <c r="L385" s="71"/>
      <c r="M385" s="226" t="s">
        <v>22</v>
      </c>
      <c r="N385" s="227" t="s">
        <v>45</v>
      </c>
      <c r="O385" s="46"/>
      <c r="P385" s="228">
        <f>O385*H385</f>
        <v>0</v>
      </c>
      <c r="Q385" s="228">
        <v>0</v>
      </c>
      <c r="R385" s="228">
        <f>Q385*H385</f>
        <v>0</v>
      </c>
      <c r="S385" s="228">
        <v>0</v>
      </c>
      <c r="T385" s="229">
        <f>S385*H385</f>
        <v>0</v>
      </c>
      <c r="AR385" s="23" t="s">
        <v>224</v>
      </c>
      <c r="AT385" s="23" t="s">
        <v>182</v>
      </c>
      <c r="AU385" s="23" t="s">
        <v>187</v>
      </c>
      <c r="AY385" s="23" t="s">
        <v>180</v>
      </c>
      <c r="BE385" s="230">
        <f>IF(N385="základní",J385,0)</f>
        <v>0</v>
      </c>
      <c r="BF385" s="230">
        <f>IF(N385="snížená",J385,0)</f>
        <v>0</v>
      </c>
      <c r="BG385" s="230">
        <f>IF(N385="zákl. přenesená",J385,0)</f>
        <v>0</v>
      </c>
      <c r="BH385" s="230">
        <f>IF(N385="sníž. přenesená",J385,0)</f>
        <v>0</v>
      </c>
      <c r="BI385" s="230">
        <f>IF(N385="nulová",J385,0)</f>
        <v>0</v>
      </c>
      <c r="BJ385" s="23" t="s">
        <v>187</v>
      </c>
      <c r="BK385" s="230">
        <f>ROUND(I385*H385,0)</f>
        <v>0</v>
      </c>
      <c r="BL385" s="23" t="s">
        <v>224</v>
      </c>
      <c r="BM385" s="23" t="s">
        <v>710</v>
      </c>
    </row>
    <row r="386" spans="2:51" s="11" customFormat="1" ht="13.5">
      <c r="B386" s="231"/>
      <c r="C386" s="232"/>
      <c r="D386" s="233" t="s">
        <v>194</v>
      </c>
      <c r="E386" s="234" t="s">
        <v>22</v>
      </c>
      <c r="F386" s="235" t="s">
        <v>711</v>
      </c>
      <c r="G386" s="232"/>
      <c r="H386" s="236">
        <v>1.5</v>
      </c>
      <c r="I386" s="237"/>
      <c r="J386" s="232"/>
      <c r="K386" s="232"/>
      <c r="L386" s="238"/>
      <c r="M386" s="239"/>
      <c r="N386" s="240"/>
      <c r="O386" s="240"/>
      <c r="P386" s="240"/>
      <c r="Q386" s="240"/>
      <c r="R386" s="240"/>
      <c r="S386" s="240"/>
      <c r="T386" s="241"/>
      <c r="AT386" s="242" t="s">
        <v>194</v>
      </c>
      <c r="AU386" s="242" t="s">
        <v>187</v>
      </c>
      <c r="AV386" s="11" t="s">
        <v>187</v>
      </c>
      <c r="AW386" s="11" t="s">
        <v>35</v>
      </c>
      <c r="AX386" s="11" t="s">
        <v>73</v>
      </c>
      <c r="AY386" s="242" t="s">
        <v>180</v>
      </c>
    </row>
    <row r="387" spans="2:51" s="11" customFormat="1" ht="13.5">
      <c r="B387" s="231"/>
      <c r="C387" s="232"/>
      <c r="D387" s="233" t="s">
        <v>194</v>
      </c>
      <c r="E387" s="234" t="s">
        <v>22</v>
      </c>
      <c r="F387" s="235" t="s">
        <v>712</v>
      </c>
      <c r="G387" s="232"/>
      <c r="H387" s="236">
        <v>12.9</v>
      </c>
      <c r="I387" s="237"/>
      <c r="J387" s="232"/>
      <c r="K387" s="232"/>
      <c r="L387" s="238"/>
      <c r="M387" s="239"/>
      <c r="N387" s="240"/>
      <c r="O387" s="240"/>
      <c r="P387" s="240"/>
      <c r="Q387" s="240"/>
      <c r="R387" s="240"/>
      <c r="S387" s="240"/>
      <c r="T387" s="241"/>
      <c r="AT387" s="242" t="s">
        <v>194</v>
      </c>
      <c r="AU387" s="242" t="s">
        <v>187</v>
      </c>
      <c r="AV387" s="11" t="s">
        <v>187</v>
      </c>
      <c r="AW387" s="11" t="s">
        <v>35</v>
      </c>
      <c r="AX387" s="11" t="s">
        <v>73</v>
      </c>
      <c r="AY387" s="242" t="s">
        <v>180</v>
      </c>
    </row>
    <row r="388" spans="2:51" s="11" customFormat="1" ht="13.5">
      <c r="B388" s="231"/>
      <c r="C388" s="232"/>
      <c r="D388" s="233" t="s">
        <v>194</v>
      </c>
      <c r="E388" s="234" t="s">
        <v>22</v>
      </c>
      <c r="F388" s="235" t="s">
        <v>713</v>
      </c>
      <c r="G388" s="232"/>
      <c r="H388" s="236">
        <v>9.64</v>
      </c>
      <c r="I388" s="237"/>
      <c r="J388" s="232"/>
      <c r="K388" s="232"/>
      <c r="L388" s="238"/>
      <c r="M388" s="239"/>
      <c r="N388" s="240"/>
      <c r="O388" s="240"/>
      <c r="P388" s="240"/>
      <c r="Q388" s="240"/>
      <c r="R388" s="240"/>
      <c r="S388" s="240"/>
      <c r="T388" s="241"/>
      <c r="AT388" s="242" t="s">
        <v>194</v>
      </c>
      <c r="AU388" s="242" t="s">
        <v>187</v>
      </c>
      <c r="AV388" s="11" t="s">
        <v>187</v>
      </c>
      <c r="AW388" s="11" t="s">
        <v>35</v>
      </c>
      <c r="AX388" s="11" t="s">
        <v>73</v>
      </c>
      <c r="AY388" s="242" t="s">
        <v>180</v>
      </c>
    </row>
    <row r="389" spans="2:51" s="12" customFormat="1" ht="13.5">
      <c r="B389" s="243"/>
      <c r="C389" s="244"/>
      <c r="D389" s="233" t="s">
        <v>194</v>
      </c>
      <c r="E389" s="245" t="s">
        <v>22</v>
      </c>
      <c r="F389" s="246" t="s">
        <v>196</v>
      </c>
      <c r="G389" s="244"/>
      <c r="H389" s="247">
        <v>24.04</v>
      </c>
      <c r="I389" s="248"/>
      <c r="J389" s="244"/>
      <c r="K389" s="244"/>
      <c r="L389" s="249"/>
      <c r="M389" s="250"/>
      <c r="N389" s="251"/>
      <c r="O389" s="251"/>
      <c r="P389" s="251"/>
      <c r="Q389" s="251"/>
      <c r="R389" s="251"/>
      <c r="S389" s="251"/>
      <c r="T389" s="252"/>
      <c r="AT389" s="253" t="s">
        <v>194</v>
      </c>
      <c r="AU389" s="253" t="s">
        <v>187</v>
      </c>
      <c r="AV389" s="12" t="s">
        <v>186</v>
      </c>
      <c r="AW389" s="12" t="s">
        <v>35</v>
      </c>
      <c r="AX389" s="12" t="s">
        <v>10</v>
      </c>
      <c r="AY389" s="253" t="s">
        <v>180</v>
      </c>
    </row>
    <row r="390" spans="2:65" s="1" customFormat="1" ht="34.2" customHeight="1">
      <c r="B390" s="45"/>
      <c r="C390" s="220" t="s">
        <v>466</v>
      </c>
      <c r="D390" s="220" t="s">
        <v>182</v>
      </c>
      <c r="E390" s="221" t="s">
        <v>714</v>
      </c>
      <c r="F390" s="222" t="s">
        <v>715</v>
      </c>
      <c r="G390" s="223" t="s">
        <v>192</v>
      </c>
      <c r="H390" s="224">
        <v>20.06</v>
      </c>
      <c r="I390" s="225"/>
      <c r="J390" s="224">
        <f>ROUND(I390*H390,0)</f>
        <v>0</v>
      </c>
      <c r="K390" s="222" t="s">
        <v>193</v>
      </c>
      <c r="L390" s="71"/>
      <c r="M390" s="226" t="s">
        <v>22</v>
      </c>
      <c r="N390" s="227" t="s">
        <v>45</v>
      </c>
      <c r="O390" s="46"/>
      <c r="P390" s="228">
        <f>O390*H390</f>
        <v>0</v>
      </c>
      <c r="Q390" s="228">
        <v>0</v>
      </c>
      <c r="R390" s="228">
        <f>Q390*H390</f>
        <v>0</v>
      </c>
      <c r="S390" s="228">
        <v>0</v>
      </c>
      <c r="T390" s="229">
        <f>S390*H390</f>
        <v>0</v>
      </c>
      <c r="AR390" s="23" t="s">
        <v>224</v>
      </c>
      <c r="AT390" s="23" t="s">
        <v>182</v>
      </c>
      <c r="AU390" s="23" t="s">
        <v>187</v>
      </c>
      <c r="AY390" s="23" t="s">
        <v>180</v>
      </c>
      <c r="BE390" s="230">
        <f>IF(N390="základní",J390,0)</f>
        <v>0</v>
      </c>
      <c r="BF390" s="230">
        <f>IF(N390="snížená",J390,0)</f>
        <v>0</v>
      </c>
      <c r="BG390" s="230">
        <f>IF(N390="zákl. přenesená",J390,0)</f>
        <v>0</v>
      </c>
      <c r="BH390" s="230">
        <f>IF(N390="sníž. přenesená",J390,0)</f>
        <v>0</v>
      </c>
      <c r="BI390" s="230">
        <f>IF(N390="nulová",J390,0)</f>
        <v>0</v>
      </c>
      <c r="BJ390" s="23" t="s">
        <v>187</v>
      </c>
      <c r="BK390" s="230">
        <f>ROUND(I390*H390,0)</f>
        <v>0</v>
      </c>
      <c r="BL390" s="23" t="s">
        <v>224</v>
      </c>
      <c r="BM390" s="23" t="s">
        <v>716</v>
      </c>
    </row>
    <row r="391" spans="2:51" s="11" customFormat="1" ht="13.5">
      <c r="B391" s="231"/>
      <c r="C391" s="232"/>
      <c r="D391" s="233" t="s">
        <v>194</v>
      </c>
      <c r="E391" s="234" t="s">
        <v>22</v>
      </c>
      <c r="F391" s="235" t="s">
        <v>701</v>
      </c>
      <c r="G391" s="232"/>
      <c r="H391" s="236">
        <v>4.8</v>
      </c>
      <c r="I391" s="237"/>
      <c r="J391" s="232"/>
      <c r="K391" s="232"/>
      <c r="L391" s="238"/>
      <c r="M391" s="239"/>
      <c r="N391" s="240"/>
      <c r="O391" s="240"/>
      <c r="P391" s="240"/>
      <c r="Q391" s="240"/>
      <c r="R391" s="240"/>
      <c r="S391" s="240"/>
      <c r="T391" s="241"/>
      <c r="AT391" s="242" t="s">
        <v>194</v>
      </c>
      <c r="AU391" s="242" t="s">
        <v>187</v>
      </c>
      <c r="AV391" s="11" t="s">
        <v>187</v>
      </c>
      <c r="AW391" s="11" t="s">
        <v>35</v>
      </c>
      <c r="AX391" s="11" t="s">
        <v>73</v>
      </c>
      <c r="AY391" s="242" t="s">
        <v>180</v>
      </c>
    </row>
    <row r="392" spans="2:51" s="11" customFormat="1" ht="13.5">
      <c r="B392" s="231"/>
      <c r="C392" s="232"/>
      <c r="D392" s="233" t="s">
        <v>194</v>
      </c>
      <c r="E392" s="234" t="s">
        <v>22</v>
      </c>
      <c r="F392" s="235" t="s">
        <v>702</v>
      </c>
      <c r="G392" s="232"/>
      <c r="H392" s="236">
        <v>9.8</v>
      </c>
      <c r="I392" s="237"/>
      <c r="J392" s="232"/>
      <c r="K392" s="232"/>
      <c r="L392" s="238"/>
      <c r="M392" s="239"/>
      <c r="N392" s="240"/>
      <c r="O392" s="240"/>
      <c r="P392" s="240"/>
      <c r="Q392" s="240"/>
      <c r="R392" s="240"/>
      <c r="S392" s="240"/>
      <c r="T392" s="241"/>
      <c r="AT392" s="242" t="s">
        <v>194</v>
      </c>
      <c r="AU392" s="242" t="s">
        <v>187</v>
      </c>
      <c r="AV392" s="11" t="s">
        <v>187</v>
      </c>
      <c r="AW392" s="11" t="s">
        <v>35</v>
      </c>
      <c r="AX392" s="11" t="s">
        <v>73</v>
      </c>
      <c r="AY392" s="242" t="s">
        <v>180</v>
      </c>
    </row>
    <row r="393" spans="2:51" s="11" customFormat="1" ht="13.5">
      <c r="B393" s="231"/>
      <c r="C393" s="232"/>
      <c r="D393" s="233" t="s">
        <v>194</v>
      </c>
      <c r="E393" s="234" t="s">
        <v>22</v>
      </c>
      <c r="F393" s="235" t="s">
        <v>331</v>
      </c>
      <c r="G393" s="232"/>
      <c r="H393" s="236">
        <v>5.46</v>
      </c>
      <c r="I393" s="237"/>
      <c r="J393" s="232"/>
      <c r="K393" s="232"/>
      <c r="L393" s="238"/>
      <c r="M393" s="239"/>
      <c r="N393" s="240"/>
      <c r="O393" s="240"/>
      <c r="P393" s="240"/>
      <c r="Q393" s="240"/>
      <c r="R393" s="240"/>
      <c r="S393" s="240"/>
      <c r="T393" s="241"/>
      <c r="AT393" s="242" t="s">
        <v>194</v>
      </c>
      <c r="AU393" s="242" t="s">
        <v>187</v>
      </c>
      <c r="AV393" s="11" t="s">
        <v>187</v>
      </c>
      <c r="AW393" s="11" t="s">
        <v>35</v>
      </c>
      <c r="AX393" s="11" t="s">
        <v>73</v>
      </c>
      <c r="AY393" s="242" t="s">
        <v>180</v>
      </c>
    </row>
    <row r="394" spans="2:51" s="12" customFormat="1" ht="13.5">
      <c r="B394" s="243"/>
      <c r="C394" s="244"/>
      <c r="D394" s="233" t="s">
        <v>194</v>
      </c>
      <c r="E394" s="245" t="s">
        <v>22</v>
      </c>
      <c r="F394" s="246" t="s">
        <v>196</v>
      </c>
      <c r="G394" s="244"/>
      <c r="H394" s="247">
        <v>20.06</v>
      </c>
      <c r="I394" s="248"/>
      <c r="J394" s="244"/>
      <c r="K394" s="244"/>
      <c r="L394" s="249"/>
      <c r="M394" s="250"/>
      <c r="N394" s="251"/>
      <c r="O394" s="251"/>
      <c r="P394" s="251"/>
      <c r="Q394" s="251"/>
      <c r="R394" s="251"/>
      <c r="S394" s="251"/>
      <c r="T394" s="252"/>
      <c r="AT394" s="253" t="s">
        <v>194</v>
      </c>
      <c r="AU394" s="253" t="s">
        <v>187</v>
      </c>
      <c r="AV394" s="12" t="s">
        <v>186</v>
      </c>
      <c r="AW394" s="12" t="s">
        <v>35</v>
      </c>
      <c r="AX394" s="12" t="s">
        <v>10</v>
      </c>
      <c r="AY394" s="253" t="s">
        <v>180</v>
      </c>
    </row>
    <row r="395" spans="2:65" s="1" customFormat="1" ht="22.8" customHeight="1">
      <c r="B395" s="45"/>
      <c r="C395" s="220" t="s">
        <v>717</v>
      </c>
      <c r="D395" s="220" t="s">
        <v>182</v>
      </c>
      <c r="E395" s="221" t="s">
        <v>718</v>
      </c>
      <c r="F395" s="222" t="s">
        <v>719</v>
      </c>
      <c r="G395" s="223" t="s">
        <v>203</v>
      </c>
      <c r="H395" s="224">
        <v>3</v>
      </c>
      <c r="I395" s="225"/>
      <c r="J395" s="224">
        <f>ROUND(I395*H395,0)</f>
        <v>0</v>
      </c>
      <c r="K395" s="222" t="s">
        <v>193</v>
      </c>
      <c r="L395" s="71"/>
      <c r="M395" s="226" t="s">
        <v>22</v>
      </c>
      <c r="N395" s="227" t="s">
        <v>45</v>
      </c>
      <c r="O395" s="46"/>
      <c r="P395" s="228">
        <f>O395*H395</f>
        <v>0</v>
      </c>
      <c r="Q395" s="228">
        <v>0</v>
      </c>
      <c r="R395" s="228">
        <f>Q395*H395</f>
        <v>0</v>
      </c>
      <c r="S395" s="228">
        <v>0</v>
      </c>
      <c r="T395" s="229">
        <f>S395*H395</f>
        <v>0</v>
      </c>
      <c r="AR395" s="23" t="s">
        <v>224</v>
      </c>
      <c r="AT395" s="23" t="s">
        <v>182</v>
      </c>
      <c r="AU395" s="23" t="s">
        <v>187</v>
      </c>
      <c r="AY395" s="23" t="s">
        <v>180</v>
      </c>
      <c r="BE395" s="230">
        <f>IF(N395="základní",J395,0)</f>
        <v>0</v>
      </c>
      <c r="BF395" s="230">
        <f>IF(N395="snížená",J395,0)</f>
        <v>0</v>
      </c>
      <c r="BG395" s="230">
        <f>IF(N395="zákl. přenesená",J395,0)</f>
        <v>0</v>
      </c>
      <c r="BH395" s="230">
        <f>IF(N395="sníž. přenesená",J395,0)</f>
        <v>0</v>
      </c>
      <c r="BI395" s="230">
        <f>IF(N395="nulová",J395,0)</f>
        <v>0</v>
      </c>
      <c r="BJ395" s="23" t="s">
        <v>187</v>
      </c>
      <c r="BK395" s="230">
        <f>ROUND(I395*H395,0)</f>
        <v>0</v>
      </c>
      <c r="BL395" s="23" t="s">
        <v>224</v>
      </c>
      <c r="BM395" s="23" t="s">
        <v>720</v>
      </c>
    </row>
    <row r="396" spans="2:47" s="1" customFormat="1" ht="13.5">
      <c r="B396" s="45"/>
      <c r="C396" s="73"/>
      <c r="D396" s="233" t="s">
        <v>205</v>
      </c>
      <c r="E396" s="73"/>
      <c r="F396" s="254" t="s">
        <v>721</v>
      </c>
      <c r="G396" s="73"/>
      <c r="H396" s="73"/>
      <c r="I396" s="190"/>
      <c r="J396" s="73"/>
      <c r="K396" s="73"/>
      <c r="L396" s="71"/>
      <c r="M396" s="255"/>
      <c r="N396" s="46"/>
      <c r="O396" s="46"/>
      <c r="P396" s="46"/>
      <c r="Q396" s="46"/>
      <c r="R396" s="46"/>
      <c r="S396" s="46"/>
      <c r="T396" s="94"/>
      <c r="AT396" s="23" t="s">
        <v>205</v>
      </c>
      <c r="AU396" s="23" t="s">
        <v>187</v>
      </c>
    </row>
    <row r="397" spans="2:51" s="11" customFormat="1" ht="13.5">
      <c r="B397" s="231"/>
      <c r="C397" s="232"/>
      <c r="D397" s="233" t="s">
        <v>194</v>
      </c>
      <c r="E397" s="234" t="s">
        <v>22</v>
      </c>
      <c r="F397" s="235" t="s">
        <v>722</v>
      </c>
      <c r="G397" s="232"/>
      <c r="H397" s="236">
        <v>3</v>
      </c>
      <c r="I397" s="237"/>
      <c r="J397" s="232"/>
      <c r="K397" s="232"/>
      <c r="L397" s="238"/>
      <c r="M397" s="239"/>
      <c r="N397" s="240"/>
      <c r="O397" s="240"/>
      <c r="P397" s="240"/>
      <c r="Q397" s="240"/>
      <c r="R397" s="240"/>
      <c r="S397" s="240"/>
      <c r="T397" s="241"/>
      <c r="AT397" s="242" t="s">
        <v>194</v>
      </c>
      <c r="AU397" s="242" t="s">
        <v>187</v>
      </c>
      <c r="AV397" s="11" t="s">
        <v>187</v>
      </c>
      <c r="AW397" s="11" t="s">
        <v>35</v>
      </c>
      <c r="AX397" s="11" t="s">
        <v>73</v>
      </c>
      <c r="AY397" s="242" t="s">
        <v>180</v>
      </c>
    </row>
    <row r="398" spans="2:51" s="12" customFormat="1" ht="13.5">
      <c r="B398" s="243"/>
      <c r="C398" s="244"/>
      <c r="D398" s="233" t="s">
        <v>194</v>
      </c>
      <c r="E398" s="245" t="s">
        <v>22</v>
      </c>
      <c r="F398" s="246" t="s">
        <v>196</v>
      </c>
      <c r="G398" s="244"/>
      <c r="H398" s="247">
        <v>3</v>
      </c>
      <c r="I398" s="248"/>
      <c r="J398" s="244"/>
      <c r="K398" s="244"/>
      <c r="L398" s="249"/>
      <c r="M398" s="250"/>
      <c r="N398" s="251"/>
      <c r="O398" s="251"/>
      <c r="P398" s="251"/>
      <c r="Q398" s="251"/>
      <c r="R398" s="251"/>
      <c r="S398" s="251"/>
      <c r="T398" s="252"/>
      <c r="AT398" s="253" t="s">
        <v>194</v>
      </c>
      <c r="AU398" s="253" t="s">
        <v>187</v>
      </c>
      <c r="AV398" s="12" t="s">
        <v>186</v>
      </c>
      <c r="AW398" s="12" t="s">
        <v>35</v>
      </c>
      <c r="AX398" s="12" t="s">
        <v>10</v>
      </c>
      <c r="AY398" s="253" t="s">
        <v>180</v>
      </c>
    </row>
    <row r="399" spans="2:65" s="1" customFormat="1" ht="14.4" customHeight="1">
      <c r="B399" s="45"/>
      <c r="C399" s="220" t="s">
        <v>470</v>
      </c>
      <c r="D399" s="220" t="s">
        <v>182</v>
      </c>
      <c r="E399" s="221" t="s">
        <v>723</v>
      </c>
      <c r="F399" s="222" t="s">
        <v>724</v>
      </c>
      <c r="G399" s="223" t="s">
        <v>192</v>
      </c>
      <c r="H399" s="224">
        <v>20.06</v>
      </c>
      <c r="I399" s="225"/>
      <c r="J399" s="224">
        <f>ROUND(I399*H399,0)</f>
        <v>0</v>
      </c>
      <c r="K399" s="222" t="s">
        <v>193</v>
      </c>
      <c r="L399" s="71"/>
      <c r="M399" s="226" t="s">
        <v>22</v>
      </c>
      <c r="N399" s="227" t="s">
        <v>45</v>
      </c>
      <c r="O399" s="46"/>
      <c r="P399" s="228">
        <f>O399*H399</f>
        <v>0</v>
      </c>
      <c r="Q399" s="228">
        <v>0</v>
      </c>
      <c r="R399" s="228">
        <f>Q399*H399</f>
        <v>0</v>
      </c>
      <c r="S399" s="228">
        <v>0</v>
      </c>
      <c r="T399" s="229">
        <f>S399*H399</f>
        <v>0</v>
      </c>
      <c r="AR399" s="23" t="s">
        <v>224</v>
      </c>
      <c r="AT399" s="23" t="s">
        <v>182</v>
      </c>
      <c r="AU399" s="23" t="s">
        <v>187</v>
      </c>
      <c r="AY399" s="23" t="s">
        <v>180</v>
      </c>
      <c r="BE399" s="230">
        <f>IF(N399="základní",J399,0)</f>
        <v>0</v>
      </c>
      <c r="BF399" s="230">
        <f>IF(N399="snížená",J399,0)</f>
        <v>0</v>
      </c>
      <c r="BG399" s="230">
        <f>IF(N399="zákl. přenesená",J399,0)</f>
        <v>0</v>
      </c>
      <c r="BH399" s="230">
        <f>IF(N399="sníž. přenesená",J399,0)</f>
        <v>0</v>
      </c>
      <c r="BI399" s="230">
        <f>IF(N399="nulová",J399,0)</f>
        <v>0</v>
      </c>
      <c r="BJ399" s="23" t="s">
        <v>187</v>
      </c>
      <c r="BK399" s="230">
        <f>ROUND(I399*H399,0)</f>
        <v>0</v>
      </c>
      <c r="BL399" s="23" t="s">
        <v>224</v>
      </c>
      <c r="BM399" s="23" t="s">
        <v>725</v>
      </c>
    </row>
    <row r="400" spans="2:47" s="1" customFormat="1" ht="13.5">
      <c r="B400" s="45"/>
      <c r="C400" s="73"/>
      <c r="D400" s="233" t="s">
        <v>205</v>
      </c>
      <c r="E400" s="73"/>
      <c r="F400" s="254" t="s">
        <v>721</v>
      </c>
      <c r="G400" s="73"/>
      <c r="H400" s="73"/>
      <c r="I400" s="190"/>
      <c r="J400" s="73"/>
      <c r="K400" s="73"/>
      <c r="L400" s="71"/>
      <c r="M400" s="255"/>
      <c r="N400" s="46"/>
      <c r="O400" s="46"/>
      <c r="P400" s="46"/>
      <c r="Q400" s="46"/>
      <c r="R400" s="46"/>
      <c r="S400" s="46"/>
      <c r="T400" s="94"/>
      <c r="AT400" s="23" t="s">
        <v>205</v>
      </c>
      <c r="AU400" s="23" t="s">
        <v>187</v>
      </c>
    </row>
    <row r="401" spans="2:51" s="11" customFormat="1" ht="13.5">
      <c r="B401" s="231"/>
      <c r="C401" s="232"/>
      <c r="D401" s="233" t="s">
        <v>194</v>
      </c>
      <c r="E401" s="234" t="s">
        <v>22</v>
      </c>
      <c r="F401" s="235" t="s">
        <v>726</v>
      </c>
      <c r="G401" s="232"/>
      <c r="H401" s="236">
        <v>20.06</v>
      </c>
      <c r="I401" s="237"/>
      <c r="J401" s="232"/>
      <c r="K401" s="232"/>
      <c r="L401" s="238"/>
      <c r="M401" s="239"/>
      <c r="N401" s="240"/>
      <c r="O401" s="240"/>
      <c r="P401" s="240"/>
      <c r="Q401" s="240"/>
      <c r="R401" s="240"/>
      <c r="S401" s="240"/>
      <c r="T401" s="241"/>
      <c r="AT401" s="242" t="s">
        <v>194</v>
      </c>
      <c r="AU401" s="242" t="s">
        <v>187</v>
      </c>
      <c r="AV401" s="11" t="s">
        <v>187</v>
      </c>
      <c r="AW401" s="11" t="s">
        <v>35</v>
      </c>
      <c r="AX401" s="11" t="s">
        <v>73</v>
      </c>
      <c r="AY401" s="242" t="s">
        <v>180</v>
      </c>
    </row>
    <row r="402" spans="2:51" s="12" customFormat="1" ht="13.5">
      <c r="B402" s="243"/>
      <c r="C402" s="244"/>
      <c r="D402" s="233" t="s">
        <v>194</v>
      </c>
      <c r="E402" s="245" t="s">
        <v>22</v>
      </c>
      <c r="F402" s="246" t="s">
        <v>196</v>
      </c>
      <c r="G402" s="244"/>
      <c r="H402" s="247">
        <v>20.06</v>
      </c>
      <c r="I402" s="248"/>
      <c r="J402" s="244"/>
      <c r="K402" s="244"/>
      <c r="L402" s="249"/>
      <c r="M402" s="250"/>
      <c r="N402" s="251"/>
      <c r="O402" s="251"/>
      <c r="P402" s="251"/>
      <c r="Q402" s="251"/>
      <c r="R402" s="251"/>
      <c r="S402" s="251"/>
      <c r="T402" s="252"/>
      <c r="AT402" s="253" t="s">
        <v>194</v>
      </c>
      <c r="AU402" s="253" t="s">
        <v>187</v>
      </c>
      <c r="AV402" s="12" t="s">
        <v>186</v>
      </c>
      <c r="AW402" s="12" t="s">
        <v>35</v>
      </c>
      <c r="AX402" s="12" t="s">
        <v>10</v>
      </c>
      <c r="AY402" s="253" t="s">
        <v>180</v>
      </c>
    </row>
    <row r="403" spans="2:65" s="1" customFormat="1" ht="34.2" customHeight="1">
      <c r="B403" s="45"/>
      <c r="C403" s="220" t="s">
        <v>727</v>
      </c>
      <c r="D403" s="220" t="s">
        <v>182</v>
      </c>
      <c r="E403" s="221" t="s">
        <v>728</v>
      </c>
      <c r="F403" s="222" t="s">
        <v>729</v>
      </c>
      <c r="G403" s="223" t="s">
        <v>334</v>
      </c>
      <c r="H403" s="225"/>
      <c r="I403" s="225"/>
      <c r="J403" s="224">
        <f>ROUND(I403*H403,0)</f>
        <v>0</v>
      </c>
      <c r="K403" s="222" t="s">
        <v>193</v>
      </c>
      <c r="L403" s="71"/>
      <c r="M403" s="226" t="s">
        <v>22</v>
      </c>
      <c r="N403" s="227" t="s">
        <v>45</v>
      </c>
      <c r="O403" s="46"/>
      <c r="P403" s="228">
        <f>O403*H403</f>
        <v>0</v>
      </c>
      <c r="Q403" s="228">
        <v>0</v>
      </c>
      <c r="R403" s="228">
        <f>Q403*H403</f>
        <v>0</v>
      </c>
      <c r="S403" s="228">
        <v>0</v>
      </c>
      <c r="T403" s="229">
        <f>S403*H403</f>
        <v>0</v>
      </c>
      <c r="AR403" s="23" t="s">
        <v>224</v>
      </c>
      <c r="AT403" s="23" t="s">
        <v>182</v>
      </c>
      <c r="AU403" s="23" t="s">
        <v>187</v>
      </c>
      <c r="AY403" s="23" t="s">
        <v>180</v>
      </c>
      <c r="BE403" s="230">
        <f>IF(N403="základní",J403,0)</f>
        <v>0</v>
      </c>
      <c r="BF403" s="230">
        <f>IF(N403="snížená",J403,0)</f>
        <v>0</v>
      </c>
      <c r="BG403" s="230">
        <f>IF(N403="zákl. přenesená",J403,0)</f>
        <v>0</v>
      </c>
      <c r="BH403" s="230">
        <f>IF(N403="sníž. přenesená",J403,0)</f>
        <v>0</v>
      </c>
      <c r="BI403" s="230">
        <f>IF(N403="nulová",J403,0)</f>
        <v>0</v>
      </c>
      <c r="BJ403" s="23" t="s">
        <v>187</v>
      </c>
      <c r="BK403" s="230">
        <f>ROUND(I403*H403,0)</f>
        <v>0</v>
      </c>
      <c r="BL403" s="23" t="s">
        <v>224</v>
      </c>
      <c r="BM403" s="23" t="s">
        <v>730</v>
      </c>
    </row>
    <row r="404" spans="2:47" s="1" customFormat="1" ht="13.5">
      <c r="B404" s="45"/>
      <c r="C404" s="73"/>
      <c r="D404" s="233" t="s">
        <v>205</v>
      </c>
      <c r="E404" s="73"/>
      <c r="F404" s="254" t="s">
        <v>336</v>
      </c>
      <c r="G404" s="73"/>
      <c r="H404" s="73"/>
      <c r="I404" s="190"/>
      <c r="J404" s="73"/>
      <c r="K404" s="73"/>
      <c r="L404" s="71"/>
      <c r="M404" s="255"/>
      <c r="N404" s="46"/>
      <c r="O404" s="46"/>
      <c r="P404" s="46"/>
      <c r="Q404" s="46"/>
      <c r="R404" s="46"/>
      <c r="S404" s="46"/>
      <c r="T404" s="94"/>
      <c r="AT404" s="23" t="s">
        <v>205</v>
      </c>
      <c r="AU404" s="23" t="s">
        <v>187</v>
      </c>
    </row>
    <row r="405" spans="2:63" s="10" customFormat="1" ht="29.85" customHeight="1">
      <c r="B405" s="204"/>
      <c r="C405" s="205"/>
      <c r="D405" s="206" t="s">
        <v>72</v>
      </c>
      <c r="E405" s="218" t="s">
        <v>731</v>
      </c>
      <c r="F405" s="218" t="s">
        <v>732</v>
      </c>
      <c r="G405" s="205"/>
      <c r="H405" s="205"/>
      <c r="I405" s="208"/>
      <c r="J405" s="219">
        <f>BK405</f>
        <v>0</v>
      </c>
      <c r="K405" s="205"/>
      <c r="L405" s="210"/>
      <c r="M405" s="211"/>
      <c r="N405" s="212"/>
      <c r="O405" s="212"/>
      <c r="P405" s="213">
        <f>SUM(P406:P417)</f>
        <v>0</v>
      </c>
      <c r="Q405" s="212"/>
      <c r="R405" s="213">
        <f>SUM(R406:R417)</f>
        <v>0</v>
      </c>
      <c r="S405" s="212"/>
      <c r="T405" s="214">
        <f>SUM(T406:T417)</f>
        <v>0</v>
      </c>
      <c r="AR405" s="215" t="s">
        <v>187</v>
      </c>
      <c r="AT405" s="216" t="s">
        <v>72</v>
      </c>
      <c r="AU405" s="216" t="s">
        <v>10</v>
      </c>
      <c r="AY405" s="215" t="s">
        <v>180</v>
      </c>
      <c r="BK405" s="217">
        <f>SUM(BK406:BK417)</f>
        <v>0</v>
      </c>
    </row>
    <row r="406" spans="2:65" s="1" customFormat="1" ht="22.8" customHeight="1">
      <c r="B406" s="45"/>
      <c r="C406" s="220" t="s">
        <v>475</v>
      </c>
      <c r="D406" s="220" t="s">
        <v>182</v>
      </c>
      <c r="E406" s="221" t="s">
        <v>733</v>
      </c>
      <c r="F406" s="222" t="s">
        <v>734</v>
      </c>
      <c r="G406" s="223" t="s">
        <v>192</v>
      </c>
      <c r="H406" s="224">
        <v>78.82</v>
      </c>
      <c r="I406" s="225"/>
      <c r="J406" s="224">
        <f>ROUND(I406*H406,0)</f>
        <v>0</v>
      </c>
      <c r="K406" s="222" t="s">
        <v>193</v>
      </c>
      <c r="L406" s="71"/>
      <c r="M406" s="226" t="s">
        <v>22</v>
      </c>
      <c r="N406" s="227" t="s">
        <v>45</v>
      </c>
      <c r="O406" s="46"/>
      <c r="P406" s="228">
        <f>O406*H406</f>
        <v>0</v>
      </c>
      <c r="Q406" s="228">
        <v>0</v>
      </c>
      <c r="R406" s="228">
        <f>Q406*H406</f>
        <v>0</v>
      </c>
      <c r="S406" s="228">
        <v>0</v>
      </c>
      <c r="T406" s="229">
        <f>S406*H406</f>
        <v>0</v>
      </c>
      <c r="AR406" s="23" t="s">
        <v>224</v>
      </c>
      <c r="AT406" s="23" t="s">
        <v>182</v>
      </c>
      <c r="AU406" s="23" t="s">
        <v>187</v>
      </c>
      <c r="AY406" s="23" t="s">
        <v>180</v>
      </c>
      <c r="BE406" s="230">
        <f>IF(N406="základní",J406,0)</f>
        <v>0</v>
      </c>
      <c r="BF406" s="230">
        <f>IF(N406="snížená",J406,0)</f>
        <v>0</v>
      </c>
      <c r="BG406" s="230">
        <f>IF(N406="zákl. přenesená",J406,0)</f>
        <v>0</v>
      </c>
      <c r="BH406" s="230">
        <f>IF(N406="sníž. přenesená",J406,0)</f>
        <v>0</v>
      </c>
      <c r="BI406" s="230">
        <f>IF(N406="nulová",J406,0)</f>
        <v>0</v>
      </c>
      <c r="BJ406" s="23" t="s">
        <v>187</v>
      </c>
      <c r="BK406" s="230">
        <f>ROUND(I406*H406,0)</f>
        <v>0</v>
      </c>
      <c r="BL406" s="23" t="s">
        <v>224</v>
      </c>
      <c r="BM406" s="23" t="s">
        <v>735</v>
      </c>
    </row>
    <row r="407" spans="2:51" s="13" customFormat="1" ht="13.5">
      <c r="B407" s="256"/>
      <c r="C407" s="257"/>
      <c r="D407" s="233" t="s">
        <v>194</v>
      </c>
      <c r="E407" s="258" t="s">
        <v>22</v>
      </c>
      <c r="F407" s="259" t="s">
        <v>736</v>
      </c>
      <c r="G407" s="257"/>
      <c r="H407" s="258" t="s">
        <v>22</v>
      </c>
      <c r="I407" s="260"/>
      <c r="J407" s="257"/>
      <c r="K407" s="257"/>
      <c r="L407" s="261"/>
      <c r="M407" s="262"/>
      <c r="N407" s="263"/>
      <c r="O407" s="263"/>
      <c r="P407" s="263"/>
      <c r="Q407" s="263"/>
      <c r="R407" s="263"/>
      <c r="S407" s="263"/>
      <c r="T407" s="264"/>
      <c r="AT407" s="265" t="s">
        <v>194</v>
      </c>
      <c r="AU407" s="265" t="s">
        <v>187</v>
      </c>
      <c r="AV407" s="13" t="s">
        <v>10</v>
      </c>
      <c r="AW407" s="13" t="s">
        <v>35</v>
      </c>
      <c r="AX407" s="13" t="s">
        <v>73</v>
      </c>
      <c r="AY407" s="265" t="s">
        <v>180</v>
      </c>
    </row>
    <row r="408" spans="2:51" s="11" customFormat="1" ht="13.5">
      <c r="B408" s="231"/>
      <c r="C408" s="232"/>
      <c r="D408" s="233" t="s">
        <v>194</v>
      </c>
      <c r="E408" s="234" t="s">
        <v>22</v>
      </c>
      <c r="F408" s="235" t="s">
        <v>225</v>
      </c>
      <c r="G408" s="232"/>
      <c r="H408" s="236">
        <v>19.3</v>
      </c>
      <c r="I408" s="237"/>
      <c r="J408" s="232"/>
      <c r="K408" s="232"/>
      <c r="L408" s="238"/>
      <c r="M408" s="239"/>
      <c r="N408" s="240"/>
      <c r="O408" s="240"/>
      <c r="P408" s="240"/>
      <c r="Q408" s="240"/>
      <c r="R408" s="240"/>
      <c r="S408" s="240"/>
      <c r="T408" s="241"/>
      <c r="AT408" s="242" t="s">
        <v>194</v>
      </c>
      <c r="AU408" s="242" t="s">
        <v>187</v>
      </c>
      <c r="AV408" s="11" t="s">
        <v>187</v>
      </c>
      <c r="AW408" s="11" t="s">
        <v>35</v>
      </c>
      <c r="AX408" s="11" t="s">
        <v>73</v>
      </c>
      <c r="AY408" s="242" t="s">
        <v>180</v>
      </c>
    </row>
    <row r="409" spans="2:51" s="13" customFormat="1" ht="13.5">
      <c r="B409" s="256"/>
      <c r="C409" s="257"/>
      <c r="D409" s="233" t="s">
        <v>194</v>
      </c>
      <c r="E409" s="258" t="s">
        <v>22</v>
      </c>
      <c r="F409" s="259" t="s">
        <v>261</v>
      </c>
      <c r="G409" s="257"/>
      <c r="H409" s="258" t="s">
        <v>22</v>
      </c>
      <c r="I409" s="260"/>
      <c r="J409" s="257"/>
      <c r="K409" s="257"/>
      <c r="L409" s="261"/>
      <c r="M409" s="262"/>
      <c r="N409" s="263"/>
      <c r="O409" s="263"/>
      <c r="P409" s="263"/>
      <c r="Q409" s="263"/>
      <c r="R409" s="263"/>
      <c r="S409" s="263"/>
      <c r="T409" s="264"/>
      <c r="AT409" s="265" t="s">
        <v>194</v>
      </c>
      <c r="AU409" s="265" t="s">
        <v>187</v>
      </c>
      <c r="AV409" s="13" t="s">
        <v>10</v>
      </c>
      <c r="AW409" s="13" t="s">
        <v>35</v>
      </c>
      <c r="AX409" s="13" t="s">
        <v>73</v>
      </c>
      <c r="AY409" s="265" t="s">
        <v>180</v>
      </c>
    </row>
    <row r="410" spans="2:51" s="11" customFormat="1" ht="13.5">
      <c r="B410" s="231"/>
      <c r="C410" s="232"/>
      <c r="D410" s="233" t="s">
        <v>194</v>
      </c>
      <c r="E410" s="234" t="s">
        <v>22</v>
      </c>
      <c r="F410" s="235" t="s">
        <v>737</v>
      </c>
      <c r="G410" s="232"/>
      <c r="H410" s="236">
        <v>35.14</v>
      </c>
      <c r="I410" s="237"/>
      <c r="J410" s="232"/>
      <c r="K410" s="232"/>
      <c r="L410" s="238"/>
      <c r="M410" s="239"/>
      <c r="N410" s="240"/>
      <c r="O410" s="240"/>
      <c r="P410" s="240"/>
      <c r="Q410" s="240"/>
      <c r="R410" s="240"/>
      <c r="S410" s="240"/>
      <c r="T410" s="241"/>
      <c r="AT410" s="242" t="s">
        <v>194</v>
      </c>
      <c r="AU410" s="242" t="s">
        <v>187</v>
      </c>
      <c r="AV410" s="11" t="s">
        <v>187</v>
      </c>
      <c r="AW410" s="11" t="s">
        <v>35</v>
      </c>
      <c r="AX410" s="11" t="s">
        <v>73</v>
      </c>
      <c r="AY410" s="242" t="s">
        <v>180</v>
      </c>
    </row>
    <row r="411" spans="2:51" s="11" customFormat="1" ht="13.5">
      <c r="B411" s="231"/>
      <c r="C411" s="232"/>
      <c r="D411" s="233" t="s">
        <v>194</v>
      </c>
      <c r="E411" s="234" t="s">
        <v>22</v>
      </c>
      <c r="F411" s="235" t="s">
        <v>738</v>
      </c>
      <c r="G411" s="232"/>
      <c r="H411" s="236">
        <v>14.87</v>
      </c>
      <c r="I411" s="237"/>
      <c r="J411" s="232"/>
      <c r="K411" s="232"/>
      <c r="L411" s="238"/>
      <c r="M411" s="239"/>
      <c r="N411" s="240"/>
      <c r="O411" s="240"/>
      <c r="P411" s="240"/>
      <c r="Q411" s="240"/>
      <c r="R411" s="240"/>
      <c r="S411" s="240"/>
      <c r="T411" s="241"/>
      <c r="AT411" s="242" t="s">
        <v>194</v>
      </c>
      <c r="AU411" s="242" t="s">
        <v>187</v>
      </c>
      <c r="AV411" s="11" t="s">
        <v>187</v>
      </c>
      <c r="AW411" s="11" t="s">
        <v>35</v>
      </c>
      <c r="AX411" s="11" t="s">
        <v>73</v>
      </c>
      <c r="AY411" s="242" t="s">
        <v>180</v>
      </c>
    </row>
    <row r="412" spans="2:51" s="11" customFormat="1" ht="13.5">
      <c r="B412" s="231"/>
      <c r="C412" s="232"/>
      <c r="D412" s="233" t="s">
        <v>194</v>
      </c>
      <c r="E412" s="234" t="s">
        <v>22</v>
      </c>
      <c r="F412" s="235" t="s">
        <v>739</v>
      </c>
      <c r="G412" s="232"/>
      <c r="H412" s="236">
        <v>4.74</v>
      </c>
      <c r="I412" s="237"/>
      <c r="J412" s="232"/>
      <c r="K412" s="232"/>
      <c r="L412" s="238"/>
      <c r="M412" s="239"/>
      <c r="N412" s="240"/>
      <c r="O412" s="240"/>
      <c r="P412" s="240"/>
      <c r="Q412" s="240"/>
      <c r="R412" s="240"/>
      <c r="S412" s="240"/>
      <c r="T412" s="241"/>
      <c r="AT412" s="242" t="s">
        <v>194</v>
      </c>
      <c r="AU412" s="242" t="s">
        <v>187</v>
      </c>
      <c r="AV412" s="11" t="s">
        <v>187</v>
      </c>
      <c r="AW412" s="11" t="s">
        <v>35</v>
      </c>
      <c r="AX412" s="11" t="s">
        <v>73</v>
      </c>
      <c r="AY412" s="242" t="s">
        <v>180</v>
      </c>
    </row>
    <row r="413" spans="2:51" s="11" customFormat="1" ht="13.5">
      <c r="B413" s="231"/>
      <c r="C413" s="232"/>
      <c r="D413" s="233" t="s">
        <v>194</v>
      </c>
      <c r="E413" s="234" t="s">
        <v>22</v>
      </c>
      <c r="F413" s="235" t="s">
        <v>740</v>
      </c>
      <c r="G413" s="232"/>
      <c r="H413" s="236">
        <v>4.77</v>
      </c>
      <c r="I413" s="237"/>
      <c r="J413" s="232"/>
      <c r="K413" s="232"/>
      <c r="L413" s="238"/>
      <c r="M413" s="239"/>
      <c r="N413" s="240"/>
      <c r="O413" s="240"/>
      <c r="P413" s="240"/>
      <c r="Q413" s="240"/>
      <c r="R413" s="240"/>
      <c r="S413" s="240"/>
      <c r="T413" s="241"/>
      <c r="AT413" s="242" t="s">
        <v>194</v>
      </c>
      <c r="AU413" s="242" t="s">
        <v>187</v>
      </c>
      <c r="AV413" s="11" t="s">
        <v>187</v>
      </c>
      <c r="AW413" s="11" t="s">
        <v>35</v>
      </c>
      <c r="AX413" s="11" t="s">
        <v>73</v>
      </c>
      <c r="AY413" s="242" t="s">
        <v>180</v>
      </c>
    </row>
    <row r="414" spans="2:51" s="12" customFormat="1" ht="13.5">
      <c r="B414" s="243"/>
      <c r="C414" s="244"/>
      <c r="D414" s="233" t="s">
        <v>194</v>
      </c>
      <c r="E414" s="245" t="s">
        <v>22</v>
      </c>
      <c r="F414" s="246" t="s">
        <v>196</v>
      </c>
      <c r="G414" s="244"/>
      <c r="H414" s="247">
        <v>78.82</v>
      </c>
      <c r="I414" s="248"/>
      <c r="J414" s="244"/>
      <c r="K414" s="244"/>
      <c r="L414" s="249"/>
      <c r="M414" s="250"/>
      <c r="N414" s="251"/>
      <c r="O414" s="251"/>
      <c r="P414" s="251"/>
      <c r="Q414" s="251"/>
      <c r="R414" s="251"/>
      <c r="S414" s="251"/>
      <c r="T414" s="252"/>
      <c r="AT414" s="253" t="s">
        <v>194</v>
      </c>
      <c r="AU414" s="253" t="s">
        <v>187</v>
      </c>
      <c r="AV414" s="12" t="s">
        <v>186</v>
      </c>
      <c r="AW414" s="12" t="s">
        <v>35</v>
      </c>
      <c r="AX414" s="12" t="s">
        <v>10</v>
      </c>
      <c r="AY414" s="253" t="s">
        <v>180</v>
      </c>
    </row>
    <row r="415" spans="2:65" s="1" customFormat="1" ht="34.2" customHeight="1">
      <c r="B415" s="45"/>
      <c r="C415" s="220" t="s">
        <v>741</v>
      </c>
      <c r="D415" s="220" t="s">
        <v>182</v>
      </c>
      <c r="E415" s="221" t="s">
        <v>742</v>
      </c>
      <c r="F415" s="222" t="s">
        <v>743</v>
      </c>
      <c r="G415" s="223" t="s">
        <v>192</v>
      </c>
      <c r="H415" s="224">
        <v>78.82</v>
      </c>
      <c r="I415" s="225"/>
      <c r="J415" s="224">
        <f>ROUND(I415*H415,0)</f>
        <v>0</v>
      </c>
      <c r="K415" s="222" t="s">
        <v>193</v>
      </c>
      <c r="L415" s="71"/>
      <c r="M415" s="226" t="s">
        <v>22</v>
      </c>
      <c r="N415" s="227" t="s">
        <v>45</v>
      </c>
      <c r="O415" s="46"/>
      <c r="P415" s="228">
        <f>O415*H415</f>
        <v>0</v>
      </c>
      <c r="Q415" s="228">
        <v>0</v>
      </c>
      <c r="R415" s="228">
        <f>Q415*H415</f>
        <v>0</v>
      </c>
      <c r="S415" s="228">
        <v>0</v>
      </c>
      <c r="T415" s="229">
        <f>S415*H415</f>
        <v>0</v>
      </c>
      <c r="AR415" s="23" t="s">
        <v>224</v>
      </c>
      <c r="AT415" s="23" t="s">
        <v>182</v>
      </c>
      <c r="AU415" s="23" t="s">
        <v>187</v>
      </c>
      <c r="AY415" s="23" t="s">
        <v>180</v>
      </c>
      <c r="BE415" s="230">
        <f>IF(N415="základní",J415,0)</f>
        <v>0</v>
      </c>
      <c r="BF415" s="230">
        <f>IF(N415="snížená",J415,0)</f>
        <v>0</v>
      </c>
      <c r="BG415" s="230">
        <f>IF(N415="zákl. přenesená",J415,0)</f>
        <v>0</v>
      </c>
      <c r="BH415" s="230">
        <f>IF(N415="sníž. přenesená",J415,0)</f>
        <v>0</v>
      </c>
      <c r="BI415" s="230">
        <f>IF(N415="nulová",J415,0)</f>
        <v>0</v>
      </c>
      <c r="BJ415" s="23" t="s">
        <v>187</v>
      </c>
      <c r="BK415" s="230">
        <f>ROUND(I415*H415,0)</f>
        <v>0</v>
      </c>
      <c r="BL415" s="23" t="s">
        <v>224</v>
      </c>
      <c r="BM415" s="23" t="s">
        <v>744</v>
      </c>
    </row>
    <row r="416" spans="2:51" s="11" customFormat="1" ht="13.5">
      <c r="B416" s="231"/>
      <c r="C416" s="232"/>
      <c r="D416" s="233" t="s">
        <v>194</v>
      </c>
      <c r="E416" s="234" t="s">
        <v>22</v>
      </c>
      <c r="F416" s="235" t="s">
        <v>745</v>
      </c>
      <c r="G416" s="232"/>
      <c r="H416" s="236">
        <v>78.82</v>
      </c>
      <c r="I416" s="237"/>
      <c r="J416" s="232"/>
      <c r="K416" s="232"/>
      <c r="L416" s="238"/>
      <c r="M416" s="239"/>
      <c r="N416" s="240"/>
      <c r="O416" s="240"/>
      <c r="P416" s="240"/>
      <c r="Q416" s="240"/>
      <c r="R416" s="240"/>
      <c r="S416" s="240"/>
      <c r="T416" s="241"/>
      <c r="AT416" s="242" t="s">
        <v>194</v>
      </c>
      <c r="AU416" s="242" t="s">
        <v>187</v>
      </c>
      <c r="AV416" s="11" t="s">
        <v>187</v>
      </c>
      <c r="AW416" s="11" t="s">
        <v>35</v>
      </c>
      <c r="AX416" s="11" t="s">
        <v>73</v>
      </c>
      <c r="AY416" s="242" t="s">
        <v>180</v>
      </c>
    </row>
    <row r="417" spans="2:51" s="12" customFormat="1" ht="13.5">
      <c r="B417" s="243"/>
      <c r="C417" s="244"/>
      <c r="D417" s="233" t="s">
        <v>194</v>
      </c>
      <c r="E417" s="245" t="s">
        <v>22</v>
      </c>
      <c r="F417" s="246" t="s">
        <v>196</v>
      </c>
      <c r="G417" s="244"/>
      <c r="H417" s="247">
        <v>78.82</v>
      </c>
      <c r="I417" s="248"/>
      <c r="J417" s="244"/>
      <c r="K417" s="244"/>
      <c r="L417" s="249"/>
      <c r="M417" s="275"/>
      <c r="N417" s="276"/>
      <c r="O417" s="276"/>
      <c r="P417" s="276"/>
      <c r="Q417" s="276"/>
      <c r="R417" s="276"/>
      <c r="S417" s="276"/>
      <c r="T417" s="277"/>
      <c r="AT417" s="253" t="s">
        <v>194</v>
      </c>
      <c r="AU417" s="253" t="s">
        <v>187</v>
      </c>
      <c r="AV417" s="12" t="s">
        <v>186</v>
      </c>
      <c r="AW417" s="12" t="s">
        <v>35</v>
      </c>
      <c r="AX417" s="12" t="s">
        <v>10</v>
      </c>
      <c r="AY417" s="253" t="s">
        <v>180</v>
      </c>
    </row>
    <row r="418" spans="2:12" s="1" customFormat="1" ht="6.95" customHeight="1">
      <c r="B418" s="66"/>
      <c r="C418" s="67"/>
      <c r="D418" s="67"/>
      <c r="E418" s="67"/>
      <c r="F418" s="67"/>
      <c r="G418" s="67"/>
      <c r="H418" s="67"/>
      <c r="I418" s="165"/>
      <c r="J418" s="67"/>
      <c r="K418" s="67"/>
      <c r="L418" s="71"/>
    </row>
  </sheetData>
  <sheetProtection password="CC35" sheet="1" objects="1" scenarios="1" formatColumns="0" formatRows="0" autoFilter="0"/>
  <autoFilter ref="C93:K417"/>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4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108</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754</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ROUND(J94,2)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ROUND(SUM(BE94:BE417),2)</f>
        <v>0</v>
      </c>
      <c r="G30" s="46"/>
      <c r="H30" s="46"/>
      <c r="I30" s="157">
        <v>0.21</v>
      </c>
      <c r="J30" s="156">
        <f>ROUND(ROUND((SUM(BE94:BE417)),2)*I30,0)</f>
        <v>0</v>
      </c>
      <c r="K30" s="50"/>
    </row>
    <row r="31" spans="2:11" s="1" customFormat="1" ht="14.4" customHeight="1">
      <c r="B31" s="45"/>
      <c r="C31" s="46"/>
      <c r="D31" s="46"/>
      <c r="E31" s="54" t="s">
        <v>45</v>
      </c>
      <c r="F31" s="156">
        <f>ROUND(SUM(BF94:BF417),2)</f>
        <v>0</v>
      </c>
      <c r="G31" s="46"/>
      <c r="H31" s="46"/>
      <c r="I31" s="157">
        <v>0.15</v>
      </c>
      <c r="J31" s="156">
        <f>ROUND(ROUND((SUM(BF94:BF417)),2)*I31,0)</f>
        <v>0</v>
      </c>
      <c r="K31" s="50"/>
    </row>
    <row r="32" spans="2:11" s="1" customFormat="1" ht="14.4" customHeight="1" hidden="1">
      <c r="B32" s="45"/>
      <c r="C32" s="46"/>
      <c r="D32" s="46"/>
      <c r="E32" s="54" t="s">
        <v>46</v>
      </c>
      <c r="F32" s="156">
        <f>ROUND(SUM(BG94:BG417),2)</f>
        <v>0</v>
      </c>
      <c r="G32" s="46"/>
      <c r="H32" s="46"/>
      <c r="I32" s="157">
        <v>0.21</v>
      </c>
      <c r="J32" s="156">
        <v>0</v>
      </c>
      <c r="K32" s="50"/>
    </row>
    <row r="33" spans="2:11" s="1" customFormat="1" ht="14.4" customHeight="1" hidden="1">
      <c r="B33" s="45"/>
      <c r="C33" s="46"/>
      <c r="D33" s="46"/>
      <c r="E33" s="54" t="s">
        <v>47</v>
      </c>
      <c r="F33" s="156">
        <f>ROUND(SUM(BH94:BH417),2)</f>
        <v>0</v>
      </c>
      <c r="G33" s="46"/>
      <c r="H33" s="46"/>
      <c r="I33" s="157">
        <v>0.15</v>
      </c>
      <c r="J33" s="156">
        <v>0</v>
      </c>
      <c r="K33" s="50"/>
    </row>
    <row r="34" spans="2:11" s="1" customFormat="1" ht="14.4" customHeight="1" hidden="1">
      <c r="B34" s="45"/>
      <c r="C34" s="46"/>
      <c r="D34" s="46"/>
      <c r="E34" s="54" t="s">
        <v>48</v>
      </c>
      <c r="F34" s="156">
        <f>ROUND(SUM(BI94:BI417),2)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02-7 - SO 02-7 Byt 1+1 č. 7</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J94</f>
        <v>0</v>
      </c>
      <c r="K56" s="50"/>
      <c r="AU56" s="23" t="s">
        <v>145</v>
      </c>
    </row>
    <row r="57" spans="2:11" s="7" customFormat="1" ht="24.95" customHeight="1">
      <c r="B57" s="176"/>
      <c r="C57" s="177"/>
      <c r="D57" s="178" t="s">
        <v>146</v>
      </c>
      <c r="E57" s="179"/>
      <c r="F57" s="179"/>
      <c r="G57" s="179"/>
      <c r="H57" s="179"/>
      <c r="I57" s="180"/>
      <c r="J57" s="181">
        <f>J95</f>
        <v>0</v>
      </c>
      <c r="K57" s="182"/>
    </row>
    <row r="58" spans="2:11" s="8" customFormat="1" ht="19.9" customHeight="1">
      <c r="B58" s="183"/>
      <c r="C58" s="184"/>
      <c r="D58" s="185" t="s">
        <v>147</v>
      </c>
      <c r="E58" s="186"/>
      <c r="F58" s="186"/>
      <c r="G58" s="186"/>
      <c r="H58" s="186"/>
      <c r="I58" s="187"/>
      <c r="J58" s="188">
        <f>J96</f>
        <v>0</v>
      </c>
      <c r="K58" s="189"/>
    </row>
    <row r="59" spans="2:11" s="8" customFormat="1" ht="19.9" customHeight="1">
      <c r="B59" s="183"/>
      <c r="C59" s="184"/>
      <c r="D59" s="185" t="s">
        <v>148</v>
      </c>
      <c r="E59" s="186"/>
      <c r="F59" s="186"/>
      <c r="G59" s="186"/>
      <c r="H59" s="186"/>
      <c r="I59" s="187"/>
      <c r="J59" s="188">
        <f>J98</f>
        <v>0</v>
      </c>
      <c r="K59" s="189"/>
    </row>
    <row r="60" spans="2:11" s="8" customFormat="1" ht="19.9" customHeight="1">
      <c r="B60" s="183"/>
      <c r="C60" s="184"/>
      <c r="D60" s="185" t="s">
        <v>149</v>
      </c>
      <c r="E60" s="186"/>
      <c r="F60" s="186"/>
      <c r="G60" s="186"/>
      <c r="H60" s="186"/>
      <c r="I60" s="187"/>
      <c r="J60" s="188">
        <f>J121</f>
        <v>0</v>
      </c>
      <c r="K60" s="189"/>
    </row>
    <row r="61" spans="2:11" s="8" customFormat="1" ht="19.9" customHeight="1">
      <c r="B61" s="183"/>
      <c r="C61" s="184"/>
      <c r="D61" s="185" t="s">
        <v>150</v>
      </c>
      <c r="E61" s="186"/>
      <c r="F61" s="186"/>
      <c r="G61" s="186"/>
      <c r="H61" s="186"/>
      <c r="I61" s="187"/>
      <c r="J61" s="188">
        <f>J161</f>
        <v>0</v>
      </c>
      <c r="K61" s="189"/>
    </row>
    <row r="62" spans="2:11" s="8" customFormat="1" ht="19.9" customHeight="1">
      <c r="B62" s="183"/>
      <c r="C62" s="184"/>
      <c r="D62" s="185" t="s">
        <v>151</v>
      </c>
      <c r="E62" s="186"/>
      <c r="F62" s="186"/>
      <c r="G62" s="186"/>
      <c r="H62" s="186"/>
      <c r="I62" s="187"/>
      <c r="J62" s="188">
        <f>J173</f>
        <v>0</v>
      </c>
      <c r="K62" s="189"/>
    </row>
    <row r="63" spans="2:11" s="8" customFormat="1" ht="19.9" customHeight="1">
      <c r="B63" s="183"/>
      <c r="C63" s="184"/>
      <c r="D63" s="185" t="s">
        <v>152</v>
      </c>
      <c r="E63" s="186"/>
      <c r="F63" s="186"/>
      <c r="G63" s="186"/>
      <c r="H63" s="186"/>
      <c r="I63" s="187"/>
      <c r="J63" s="188">
        <f>J186</f>
        <v>0</v>
      </c>
      <c r="K63" s="189"/>
    </row>
    <row r="64" spans="2:11" s="7" customFormat="1" ht="24.95" customHeight="1">
      <c r="B64" s="176"/>
      <c r="C64" s="177"/>
      <c r="D64" s="178" t="s">
        <v>153</v>
      </c>
      <c r="E64" s="179"/>
      <c r="F64" s="179"/>
      <c r="G64" s="179"/>
      <c r="H64" s="179"/>
      <c r="I64" s="180"/>
      <c r="J64" s="181">
        <f>J189</f>
        <v>0</v>
      </c>
      <c r="K64" s="182"/>
    </row>
    <row r="65" spans="2:11" s="8" customFormat="1" ht="19.9" customHeight="1">
      <c r="B65" s="183"/>
      <c r="C65" s="184"/>
      <c r="D65" s="185" t="s">
        <v>154</v>
      </c>
      <c r="E65" s="186"/>
      <c r="F65" s="186"/>
      <c r="G65" s="186"/>
      <c r="H65" s="186"/>
      <c r="I65" s="187"/>
      <c r="J65" s="188">
        <f>J190</f>
        <v>0</v>
      </c>
      <c r="K65" s="189"/>
    </row>
    <row r="66" spans="2:11" s="8" customFormat="1" ht="19.9" customHeight="1">
      <c r="B66" s="183"/>
      <c r="C66" s="184"/>
      <c r="D66" s="185" t="s">
        <v>155</v>
      </c>
      <c r="E66" s="186"/>
      <c r="F66" s="186"/>
      <c r="G66" s="186"/>
      <c r="H66" s="186"/>
      <c r="I66" s="187"/>
      <c r="J66" s="188">
        <f>J205</f>
        <v>0</v>
      </c>
      <c r="K66" s="189"/>
    </row>
    <row r="67" spans="2:11" s="8" customFormat="1" ht="19.9" customHeight="1">
      <c r="B67" s="183"/>
      <c r="C67" s="184"/>
      <c r="D67" s="185" t="s">
        <v>156</v>
      </c>
      <c r="E67" s="186"/>
      <c r="F67" s="186"/>
      <c r="G67" s="186"/>
      <c r="H67" s="186"/>
      <c r="I67" s="187"/>
      <c r="J67" s="188">
        <f>J226</f>
        <v>0</v>
      </c>
      <c r="K67" s="189"/>
    </row>
    <row r="68" spans="2:11" s="8" customFormat="1" ht="19.9" customHeight="1">
      <c r="B68" s="183"/>
      <c r="C68" s="184"/>
      <c r="D68" s="185" t="s">
        <v>157</v>
      </c>
      <c r="E68" s="186"/>
      <c r="F68" s="186"/>
      <c r="G68" s="186"/>
      <c r="H68" s="186"/>
      <c r="I68" s="187"/>
      <c r="J68" s="188">
        <f>J245</f>
        <v>0</v>
      </c>
      <c r="K68" s="189"/>
    </row>
    <row r="69" spans="2:11" s="8" customFormat="1" ht="19.9" customHeight="1">
      <c r="B69" s="183"/>
      <c r="C69" s="184"/>
      <c r="D69" s="185" t="s">
        <v>158</v>
      </c>
      <c r="E69" s="186"/>
      <c r="F69" s="186"/>
      <c r="G69" s="186"/>
      <c r="H69" s="186"/>
      <c r="I69" s="187"/>
      <c r="J69" s="188">
        <f>J269</f>
        <v>0</v>
      </c>
      <c r="K69" s="189"/>
    </row>
    <row r="70" spans="2:11" s="8" customFormat="1" ht="19.9" customHeight="1">
      <c r="B70" s="183"/>
      <c r="C70" s="184"/>
      <c r="D70" s="185" t="s">
        <v>159</v>
      </c>
      <c r="E70" s="186"/>
      <c r="F70" s="186"/>
      <c r="G70" s="186"/>
      <c r="H70" s="186"/>
      <c r="I70" s="187"/>
      <c r="J70" s="188">
        <f>J297</f>
        <v>0</v>
      </c>
      <c r="K70" s="189"/>
    </row>
    <row r="71" spans="2:11" s="8" customFormat="1" ht="19.9" customHeight="1">
      <c r="B71" s="183"/>
      <c r="C71" s="184"/>
      <c r="D71" s="185" t="s">
        <v>160</v>
      </c>
      <c r="E71" s="186"/>
      <c r="F71" s="186"/>
      <c r="G71" s="186"/>
      <c r="H71" s="186"/>
      <c r="I71" s="187"/>
      <c r="J71" s="188">
        <f>J310</f>
        <v>0</v>
      </c>
      <c r="K71" s="189"/>
    </row>
    <row r="72" spans="2:11" s="8" customFormat="1" ht="19.9" customHeight="1">
      <c r="B72" s="183"/>
      <c r="C72" s="184"/>
      <c r="D72" s="185" t="s">
        <v>161</v>
      </c>
      <c r="E72" s="186"/>
      <c r="F72" s="186"/>
      <c r="G72" s="186"/>
      <c r="H72" s="186"/>
      <c r="I72" s="187"/>
      <c r="J72" s="188">
        <f>J345</f>
        <v>0</v>
      </c>
      <c r="K72" s="189"/>
    </row>
    <row r="73" spans="2:11" s="8" customFormat="1" ht="19.9" customHeight="1">
      <c r="B73" s="183"/>
      <c r="C73" s="184"/>
      <c r="D73" s="185" t="s">
        <v>162</v>
      </c>
      <c r="E73" s="186"/>
      <c r="F73" s="186"/>
      <c r="G73" s="186"/>
      <c r="H73" s="186"/>
      <c r="I73" s="187"/>
      <c r="J73" s="188">
        <f>J376</f>
        <v>0</v>
      </c>
      <c r="K73" s="189"/>
    </row>
    <row r="74" spans="2:11" s="8" customFormat="1" ht="19.9" customHeight="1">
      <c r="B74" s="183"/>
      <c r="C74" s="184"/>
      <c r="D74" s="185" t="s">
        <v>163</v>
      </c>
      <c r="E74" s="186"/>
      <c r="F74" s="186"/>
      <c r="G74" s="186"/>
      <c r="H74" s="186"/>
      <c r="I74" s="187"/>
      <c r="J74" s="188">
        <f>J405</f>
        <v>0</v>
      </c>
      <c r="K74" s="189"/>
    </row>
    <row r="75" spans="2:11" s="1" customFormat="1" ht="21.8" customHeight="1">
      <c r="B75" s="45"/>
      <c r="C75" s="46"/>
      <c r="D75" s="46"/>
      <c r="E75" s="46"/>
      <c r="F75" s="46"/>
      <c r="G75" s="46"/>
      <c r="H75" s="46"/>
      <c r="I75" s="143"/>
      <c r="J75" s="46"/>
      <c r="K75" s="50"/>
    </row>
    <row r="76" spans="2:11" s="1" customFormat="1" ht="6.95" customHeight="1">
      <c r="B76" s="66"/>
      <c r="C76" s="67"/>
      <c r="D76" s="67"/>
      <c r="E76" s="67"/>
      <c r="F76" s="67"/>
      <c r="G76" s="67"/>
      <c r="H76" s="67"/>
      <c r="I76" s="165"/>
      <c r="J76" s="67"/>
      <c r="K76" s="68"/>
    </row>
    <row r="80" spans="2:12" s="1" customFormat="1" ht="6.95" customHeight="1">
      <c r="B80" s="69"/>
      <c r="C80" s="70"/>
      <c r="D80" s="70"/>
      <c r="E80" s="70"/>
      <c r="F80" s="70"/>
      <c r="G80" s="70"/>
      <c r="H80" s="70"/>
      <c r="I80" s="168"/>
      <c r="J80" s="70"/>
      <c r="K80" s="70"/>
      <c r="L80" s="71"/>
    </row>
    <row r="81" spans="2:12" s="1" customFormat="1" ht="36.95" customHeight="1">
      <c r="B81" s="45"/>
      <c r="C81" s="72" t="s">
        <v>164</v>
      </c>
      <c r="D81" s="73"/>
      <c r="E81" s="73"/>
      <c r="F81" s="73"/>
      <c r="G81" s="73"/>
      <c r="H81" s="73"/>
      <c r="I81" s="190"/>
      <c r="J81" s="73"/>
      <c r="K81" s="73"/>
      <c r="L81" s="71"/>
    </row>
    <row r="82" spans="2:12" s="1" customFormat="1" ht="6.95" customHeight="1">
      <c r="B82" s="45"/>
      <c r="C82" s="73"/>
      <c r="D82" s="73"/>
      <c r="E82" s="73"/>
      <c r="F82" s="73"/>
      <c r="G82" s="73"/>
      <c r="H82" s="73"/>
      <c r="I82" s="190"/>
      <c r="J82" s="73"/>
      <c r="K82" s="73"/>
      <c r="L82" s="71"/>
    </row>
    <row r="83" spans="2:12" s="1" customFormat="1" ht="14.4" customHeight="1">
      <c r="B83" s="45"/>
      <c r="C83" s="75" t="s">
        <v>18</v>
      </c>
      <c r="D83" s="73"/>
      <c r="E83" s="73"/>
      <c r="F83" s="73"/>
      <c r="G83" s="73"/>
      <c r="H83" s="73"/>
      <c r="I83" s="190"/>
      <c r="J83" s="73"/>
      <c r="K83" s="73"/>
      <c r="L83" s="71"/>
    </row>
    <row r="84" spans="2:12" s="1" customFormat="1" ht="14.4" customHeight="1">
      <c r="B84" s="45"/>
      <c r="C84" s="73"/>
      <c r="D84" s="73"/>
      <c r="E84" s="191" t="str">
        <f>E7</f>
        <v>6118 Klatovská nemocnice, a. s.</v>
      </c>
      <c r="F84" s="75"/>
      <c r="G84" s="75"/>
      <c r="H84" s="75"/>
      <c r="I84" s="190"/>
      <c r="J84" s="73"/>
      <c r="K84" s="73"/>
      <c r="L84" s="71"/>
    </row>
    <row r="85" spans="2:12" s="1" customFormat="1" ht="14.4" customHeight="1">
      <c r="B85" s="45"/>
      <c r="C85" s="75" t="s">
        <v>139</v>
      </c>
      <c r="D85" s="73"/>
      <c r="E85" s="73"/>
      <c r="F85" s="73"/>
      <c r="G85" s="73"/>
      <c r="H85" s="73"/>
      <c r="I85" s="190"/>
      <c r="J85" s="73"/>
      <c r="K85" s="73"/>
      <c r="L85" s="71"/>
    </row>
    <row r="86" spans="2:12" s="1" customFormat="1" ht="16.2" customHeight="1">
      <c r="B86" s="45"/>
      <c r="C86" s="73"/>
      <c r="D86" s="73"/>
      <c r="E86" s="81" t="str">
        <f>E9</f>
        <v>02-7 - SO 02-7 Byt 1+1 č. 7</v>
      </c>
      <c r="F86" s="73"/>
      <c r="G86" s="73"/>
      <c r="H86" s="73"/>
      <c r="I86" s="190"/>
      <c r="J86" s="73"/>
      <c r="K86" s="73"/>
      <c r="L86" s="71"/>
    </row>
    <row r="87" spans="2:12" s="1" customFormat="1" ht="6.95" customHeight="1">
      <c r="B87" s="45"/>
      <c r="C87" s="73"/>
      <c r="D87" s="73"/>
      <c r="E87" s="73"/>
      <c r="F87" s="73"/>
      <c r="G87" s="73"/>
      <c r="H87" s="73"/>
      <c r="I87" s="190"/>
      <c r="J87" s="73"/>
      <c r="K87" s="73"/>
      <c r="L87" s="71"/>
    </row>
    <row r="88" spans="2:12" s="1" customFormat="1" ht="18" customHeight="1">
      <c r="B88" s="45"/>
      <c r="C88" s="75" t="s">
        <v>24</v>
      </c>
      <c r="D88" s="73"/>
      <c r="E88" s="73"/>
      <c r="F88" s="192" t="str">
        <f>F12</f>
        <v xml:space="preserve"> </v>
      </c>
      <c r="G88" s="73"/>
      <c r="H88" s="73"/>
      <c r="I88" s="193" t="s">
        <v>26</v>
      </c>
      <c r="J88" s="84" t="str">
        <f>IF(J12="","",J12)</f>
        <v>28. 5. 2018</v>
      </c>
      <c r="K88" s="73"/>
      <c r="L88" s="71"/>
    </row>
    <row r="89" spans="2:12" s="1" customFormat="1" ht="6.95" customHeight="1">
      <c r="B89" s="45"/>
      <c r="C89" s="73"/>
      <c r="D89" s="73"/>
      <c r="E89" s="73"/>
      <c r="F89" s="73"/>
      <c r="G89" s="73"/>
      <c r="H89" s="73"/>
      <c r="I89" s="190"/>
      <c r="J89" s="73"/>
      <c r="K89" s="73"/>
      <c r="L89" s="71"/>
    </row>
    <row r="90" spans="2:12" s="1" customFormat="1" ht="13.5">
      <c r="B90" s="45"/>
      <c r="C90" s="75" t="s">
        <v>30</v>
      </c>
      <c r="D90" s="73"/>
      <c r="E90" s="73"/>
      <c r="F90" s="192" t="str">
        <f>E15</f>
        <v xml:space="preserve"> </v>
      </c>
      <c r="G90" s="73"/>
      <c r="H90" s="73"/>
      <c r="I90" s="193" t="s">
        <v>36</v>
      </c>
      <c r="J90" s="192" t="str">
        <f>E21</f>
        <v xml:space="preserve"> </v>
      </c>
      <c r="K90" s="73"/>
      <c r="L90" s="71"/>
    </row>
    <row r="91" spans="2:12" s="1" customFormat="1" ht="14.4" customHeight="1">
      <c r="B91" s="45"/>
      <c r="C91" s="75" t="s">
        <v>33</v>
      </c>
      <c r="D91" s="73"/>
      <c r="E91" s="73"/>
      <c r="F91" s="192" t="str">
        <f>IF(E18="","",E18)</f>
        <v/>
      </c>
      <c r="G91" s="73"/>
      <c r="H91" s="73"/>
      <c r="I91" s="190"/>
      <c r="J91" s="73"/>
      <c r="K91" s="73"/>
      <c r="L91" s="71"/>
    </row>
    <row r="92" spans="2:12" s="1" customFormat="1" ht="10.3" customHeight="1">
      <c r="B92" s="45"/>
      <c r="C92" s="73"/>
      <c r="D92" s="73"/>
      <c r="E92" s="73"/>
      <c r="F92" s="73"/>
      <c r="G92" s="73"/>
      <c r="H92" s="73"/>
      <c r="I92" s="190"/>
      <c r="J92" s="73"/>
      <c r="K92" s="73"/>
      <c r="L92" s="71"/>
    </row>
    <row r="93" spans="2:20" s="9" customFormat="1" ht="29.25" customHeight="1">
      <c r="B93" s="194"/>
      <c r="C93" s="195" t="s">
        <v>165</v>
      </c>
      <c r="D93" s="196" t="s">
        <v>58</v>
      </c>
      <c r="E93" s="196" t="s">
        <v>54</v>
      </c>
      <c r="F93" s="196" t="s">
        <v>166</v>
      </c>
      <c r="G93" s="196" t="s">
        <v>167</v>
      </c>
      <c r="H93" s="196" t="s">
        <v>168</v>
      </c>
      <c r="I93" s="197" t="s">
        <v>169</v>
      </c>
      <c r="J93" s="196" t="s">
        <v>143</v>
      </c>
      <c r="K93" s="198" t="s">
        <v>170</v>
      </c>
      <c r="L93" s="199"/>
      <c r="M93" s="101" t="s">
        <v>171</v>
      </c>
      <c r="N93" s="102" t="s">
        <v>43</v>
      </c>
      <c r="O93" s="102" t="s">
        <v>172</v>
      </c>
      <c r="P93" s="102" t="s">
        <v>173</v>
      </c>
      <c r="Q93" s="102" t="s">
        <v>174</v>
      </c>
      <c r="R93" s="102" t="s">
        <v>175</v>
      </c>
      <c r="S93" s="102" t="s">
        <v>176</v>
      </c>
      <c r="T93" s="103" t="s">
        <v>177</v>
      </c>
    </row>
    <row r="94" spans="2:63" s="1" customFormat="1" ht="29.25" customHeight="1">
      <c r="B94" s="45"/>
      <c r="C94" s="107" t="s">
        <v>144</v>
      </c>
      <c r="D94" s="73"/>
      <c r="E94" s="73"/>
      <c r="F94" s="73"/>
      <c r="G94" s="73"/>
      <c r="H94" s="73"/>
      <c r="I94" s="190"/>
      <c r="J94" s="200">
        <f>BK94</f>
        <v>0</v>
      </c>
      <c r="K94" s="73"/>
      <c r="L94" s="71"/>
      <c r="M94" s="104"/>
      <c r="N94" s="105"/>
      <c r="O94" s="105"/>
      <c r="P94" s="201">
        <f>P95+P189</f>
        <v>0</v>
      </c>
      <c r="Q94" s="105"/>
      <c r="R94" s="201">
        <f>R95+R189</f>
        <v>0</v>
      </c>
      <c r="S94" s="105"/>
      <c r="T94" s="202">
        <f>T95+T189</f>
        <v>0</v>
      </c>
      <c r="AT94" s="23" t="s">
        <v>72</v>
      </c>
      <c r="AU94" s="23" t="s">
        <v>145</v>
      </c>
      <c r="BK94" s="203">
        <f>BK95+BK189</f>
        <v>0</v>
      </c>
    </row>
    <row r="95" spans="2:63" s="10" customFormat="1" ht="37.4" customHeight="1">
      <c r="B95" s="204"/>
      <c r="C95" s="205"/>
      <c r="D95" s="206" t="s">
        <v>72</v>
      </c>
      <c r="E95" s="207" t="s">
        <v>178</v>
      </c>
      <c r="F95" s="207" t="s">
        <v>179</v>
      </c>
      <c r="G95" s="205"/>
      <c r="H95" s="205"/>
      <c r="I95" s="208"/>
      <c r="J95" s="209">
        <f>BK95</f>
        <v>0</v>
      </c>
      <c r="K95" s="205"/>
      <c r="L95" s="210"/>
      <c r="M95" s="211"/>
      <c r="N95" s="212"/>
      <c r="O95" s="212"/>
      <c r="P95" s="213">
        <f>P96+P98+P121+P161+P173+P186</f>
        <v>0</v>
      </c>
      <c r="Q95" s="212"/>
      <c r="R95" s="213">
        <f>R96+R98+R121+R161+R173+R186</f>
        <v>0</v>
      </c>
      <c r="S95" s="212"/>
      <c r="T95" s="214">
        <f>T96+T98+T121+T161+T173+T186</f>
        <v>0</v>
      </c>
      <c r="AR95" s="215" t="s">
        <v>10</v>
      </c>
      <c r="AT95" s="216" t="s">
        <v>72</v>
      </c>
      <c r="AU95" s="216" t="s">
        <v>73</v>
      </c>
      <c r="AY95" s="215" t="s">
        <v>180</v>
      </c>
      <c r="BK95" s="217">
        <f>BK96+BK98+BK121+BK161+BK173+BK186</f>
        <v>0</v>
      </c>
    </row>
    <row r="96" spans="2:63" s="10" customFormat="1" ht="19.9" customHeight="1">
      <c r="B96" s="204"/>
      <c r="C96" s="205"/>
      <c r="D96" s="206" t="s">
        <v>72</v>
      </c>
      <c r="E96" s="218" t="s">
        <v>29</v>
      </c>
      <c r="F96" s="218" t="s">
        <v>181</v>
      </c>
      <c r="G96" s="205"/>
      <c r="H96" s="205"/>
      <c r="I96" s="208"/>
      <c r="J96" s="219">
        <f>BK96</f>
        <v>0</v>
      </c>
      <c r="K96" s="205"/>
      <c r="L96" s="210"/>
      <c r="M96" s="211"/>
      <c r="N96" s="212"/>
      <c r="O96" s="212"/>
      <c r="P96" s="213">
        <f>P97</f>
        <v>0</v>
      </c>
      <c r="Q96" s="212"/>
      <c r="R96" s="213">
        <f>R97</f>
        <v>0</v>
      </c>
      <c r="S96" s="212"/>
      <c r="T96" s="214">
        <f>T97</f>
        <v>0</v>
      </c>
      <c r="AR96" s="215" t="s">
        <v>10</v>
      </c>
      <c r="AT96" s="216" t="s">
        <v>72</v>
      </c>
      <c r="AU96" s="216" t="s">
        <v>10</v>
      </c>
      <c r="AY96" s="215" t="s">
        <v>180</v>
      </c>
      <c r="BK96" s="217">
        <f>BK97</f>
        <v>0</v>
      </c>
    </row>
    <row r="97" spans="2:65" s="1" customFormat="1" ht="14.4" customHeight="1">
      <c r="B97" s="45"/>
      <c r="C97" s="220" t="s">
        <v>10</v>
      </c>
      <c r="D97" s="220" t="s">
        <v>182</v>
      </c>
      <c r="E97" s="221" t="s">
        <v>183</v>
      </c>
      <c r="F97" s="222" t="s">
        <v>184</v>
      </c>
      <c r="G97" s="223" t="s">
        <v>185</v>
      </c>
      <c r="H97" s="224">
        <v>1</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187</v>
      </c>
    </row>
    <row r="98" spans="2:63" s="10" customFormat="1" ht="29.85" customHeight="1">
      <c r="B98" s="204"/>
      <c r="C98" s="205"/>
      <c r="D98" s="206" t="s">
        <v>72</v>
      </c>
      <c r="E98" s="218" t="s">
        <v>188</v>
      </c>
      <c r="F98" s="218" t="s">
        <v>189</v>
      </c>
      <c r="G98" s="205"/>
      <c r="H98" s="205"/>
      <c r="I98" s="208"/>
      <c r="J98" s="219">
        <f>BK98</f>
        <v>0</v>
      </c>
      <c r="K98" s="205"/>
      <c r="L98" s="210"/>
      <c r="M98" s="211"/>
      <c r="N98" s="212"/>
      <c r="O98" s="212"/>
      <c r="P98" s="213">
        <f>SUM(P99:P120)</f>
        <v>0</v>
      </c>
      <c r="Q98" s="212"/>
      <c r="R98" s="213">
        <f>SUM(R99:R120)</f>
        <v>0</v>
      </c>
      <c r="S98" s="212"/>
      <c r="T98" s="214">
        <f>SUM(T99:T120)</f>
        <v>0</v>
      </c>
      <c r="AR98" s="215" t="s">
        <v>10</v>
      </c>
      <c r="AT98" s="216" t="s">
        <v>72</v>
      </c>
      <c r="AU98" s="216" t="s">
        <v>10</v>
      </c>
      <c r="AY98" s="215" t="s">
        <v>180</v>
      </c>
      <c r="BK98" s="217">
        <f>SUM(BK99:BK120)</f>
        <v>0</v>
      </c>
    </row>
    <row r="99" spans="2:65" s="1" customFormat="1" ht="22.8" customHeight="1">
      <c r="B99" s="45"/>
      <c r="C99" s="220" t="s">
        <v>187</v>
      </c>
      <c r="D99" s="220" t="s">
        <v>182</v>
      </c>
      <c r="E99" s="221" t="s">
        <v>190</v>
      </c>
      <c r="F99" s="222" t="s">
        <v>191</v>
      </c>
      <c r="G99" s="223" t="s">
        <v>192</v>
      </c>
      <c r="H99" s="224">
        <v>12.1</v>
      </c>
      <c r="I99" s="225"/>
      <c r="J99" s="224">
        <f>ROUND(I99*H99,0)</f>
        <v>0</v>
      </c>
      <c r="K99" s="222" t="s">
        <v>193</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186</v>
      </c>
    </row>
    <row r="100" spans="2:51" s="11" customFormat="1" ht="13.5">
      <c r="B100" s="231"/>
      <c r="C100" s="232"/>
      <c r="D100" s="233" t="s">
        <v>194</v>
      </c>
      <c r="E100" s="234" t="s">
        <v>22</v>
      </c>
      <c r="F100" s="235" t="s">
        <v>195</v>
      </c>
      <c r="G100" s="232"/>
      <c r="H100" s="236">
        <v>12.1</v>
      </c>
      <c r="I100" s="237"/>
      <c r="J100" s="232"/>
      <c r="K100" s="232"/>
      <c r="L100" s="238"/>
      <c r="M100" s="239"/>
      <c r="N100" s="240"/>
      <c r="O100" s="240"/>
      <c r="P100" s="240"/>
      <c r="Q100" s="240"/>
      <c r="R100" s="240"/>
      <c r="S100" s="240"/>
      <c r="T100" s="241"/>
      <c r="AT100" s="242" t="s">
        <v>194</v>
      </c>
      <c r="AU100" s="242" t="s">
        <v>187</v>
      </c>
      <c r="AV100" s="11" t="s">
        <v>187</v>
      </c>
      <c r="AW100" s="11" t="s">
        <v>35</v>
      </c>
      <c r="AX100" s="11" t="s">
        <v>73</v>
      </c>
      <c r="AY100" s="242" t="s">
        <v>180</v>
      </c>
    </row>
    <row r="101" spans="2:51" s="12" customFormat="1" ht="13.5">
      <c r="B101" s="243"/>
      <c r="C101" s="244"/>
      <c r="D101" s="233" t="s">
        <v>194</v>
      </c>
      <c r="E101" s="245" t="s">
        <v>22</v>
      </c>
      <c r="F101" s="246" t="s">
        <v>196</v>
      </c>
      <c r="G101" s="244"/>
      <c r="H101" s="247">
        <v>12.1</v>
      </c>
      <c r="I101" s="248"/>
      <c r="J101" s="244"/>
      <c r="K101" s="244"/>
      <c r="L101" s="249"/>
      <c r="M101" s="250"/>
      <c r="N101" s="251"/>
      <c r="O101" s="251"/>
      <c r="P101" s="251"/>
      <c r="Q101" s="251"/>
      <c r="R101" s="251"/>
      <c r="S101" s="251"/>
      <c r="T101" s="252"/>
      <c r="AT101" s="253" t="s">
        <v>194</v>
      </c>
      <c r="AU101" s="253" t="s">
        <v>187</v>
      </c>
      <c r="AV101" s="12" t="s">
        <v>186</v>
      </c>
      <c r="AW101" s="12" t="s">
        <v>35</v>
      </c>
      <c r="AX101" s="12" t="s">
        <v>10</v>
      </c>
      <c r="AY101" s="253" t="s">
        <v>180</v>
      </c>
    </row>
    <row r="102" spans="2:65" s="1" customFormat="1" ht="22.8" customHeight="1">
      <c r="B102" s="45"/>
      <c r="C102" s="220" t="s">
        <v>188</v>
      </c>
      <c r="D102" s="220" t="s">
        <v>182</v>
      </c>
      <c r="E102" s="221" t="s">
        <v>197</v>
      </c>
      <c r="F102" s="222" t="s">
        <v>198</v>
      </c>
      <c r="G102" s="223" t="s">
        <v>192</v>
      </c>
      <c r="H102" s="224">
        <v>7.45</v>
      </c>
      <c r="I102" s="225"/>
      <c r="J102" s="224">
        <f>ROUND(I102*H102,0)</f>
        <v>0</v>
      </c>
      <c r="K102" s="222" t="s">
        <v>193</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199</v>
      </c>
    </row>
    <row r="103" spans="2:51" s="11" customFormat="1" ht="13.5">
      <c r="B103" s="231"/>
      <c r="C103" s="232"/>
      <c r="D103" s="233" t="s">
        <v>194</v>
      </c>
      <c r="E103" s="234" t="s">
        <v>22</v>
      </c>
      <c r="F103" s="235" t="s">
        <v>200</v>
      </c>
      <c r="G103" s="232"/>
      <c r="H103" s="236">
        <v>7.45</v>
      </c>
      <c r="I103" s="237"/>
      <c r="J103" s="232"/>
      <c r="K103" s="232"/>
      <c r="L103" s="238"/>
      <c r="M103" s="239"/>
      <c r="N103" s="240"/>
      <c r="O103" s="240"/>
      <c r="P103" s="240"/>
      <c r="Q103" s="240"/>
      <c r="R103" s="240"/>
      <c r="S103" s="240"/>
      <c r="T103" s="241"/>
      <c r="AT103" s="242" t="s">
        <v>194</v>
      </c>
      <c r="AU103" s="242" t="s">
        <v>187</v>
      </c>
      <c r="AV103" s="11" t="s">
        <v>187</v>
      </c>
      <c r="AW103" s="11" t="s">
        <v>35</v>
      </c>
      <c r="AX103" s="11" t="s">
        <v>73</v>
      </c>
      <c r="AY103" s="242" t="s">
        <v>180</v>
      </c>
    </row>
    <row r="104" spans="2:51" s="12" customFormat="1" ht="13.5">
      <c r="B104" s="243"/>
      <c r="C104" s="244"/>
      <c r="D104" s="233" t="s">
        <v>194</v>
      </c>
      <c r="E104" s="245" t="s">
        <v>22</v>
      </c>
      <c r="F104" s="246" t="s">
        <v>196</v>
      </c>
      <c r="G104" s="244"/>
      <c r="H104" s="247">
        <v>7.45</v>
      </c>
      <c r="I104" s="248"/>
      <c r="J104" s="244"/>
      <c r="K104" s="244"/>
      <c r="L104" s="249"/>
      <c r="M104" s="250"/>
      <c r="N104" s="251"/>
      <c r="O104" s="251"/>
      <c r="P104" s="251"/>
      <c r="Q104" s="251"/>
      <c r="R104" s="251"/>
      <c r="S104" s="251"/>
      <c r="T104" s="252"/>
      <c r="AT104" s="253" t="s">
        <v>194</v>
      </c>
      <c r="AU104" s="253" t="s">
        <v>187</v>
      </c>
      <c r="AV104" s="12" t="s">
        <v>186</v>
      </c>
      <c r="AW104" s="12" t="s">
        <v>35</v>
      </c>
      <c r="AX104" s="12" t="s">
        <v>10</v>
      </c>
      <c r="AY104" s="253" t="s">
        <v>180</v>
      </c>
    </row>
    <row r="105" spans="2:65" s="1" customFormat="1" ht="14.4" customHeight="1">
      <c r="B105" s="45"/>
      <c r="C105" s="220" t="s">
        <v>186</v>
      </c>
      <c r="D105" s="220" t="s">
        <v>182</v>
      </c>
      <c r="E105" s="221" t="s">
        <v>201</v>
      </c>
      <c r="F105" s="222" t="s">
        <v>202</v>
      </c>
      <c r="G105" s="223" t="s">
        <v>203</v>
      </c>
      <c r="H105" s="224">
        <v>5.1</v>
      </c>
      <c r="I105" s="225"/>
      <c r="J105" s="224">
        <f>ROUND(I105*H105,0)</f>
        <v>0</v>
      </c>
      <c r="K105" s="222" t="s">
        <v>193</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204</v>
      </c>
    </row>
    <row r="106" spans="2:47" s="1" customFormat="1" ht="13.5">
      <c r="B106" s="45"/>
      <c r="C106" s="73"/>
      <c r="D106" s="233" t="s">
        <v>205</v>
      </c>
      <c r="E106" s="73"/>
      <c r="F106" s="254" t="s">
        <v>206</v>
      </c>
      <c r="G106" s="73"/>
      <c r="H106" s="73"/>
      <c r="I106" s="190"/>
      <c r="J106" s="73"/>
      <c r="K106" s="73"/>
      <c r="L106" s="71"/>
      <c r="M106" s="255"/>
      <c r="N106" s="46"/>
      <c r="O106" s="46"/>
      <c r="P106" s="46"/>
      <c r="Q106" s="46"/>
      <c r="R106" s="46"/>
      <c r="S106" s="46"/>
      <c r="T106" s="94"/>
      <c r="AT106" s="23" t="s">
        <v>205</v>
      </c>
      <c r="AU106" s="23" t="s">
        <v>187</v>
      </c>
    </row>
    <row r="107" spans="2:51" s="11" customFormat="1" ht="13.5">
      <c r="B107" s="231"/>
      <c r="C107" s="232"/>
      <c r="D107" s="233" t="s">
        <v>194</v>
      </c>
      <c r="E107" s="234" t="s">
        <v>22</v>
      </c>
      <c r="F107" s="235" t="s">
        <v>207</v>
      </c>
      <c r="G107" s="232"/>
      <c r="H107" s="236">
        <v>5.1</v>
      </c>
      <c r="I107" s="237"/>
      <c r="J107" s="232"/>
      <c r="K107" s="232"/>
      <c r="L107" s="238"/>
      <c r="M107" s="239"/>
      <c r="N107" s="240"/>
      <c r="O107" s="240"/>
      <c r="P107" s="240"/>
      <c r="Q107" s="240"/>
      <c r="R107" s="240"/>
      <c r="S107" s="240"/>
      <c r="T107" s="241"/>
      <c r="AT107" s="242" t="s">
        <v>194</v>
      </c>
      <c r="AU107" s="242" t="s">
        <v>187</v>
      </c>
      <c r="AV107" s="11" t="s">
        <v>187</v>
      </c>
      <c r="AW107" s="11" t="s">
        <v>35</v>
      </c>
      <c r="AX107" s="11" t="s">
        <v>73</v>
      </c>
      <c r="AY107" s="242" t="s">
        <v>180</v>
      </c>
    </row>
    <row r="108" spans="2:51" s="12" customFormat="1" ht="13.5">
      <c r="B108" s="243"/>
      <c r="C108" s="244"/>
      <c r="D108" s="233" t="s">
        <v>194</v>
      </c>
      <c r="E108" s="245" t="s">
        <v>22</v>
      </c>
      <c r="F108" s="246" t="s">
        <v>196</v>
      </c>
      <c r="G108" s="244"/>
      <c r="H108" s="247">
        <v>5.1</v>
      </c>
      <c r="I108" s="248"/>
      <c r="J108" s="244"/>
      <c r="K108" s="244"/>
      <c r="L108" s="249"/>
      <c r="M108" s="250"/>
      <c r="N108" s="251"/>
      <c r="O108" s="251"/>
      <c r="P108" s="251"/>
      <c r="Q108" s="251"/>
      <c r="R108" s="251"/>
      <c r="S108" s="251"/>
      <c r="T108" s="252"/>
      <c r="AT108" s="253" t="s">
        <v>194</v>
      </c>
      <c r="AU108" s="253" t="s">
        <v>187</v>
      </c>
      <c r="AV108" s="12" t="s">
        <v>186</v>
      </c>
      <c r="AW108" s="12" t="s">
        <v>35</v>
      </c>
      <c r="AX108" s="12" t="s">
        <v>10</v>
      </c>
      <c r="AY108" s="253" t="s">
        <v>180</v>
      </c>
    </row>
    <row r="109" spans="2:65" s="1" customFormat="1" ht="14.4" customHeight="1">
      <c r="B109" s="45"/>
      <c r="C109" s="220" t="s">
        <v>208</v>
      </c>
      <c r="D109" s="220" t="s">
        <v>182</v>
      </c>
      <c r="E109" s="221" t="s">
        <v>209</v>
      </c>
      <c r="F109" s="222" t="s">
        <v>210</v>
      </c>
      <c r="G109" s="223" t="s">
        <v>203</v>
      </c>
      <c r="H109" s="224">
        <v>3.47</v>
      </c>
      <c r="I109" s="225"/>
      <c r="J109" s="224">
        <f>ROUND(I109*H109,0)</f>
        <v>0</v>
      </c>
      <c r="K109" s="222" t="s">
        <v>193</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28</v>
      </c>
    </row>
    <row r="110" spans="2:47" s="1" customFormat="1" ht="13.5">
      <c r="B110" s="45"/>
      <c r="C110" s="73"/>
      <c r="D110" s="233" t="s">
        <v>205</v>
      </c>
      <c r="E110" s="73"/>
      <c r="F110" s="254" t="s">
        <v>206</v>
      </c>
      <c r="G110" s="73"/>
      <c r="H110" s="73"/>
      <c r="I110" s="190"/>
      <c r="J110" s="73"/>
      <c r="K110" s="73"/>
      <c r="L110" s="71"/>
      <c r="M110" s="255"/>
      <c r="N110" s="46"/>
      <c r="O110" s="46"/>
      <c r="P110" s="46"/>
      <c r="Q110" s="46"/>
      <c r="R110" s="46"/>
      <c r="S110" s="46"/>
      <c r="T110" s="94"/>
      <c r="AT110" s="23" t="s">
        <v>205</v>
      </c>
      <c r="AU110" s="23" t="s">
        <v>187</v>
      </c>
    </row>
    <row r="111" spans="2:51" s="11" customFormat="1" ht="13.5">
      <c r="B111" s="231"/>
      <c r="C111" s="232"/>
      <c r="D111" s="233" t="s">
        <v>194</v>
      </c>
      <c r="E111" s="234" t="s">
        <v>22</v>
      </c>
      <c r="F111" s="235" t="s">
        <v>211</v>
      </c>
      <c r="G111" s="232"/>
      <c r="H111" s="236">
        <v>3.47</v>
      </c>
      <c r="I111" s="237"/>
      <c r="J111" s="232"/>
      <c r="K111" s="232"/>
      <c r="L111" s="238"/>
      <c r="M111" s="239"/>
      <c r="N111" s="240"/>
      <c r="O111" s="240"/>
      <c r="P111" s="240"/>
      <c r="Q111" s="240"/>
      <c r="R111" s="240"/>
      <c r="S111" s="240"/>
      <c r="T111" s="241"/>
      <c r="AT111" s="242" t="s">
        <v>194</v>
      </c>
      <c r="AU111" s="242" t="s">
        <v>187</v>
      </c>
      <c r="AV111" s="11" t="s">
        <v>187</v>
      </c>
      <c r="AW111" s="11" t="s">
        <v>35</v>
      </c>
      <c r="AX111" s="11" t="s">
        <v>73</v>
      </c>
      <c r="AY111" s="242" t="s">
        <v>180</v>
      </c>
    </row>
    <row r="112" spans="2:51" s="12" customFormat="1" ht="13.5">
      <c r="B112" s="243"/>
      <c r="C112" s="244"/>
      <c r="D112" s="233" t="s">
        <v>194</v>
      </c>
      <c r="E112" s="245" t="s">
        <v>22</v>
      </c>
      <c r="F112" s="246" t="s">
        <v>196</v>
      </c>
      <c r="G112" s="244"/>
      <c r="H112" s="247">
        <v>3.47</v>
      </c>
      <c r="I112" s="248"/>
      <c r="J112" s="244"/>
      <c r="K112" s="244"/>
      <c r="L112" s="249"/>
      <c r="M112" s="250"/>
      <c r="N112" s="251"/>
      <c r="O112" s="251"/>
      <c r="P112" s="251"/>
      <c r="Q112" s="251"/>
      <c r="R112" s="251"/>
      <c r="S112" s="251"/>
      <c r="T112" s="252"/>
      <c r="AT112" s="253" t="s">
        <v>194</v>
      </c>
      <c r="AU112" s="253" t="s">
        <v>187</v>
      </c>
      <c r="AV112" s="12" t="s">
        <v>186</v>
      </c>
      <c r="AW112" s="12" t="s">
        <v>35</v>
      </c>
      <c r="AX112" s="12" t="s">
        <v>10</v>
      </c>
      <c r="AY112" s="253" t="s">
        <v>180</v>
      </c>
    </row>
    <row r="113" spans="2:65" s="1" customFormat="1" ht="14.4" customHeight="1">
      <c r="B113" s="45"/>
      <c r="C113" s="220" t="s">
        <v>199</v>
      </c>
      <c r="D113" s="220" t="s">
        <v>182</v>
      </c>
      <c r="E113" s="221" t="s">
        <v>212</v>
      </c>
      <c r="F113" s="222" t="s">
        <v>213</v>
      </c>
      <c r="G113" s="223" t="s">
        <v>203</v>
      </c>
      <c r="H113" s="224">
        <v>10.4</v>
      </c>
      <c r="I113" s="225"/>
      <c r="J113" s="224">
        <f>ROUND(I113*H113,0)</f>
        <v>0</v>
      </c>
      <c r="K113" s="222" t="s">
        <v>193</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214</v>
      </c>
    </row>
    <row r="114" spans="2:47" s="1" customFormat="1" ht="13.5">
      <c r="B114" s="45"/>
      <c r="C114" s="73"/>
      <c r="D114" s="233" t="s">
        <v>205</v>
      </c>
      <c r="E114" s="73"/>
      <c r="F114" s="254" t="s">
        <v>206</v>
      </c>
      <c r="G114" s="73"/>
      <c r="H114" s="73"/>
      <c r="I114" s="190"/>
      <c r="J114" s="73"/>
      <c r="K114" s="73"/>
      <c r="L114" s="71"/>
      <c r="M114" s="255"/>
      <c r="N114" s="46"/>
      <c r="O114" s="46"/>
      <c r="P114" s="46"/>
      <c r="Q114" s="46"/>
      <c r="R114" s="46"/>
      <c r="S114" s="46"/>
      <c r="T114" s="94"/>
      <c r="AT114" s="23" t="s">
        <v>205</v>
      </c>
      <c r="AU114" s="23" t="s">
        <v>187</v>
      </c>
    </row>
    <row r="115" spans="2:51" s="11" customFormat="1" ht="13.5">
      <c r="B115" s="231"/>
      <c r="C115" s="232"/>
      <c r="D115" s="233" t="s">
        <v>194</v>
      </c>
      <c r="E115" s="234" t="s">
        <v>22</v>
      </c>
      <c r="F115" s="235" t="s">
        <v>215</v>
      </c>
      <c r="G115" s="232"/>
      <c r="H115" s="236">
        <v>10.4</v>
      </c>
      <c r="I115" s="237"/>
      <c r="J115" s="232"/>
      <c r="K115" s="232"/>
      <c r="L115" s="238"/>
      <c r="M115" s="239"/>
      <c r="N115" s="240"/>
      <c r="O115" s="240"/>
      <c r="P115" s="240"/>
      <c r="Q115" s="240"/>
      <c r="R115" s="240"/>
      <c r="S115" s="240"/>
      <c r="T115" s="241"/>
      <c r="AT115" s="242" t="s">
        <v>194</v>
      </c>
      <c r="AU115" s="242" t="s">
        <v>187</v>
      </c>
      <c r="AV115" s="11" t="s">
        <v>187</v>
      </c>
      <c r="AW115" s="11" t="s">
        <v>35</v>
      </c>
      <c r="AX115" s="11" t="s">
        <v>73</v>
      </c>
      <c r="AY115" s="242" t="s">
        <v>180</v>
      </c>
    </row>
    <row r="116" spans="2:51" s="12" customFormat="1" ht="13.5">
      <c r="B116" s="243"/>
      <c r="C116" s="244"/>
      <c r="D116" s="233" t="s">
        <v>194</v>
      </c>
      <c r="E116" s="245" t="s">
        <v>22</v>
      </c>
      <c r="F116" s="246" t="s">
        <v>196</v>
      </c>
      <c r="G116" s="244"/>
      <c r="H116" s="247">
        <v>10.4</v>
      </c>
      <c r="I116" s="248"/>
      <c r="J116" s="244"/>
      <c r="K116" s="244"/>
      <c r="L116" s="249"/>
      <c r="M116" s="250"/>
      <c r="N116" s="251"/>
      <c r="O116" s="251"/>
      <c r="P116" s="251"/>
      <c r="Q116" s="251"/>
      <c r="R116" s="251"/>
      <c r="S116" s="251"/>
      <c r="T116" s="252"/>
      <c r="AT116" s="253" t="s">
        <v>194</v>
      </c>
      <c r="AU116" s="253" t="s">
        <v>187</v>
      </c>
      <c r="AV116" s="12" t="s">
        <v>186</v>
      </c>
      <c r="AW116" s="12" t="s">
        <v>35</v>
      </c>
      <c r="AX116" s="12" t="s">
        <v>10</v>
      </c>
      <c r="AY116" s="253" t="s">
        <v>180</v>
      </c>
    </row>
    <row r="117" spans="2:65" s="1" customFormat="1" ht="14.4" customHeight="1">
      <c r="B117" s="45"/>
      <c r="C117" s="220" t="s">
        <v>216</v>
      </c>
      <c r="D117" s="220" t="s">
        <v>182</v>
      </c>
      <c r="E117" s="221" t="s">
        <v>217</v>
      </c>
      <c r="F117" s="222" t="s">
        <v>218</v>
      </c>
      <c r="G117" s="223" t="s">
        <v>203</v>
      </c>
      <c r="H117" s="224">
        <v>13</v>
      </c>
      <c r="I117" s="225"/>
      <c r="J117" s="224">
        <f>ROUND(I117*H117,0)</f>
        <v>0</v>
      </c>
      <c r="K117" s="222" t="s">
        <v>193</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219</v>
      </c>
    </row>
    <row r="118" spans="2:47" s="1" customFormat="1" ht="13.5">
      <c r="B118" s="45"/>
      <c r="C118" s="73"/>
      <c r="D118" s="233" t="s">
        <v>205</v>
      </c>
      <c r="E118" s="73"/>
      <c r="F118" s="254" t="s">
        <v>206</v>
      </c>
      <c r="G118" s="73"/>
      <c r="H118" s="73"/>
      <c r="I118" s="190"/>
      <c r="J118" s="73"/>
      <c r="K118" s="73"/>
      <c r="L118" s="71"/>
      <c r="M118" s="255"/>
      <c r="N118" s="46"/>
      <c r="O118" s="46"/>
      <c r="P118" s="46"/>
      <c r="Q118" s="46"/>
      <c r="R118" s="46"/>
      <c r="S118" s="46"/>
      <c r="T118" s="94"/>
      <c r="AT118" s="23" t="s">
        <v>205</v>
      </c>
      <c r="AU118" s="23" t="s">
        <v>187</v>
      </c>
    </row>
    <row r="119" spans="2:51" s="11" customFormat="1" ht="13.5">
      <c r="B119" s="231"/>
      <c r="C119" s="232"/>
      <c r="D119" s="233" t="s">
        <v>194</v>
      </c>
      <c r="E119" s="234" t="s">
        <v>22</v>
      </c>
      <c r="F119" s="235" t="s">
        <v>220</v>
      </c>
      <c r="G119" s="232"/>
      <c r="H119" s="236">
        <v>13</v>
      </c>
      <c r="I119" s="237"/>
      <c r="J119" s="232"/>
      <c r="K119" s="232"/>
      <c r="L119" s="238"/>
      <c r="M119" s="239"/>
      <c r="N119" s="240"/>
      <c r="O119" s="240"/>
      <c r="P119" s="240"/>
      <c r="Q119" s="240"/>
      <c r="R119" s="240"/>
      <c r="S119" s="240"/>
      <c r="T119" s="241"/>
      <c r="AT119" s="242" t="s">
        <v>194</v>
      </c>
      <c r="AU119" s="242" t="s">
        <v>187</v>
      </c>
      <c r="AV119" s="11" t="s">
        <v>187</v>
      </c>
      <c r="AW119" s="11" t="s">
        <v>35</v>
      </c>
      <c r="AX119" s="11" t="s">
        <v>73</v>
      </c>
      <c r="AY119" s="242" t="s">
        <v>180</v>
      </c>
    </row>
    <row r="120" spans="2:51" s="12" customFormat="1" ht="13.5">
      <c r="B120" s="243"/>
      <c r="C120" s="244"/>
      <c r="D120" s="233" t="s">
        <v>194</v>
      </c>
      <c r="E120" s="245" t="s">
        <v>22</v>
      </c>
      <c r="F120" s="246" t="s">
        <v>196</v>
      </c>
      <c r="G120" s="244"/>
      <c r="H120" s="247">
        <v>13</v>
      </c>
      <c r="I120" s="248"/>
      <c r="J120" s="244"/>
      <c r="K120" s="244"/>
      <c r="L120" s="249"/>
      <c r="M120" s="250"/>
      <c r="N120" s="251"/>
      <c r="O120" s="251"/>
      <c r="P120" s="251"/>
      <c r="Q120" s="251"/>
      <c r="R120" s="251"/>
      <c r="S120" s="251"/>
      <c r="T120" s="252"/>
      <c r="AT120" s="253" t="s">
        <v>194</v>
      </c>
      <c r="AU120" s="253" t="s">
        <v>187</v>
      </c>
      <c r="AV120" s="12" t="s">
        <v>186</v>
      </c>
      <c r="AW120" s="12" t="s">
        <v>35</v>
      </c>
      <c r="AX120" s="12" t="s">
        <v>10</v>
      </c>
      <c r="AY120" s="253" t="s">
        <v>180</v>
      </c>
    </row>
    <row r="121" spans="2:63" s="10" customFormat="1" ht="29.85" customHeight="1">
      <c r="B121" s="204"/>
      <c r="C121" s="205"/>
      <c r="D121" s="206" t="s">
        <v>72</v>
      </c>
      <c r="E121" s="218" t="s">
        <v>199</v>
      </c>
      <c r="F121" s="218" t="s">
        <v>221</v>
      </c>
      <c r="G121" s="205"/>
      <c r="H121" s="205"/>
      <c r="I121" s="208"/>
      <c r="J121" s="219">
        <f>BK121</f>
        <v>0</v>
      </c>
      <c r="K121" s="205"/>
      <c r="L121" s="210"/>
      <c r="M121" s="211"/>
      <c r="N121" s="212"/>
      <c r="O121" s="212"/>
      <c r="P121" s="213">
        <f>SUM(P122:P160)</f>
        <v>0</v>
      </c>
      <c r="Q121" s="212"/>
      <c r="R121" s="213">
        <f>SUM(R122:R160)</f>
        <v>0</v>
      </c>
      <c r="S121" s="212"/>
      <c r="T121" s="214">
        <f>SUM(T122:T160)</f>
        <v>0</v>
      </c>
      <c r="AR121" s="215" t="s">
        <v>10</v>
      </c>
      <c r="AT121" s="216" t="s">
        <v>72</v>
      </c>
      <c r="AU121" s="216" t="s">
        <v>10</v>
      </c>
      <c r="AY121" s="215" t="s">
        <v>180</v>
      </c>
      <c r="BK121" s="217">
        <f>SUM(BK122:BK160)</f>
        <v>0</v>
      </c>
    </row>
    <row r="122" spans="2:65" s="1" customFormat="1" ht="22.8" customHeight="1">
      <c r="B122" s="45"/>
      <c r="C122" s="220" t="s">
        <v>204</v>
      </c>
      <c r="D122" s="220" t="s">
        <v>182</v>
      </c>
      <c r="E122" s="221" t="s">
        <v>222</v>
      </c>
      <c r="F122" s="222" t="s">
        <v>223</v>
      </c>
      <c r="G122" s="223" t="s">
        <v>192</v>
      </c>
      <c r="H122" s="224">
        <v>19.3</v>
      </c>
      <c r="I122" s="225"/>
      <c r="J122" s="224">
        <f>ROUND(I122*H122,0)</f>
        <v>0</v>
      </c>
      <c r="K122" s="222" t="s">
        <v>193</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224</v>
      </c>
    </row>
    <row r="123" spans="2:51" s="11" customFormat="1" ht="13.5">
      <c r="B123" s="231"/>
      <c r="C123" s="232"/>
      <c r="D123" s="233" t="s">
        <v>194</v>
      </c>
      <c r="E123" s="234" t="s">
        <v>22</v>
      </c>
      <c r="F123" s="235" t="s">
        <v>225</v>
      </c>
      <c r="G123" s="232"/>
      <c r="H123" s="236">
        <v>19.3</v>
      </c>
      <c r="I123" s="237"/>
      <c r="J123" s="232"/>
      <c r="K123" s="232"/>
      <c r="L123" s="238"/>
      <c r="M123" s="239"/>
      <c r="N123" s="240"/>
      <c r="O123" s="240"/>
      <c r="P123" s="240"/>
      <c r="Q123" s="240"/>
      <c r="R123" s="240"/>
      <c r="S123" s="240"/>
      <c r="T123" s="241"/>
      <c r="AT123" s="242" t="s">
        <v>194</v>
      </c>
      <c r="AU123" s="242" t="s">
        <v>187</v>
      </c>
      <c r="AV123" s="11" t="s">
        <v>187</v>
      </c>
      <c r="AW123" s="11" t="s">
        <v>35</v>
      </c>
      <c r="AX123" s="11" t="s">
        <v>73</v>
      </c>
      <c r="AY123" s="242" t="s">
        <v>180</v>
      </c>
    </row>
    <row r="124" spans="2:51" s="12" customFormat="1" ht="13.5">
      <c r="B124" s="243"/>
      <c r="C124" s="244"/>
      <c r="D124" s="233" t="s">
        <v>194</v>
      </c>
      <c r="E124" s="245" t="s">
        <v>22</v>
      </c>
      <c r="F124" s="246" t="s">
        <v>196</v>
      </c>
      <c r="G124" s="244"/>
      <c r="H124" s="247">
        <v>19.3</v>
      </c>
      <c r="I124" s="248"/>
      <c r="J124" s="244"/>
      <c r="K124" s="244"/>
      <c r="L124" s="249"/>
      <c r="M124" s="250"/>
      <c r="N124" s="251"/>
      <c r="O124" s="251"/>
      <c r="P124" s="251"/>
      <c r="Q124" s="251"/>
      <c r="R124" s="251"/>
      <c r="S124" s="251"/>
      <c r="T124" s="252"/>
      <c r="AT124" s="253" t="s">
        <v>194</v>
      </c>
      <c r="AU124" s="253" t="s">
        <v>187</v>
      </c>
      <c r="AV124" s="12" t="s">
        <v>186</v>
      </c>
      <c r="AW124" s="12" t="s">
        <v>35</v>
      </c>
      <c r="AX124" s="12" t="s">
        <v>10</v>
      </c>
      <c r="AY124" s="253" t="s">
        <v>180</v>
      </c>
    </row>
    <row r="125" spans="2:65" s="1" customFormat="1" ht="22.8" customHeight="1">
      <c r="B125" s="45"/>
      <c r="C125" s="220" t="s">
        <v>226</v>
      </c>
      <c r="D125" s="220" t="s">
        <v>182</v>
      </c>
      <c r="E125" s="221" t="s">
        <v>227</v>
      </c>
      <c r="F125" s="222" t="s">
        <v>228</v>
      </c>
      <c r="G125" s="223" t="s">
        <v>192</v>
      </c>
      <c r="H125" s="224">
        <v>19.3</v>
      </c>
      <c r="I125" s="225"/>
      <c r="J125" s="224">
        <f>ROUND(I125*H125,0)</f>
        <v>0</v>
      </c>
      <c r="K125" s="222" t="s">
        <v>193</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229</v>
      </c>
    </row>
    <row r="126" spans="2:51" s="11" customFormat="1" ht="13.5">
      <c r="B126" s="231"/>
      <c r="C126" s="232"/>
      <c r="D126" s="233" t="s">
        <v>194</v>
      </c>
      <c r="E126" s="234" t="s">
        <v>22</v>
      </c>
      <c r="F126" s="235" t="s">
        <v>225</v>
      </c>
      <c r="G126" s="232"/>
      <c r="H126" s="236">
        <v>19.3</v>
      </c>
      <c r="I126" s="237"/>
      <c r="J126" s="232"/>
      <c r="K126" s="232"/>
      <c r="L126" s="238"/>
      <c r="M126" s="239"/>
      <c r="N126" s="240"/>
      <c r="O126" s="240"/>
      <c r="P126" s="240"/>
      <c r="Q126" s="240"/>
      <c r="R126" s="240"/>
      <c r="S126" s="240"/>
      <c r="T126" s="241"/>
      <c r="AT126" s="242" t="s">
        <v>194</v>
      </c>
      <c r="AU126" s="242" t="s">
        <v>187</v>
      </c>
      <c r="AV126" s="11" t="s">
        <v>187</v>
      </c>
      <c r="AW126" s="11" t="s">
        <v>35</v>
      </c>
      <c r="AX126" s="11" t="s">
        <v>73</v>
      </c>
      <c r="AY126" s="242" t="s">
        <v>180</v>
      </c>
    </row>
    <row r="127" spans="2:51" s="12" customFormat="1" ht="13.5">
      <c r="B127" s="243"/>
      <c r="C127" s="244"/>
      <c r="D127" s="233" t="s">
        <v>194</v>
      </c>
      <c r="E127" s="245" t="s">
        <v>22</v>
      </c>
      <c r="F127" s="246" t="s">
        <v>196</v>
      </c>
      <c r="G127" s="244"/>
      <c r="H127" s="247">
        <v>19.3</v>
      </c>
      <c r="I127" s="248"/>
      <c r="J127" s="244"/>
      <c r="K127" s="244"/>
      <c r="L127" s="249"/>
      <c r="M127" s="250"/>
      <c r="N127" s="251"/>
      <c r="O127" s="251"/>
      <c r="P127" s="251"/>
      <c r="Q127" s="251"/>
      <c r="R127" s="251"/>
      <c r="S127" s="251"/>
      <c r="T127" s="252"/>
      <c r="AT127" s="253" t="s">
        <v>194</v>
      </c>
      <c r="AU127" s="253" t="s">
        <v>187</v>
      </c>
      <c r="AV127" s="12" t="s">
        <v>186</v>
      </c>
      <c r="AW127" s="12" t="s">
        <v>35</v>
      </c>
      <c r="AX127" s="12" t="s">
        <v>10</v>
      </c>
      <c r="AY127" s="253" t="s">
        <v>180</v>
      </c>
    </row>
    <row r="128" spans="2:65" s="1" customFormat="1" ht="22.8" customHeight="1">
      <c r="B128" s="45"/>
      <c r="C128" s="220" t="s">
        <v>28</v>
      </c>
      <c r="D128" s="220" t="s">
        <v>182</v>
      </c>
      <c r="E128" s="221" t="s">
        <v>230</v>
      </c>
      <c r="F128" s="222" t="s">
        <v>231</v>
      </c>
      <c r="G128" s="223" t="s">
        <v>192</v>
      </c>
      <c r="H128" s="224">
        <v>46.44</v>
      </c>
      <c r="I128" s="225"/>
      <c r="J128" s="224">
        <f>ROUND(I128*H128,0)</f>
        <v>0</v>
      </c>
      <c r="K128" s="222" t="s">
        <v>193</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232</v>
      </c>
    </row>
    <row r="129" spans="2:51" s="11" customFormat="1" ht="13.5">
      <c r="B129" s="231"/>
      <c r="C129" s="232"/>
      <c r="D129" s="233" t="s">
        <v>194</v>
      </c>
      <c r="E129" s="234" t="s">
        <v>22</v>
      </c>
      <c r="F129" s="235" t="s">
        <v>233</v>
      </c>
      <c r="G129" s="232"/>
      <c r="H129" s="236">
        <v>29.72</v>
      </c>
      <c r="I129" s="237"/>
      <c r="J129" s="232"/>
      <c r="K129" s="232"/>
      <c r="L129" s="238"/>
      <c r="M129" s="239"/>
      <c r="N129" s="240"/>
      <c r="O129" s="240"/>
      <c r="P129" s="240"/>
      <c r="Q129" s="240"/>
      <c r="R129" s="240"/>
      <c r="S129" s="240"/>
      <c r="T129" s="241"/>
      <c r="AT129" s="242" t="s">
        <v>194</v>
      </c>
      <c r="AU129" s="242" t="s">
        <v>187</v>
      </c>
      <c r="AV129" s="11" t="s">
        <v>187</v>
      </c>
      <c r="AW129" s="11" t="s">
        <v>35</v>
      </c>
      <c r="AX129" s="11" t="s">
        <v>73</v>
      </c>
      <c r="AY129" s="242" t="s">
        <v>180</v>
      </c>
    </row>
    <row r="130" spans="2:51" s="11" customFormat="1" ht="13.5">
      <c r="B130" s="231"/>
      <c r="C130" s="232"/>
      <c r="D130" s="233" t="s">
        <v>194</v>
      </c>
      <c r="E130" s="234" t="s">
        <v>22</v>
      </c>
      <c r="F130" s="235" t="s">
        <v>234</v>
      </c>
      <c r="G130" s="232"/>
      <c r="H130" s="236">
        <v>7.44</v>
      </c>
      <c r="I130" s="237"/>
      <c r="J130" s="232"/>
      <c r="K130" s="232"/>
      <c r="L130" s="238"/>
      <c r="M130" s="239"/>
      <c r="N130" s="240"/>
      <c r="O130" s="240"/>
      <c r="P130" s="240"/>
      <c r="Q130" s="240"/>
      <c r="R130" s="240"/>
      <c r="S130" s="240"/>
      <c r="T130" s="241"/>
      <c r="AT130" s="242" t="s">
        <v>194</v>
      </c>
      <c r="AU130" s="242" t="s">
        <v>187</v>
      </c>
      <c r="AV130" s="11" t="s">
        <v>187</v>
      </c>
      <c r="AW130" s="11" t="s">
        <v>35</v>
      </c>
      <c r="AX130" s="11" t="s">
        <v>73</v>
      </c>
      <c r="AY130" s="242" t="s">
        <v>180</v>
      </c>
    </row>
    <row r="131" spans="2:51" s="11" customFormat="1" ht="13.5">
      <c r="B131" s="231"/>
      <c r="C131" s="232"/>
      <c r="D131" s="233" t="s">
        <v>194</v>
      </c>
      <c r="E131" s="234" t="s">
        <v>22</v>
      </c>
      <c r="F131" s="235" t="s">
        <v>235</v>
      </c>
      <c r="G131" s="232"/>
      <c r="H131" s="236">
        <v>3.64</v>
      </c>
      <c r="I131" s="237"/>
      <c r="J131" s="232"/>
      <c r="K131" s="232"/>
      <c r="L131" s="238"/>
      <c r="M131" s="239"/>
      <c r="N131" s="240"/>
      <c r="O131" s="240"/>
      <c r="P131" s="240"/>
      <c r="Q131" s="240"/>
      <c r="R131" s="240"/>
      <c r="S131" s="240"/>
      <c r="T131" s="241"/>
      <c r="AT131" s="242" t="s">
        <v>194</v>
      </c>
      <c r="AU131" s="242" t="s">
        <v>187</v>
      </c>
      <c r="AV131" s="11" t="s">
        <v>187</v>
      </c>
      <c r="AW131" s="11" t="s">
        <v>35</v>
      </c>
      <c r="AX131" s="11" t="s">
        <v>73</v>
      </c>
      <c r="AY131" s="242" t="s">
        <v>180</v>
      </c>
    </row>
    <row r="132" spans="2:51" s="11" customFormat="1" ht="13.5">
      <c r="B132" s="231"/>
      <c r="C132" s="232"/>
      <c r="D132" s="233" t="s">
        <v>194</v>
      </c>
      <c r="E132" s="234" t="s">
        <v>22</v>
      </c>
      <c r="F132" s="235" t="s">
        <v>236</v>
      </c>
      <c r="G132" s="232"/>
      <c r="H132" s="236">
        <v>5.64</v>
      </c>
      <c r="I132" s="237"/>
      <c r="J132" s="232"/>
      <c r="K132" s="232"/>
      <c r="L132" s="238"/>
      <c r="M132" s="239"/>
      <c r="N132" s="240"/>
      <c r="O132" s="240"/>
      <c r="P132" s="240"/>
      <c r="Q132" s="240"/>
      <c r="R132" s="240"/>
      <c r="S132" s="240"/>
      <c r="T132" s="241"/>
      <c r="AT132" s="242" t="s">
        <v>194</v>
      </c>
      <c r="AU132" s="242" t="s">
        <v>187</v>
      </c>
      <c r="AV132" s="11" t="s">
        <v>187</v>
      </c>
      <c r="AW132" s="11" t="s">
        <v>35</v>
      </c>
      <c r="AX132" s="11" t="s">
        <v>73</v>
      </c>
      <c r="AY132" s="242" t="s">
        <v>180</v>
      </c>
    </row>
    <row r="133" spans="2:51" s="12" customFormat="1" ht="13.5">
      <c r="B133" s="243"/>
      <c r="C133" s="244"/>
      <c r="D133" s="233" t="s">
        <v>194</v>
      </c>
      <c r="E133" s="245" t="s">
        <v>22</v>
      </c>
      <c r="F133" s="246" t="s">
        <v>196</v>
      </c>
      <c r="G133" s="244"/>
      <c r="H133" s="247">
        <v>46.44</v>
      </c>
      <c r="I133" s="248"/>
      <c r="J133" s="244"/>
      <c r="K133" s="244"/>
      <c r="L133" s="249"/>
      <c r="M133" s="250"/>
      <c r="N133" s="251"/>
      <c r="O133" s="251"/>
      <c r="P133" s="251"/>
      <c r="Q133" s="251"/>
      <c r="R133" s="251"/>
      <c r="S133" s="251"/>
      <c r="T133" s="252"/>
      <c r="AT133" s="253" t="s">
        <v>194</v>
      </c>
      <c r="AU133" s="253" t="s">
        <v>187</v>
      </c>
      <c r="AV133" s="12" t="s">
        <v>186</v>
      </c>
      <c r="AW133" s="12" t="s">
        <v>35</v>
      </c>
      <c r="AX133" s="12" t="s">
        <v>10</v>
      </c>
      <c r="AY133" s="253" t="s">
        <v>180</v>
      </c>
    </row>
    <row r="134" spans="2:65" s="1" customFormat="1" ht="22.8" customHeight="1">
      <c r="B134" s="45"/>
      <c r="C134" s="220" t="s">
        <v>237</v>
      </c>
      <c r="D134" s="220" t="s">
        <v>182</v>
      </c>
      <c r="E134" s="221" t="s">
        <v>238</v>
      </c>
      <c r="F134" s="222" t="s">
        <v>239</v>
      </c>
      <c r="G134" s="223" t="s">
        <v>192</v>
      </c>
      <c r="H134" s="224">
        <v>46.44</v>
      </c>
      <c r="I134" s="225"/>
      <c r="J134" s="224">
        <f>ROUND(I134*H134,0)</f>
        <v>0</v>
      </c>
      <c r="K134" s="222" t="s">
        <v>193</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240</v>
      </c>
    </row>
    <row r="135" spans="2:51" s="11" customFormat="1" ht="13.5">
      <c r="B135" s="231"/>
      <c r="C135" s="232"/>
      <c r="D135" s="233" t="s">
        <v>194</v>
      </c>
      <c r="E135" s="234" t="s">
        <v>22</v>
      </c>
      <c r="F135" s="235" t="s">
        <v>233</v>
      </c>
      <c r="G135" s="232"/>
      <c r="H135" s="236">
        <v>29.72</v>
      </c>
      <c r="I135" s="237"/>
      <c r="J135" s="232"/>
      <c r="K135" s="232"/>
      <c r="L135" s="238"/>
      <c r="M135" s="239"/>
      <c r="N135" s="240"/>
      <c r="O135" s="240"/>
      <c r="P135" s="240"/>
      <c r="Q135" s="240"/>
      <c r="R135" s="240"/>
      <c r="S135" s="240"/>
      <c r="T135" s="241"/>
      <c r="AT135" s="242" t="s">
        <v>194</v>
      </c>
      <c r="AU135" s="242" t="s">
        <v>187</v>
      </c>
      <c r="AV135" s="11" t="s">
        <v>187</v>
      </c>
      <c r="AW135" s="11" t="s">
        <v>35</v>
      </c>
      <c r="AX135" s="11" t="s">
        <v>73</v>
      </c>
      <c r="AY135" s="242" t="s">
        <v>180</v>
      </c>
    </row>
    <row r="136" spans="2:51" s="11" customFormat="1" ht="13.5">
      <c r="B136" s="231"/>
      <c r="C136" s="232"/>
      <c r="D136" s="233" t="s">
        <v>194</v>
      </c>
      <c r="E136" s="234" t="s">
        <v>22</v>
      </c>
      <c r="F136" s="235" t="s">
        <v>234</v>
      </c>
      <c r="G136" s="232"/>
      <c r="H136" s="236">
        <v>7.44</v>
      </c>
      <c r="I136" s="237"/>
      <c r="J136" s="232"/>
      <c r="K136" s="232"/>
      <c r="L136" s="238"/>
      <c r="M136" s="239"/>
      <c r="N136" s="240"/>
      <c r="O136" s="240"/>
      <c r="P136" s="240"/>
      <c r="Q136" s="240"/>
      <c r="R136" s="240"/>
      <c r="S136" s="240"/>
      <c r="T136" s="241"/>
      <c r="AT136" s="242" t="s">
        <v>194</v>
      </c>
      <c r="AU136" s="242" t="s">
        <v>187</v>
      </c>
      <c r="AV136" s="11" t="s">
        <v>187</v>
      </c>
      <c r="AW136" s="11" t="s">
        <v>35</v>
      </c>
      <c r="AX136" s="11" t="s">
        <v>73</v>
      </c>
      <c r="AY136" s="242" t="s">
        <v>180</v>
      </c>
    </row>
    <row r="137" spans="2:51" s="11" customFormat="1" ht="13.5">
      <c r="B137" s="231"/>
      <c r="C137" s="232"/>
      <c r="D137" s="233" t="s">
        <v>194</v>
      </c>
      <c r="E137" s="234" t="s">
        <v>22</v>
      </c>
      <c r="F137" s="235" t="s">
        <v>235</v>
      </c>
      <c r="G137" s="232"/>
      <c r="H137" s="236">
        <v>3.64</v>
      </c>
      <c r="I137" s="237"/>
      <c r="J137" s="232"/>
      <c r="K137" s="232"/>
      <c r="L137" s="238"/>
      <c r="M137" s="239"/>
      <c r="N137" s="240"/>
      <c r="O137" s="240"/>
      <c r="P137" s="240"/>
      <c r="Q137" s="240"/>
      <c r="R137" s="240"/>
      <c r="S137" s="240"/>
      <c r="T137" s="241"/>
      <c r="AT137" s="242" t="s">
        <v>194</v>
      </c>
      <c r="AU137" s="242" t="s">
        <v>187</v>
      </c>
      <c r="AV137" s="11" t="s">
        <v>187</v>
      </c>
      <c r="AW137" s="11" t="s">
        <v>35</v>
      </c>
      <c r="AX137" s="11" t="s">
        <v>73</v>
      </c>
      <c r="AY137" s="242" t="s">
        <v>180</v>
      </c>
    </row>
    <row r="138" spans="2:51" s="11" customFormat="1" ht="13.5">
      <c r="B138" s="231"/>
      <c r="C138" s="232"/>
      <c r="D138" s="233" t="s">
        <v>194</v>
      </c>
      <c r="E138" s="234" t="s">
        <v>22</v>
      </c>
      <c r="F138" s="235" t="s">
        <v>236</v>
      </c>
      <c r="G138" s="232"/>
      <c r="H138" s="236">
        <v>5.64</v>
      </c>
      <c r="I138" s="237"/>
      <c r="J138" s="232"/>
      <c r="K138" s="232"/>
      <c r="L138" s="238"/>
      <c r="M138" s="239"/>
      <c r="N138" s="240"/>
      <c r="O138" s="240"/>
      <c r="P138" s="240"/>
      <c r="Q138" s="240"/>
      <c r="R138" s="240"/>
      <c r="S138" s="240"/>
      <c r="T138" s="241"/>
      <c r="AT138" s="242" t="s">
        <v>194</v>
      </c>
      <c r="AU138" s="242" t="s">
        <v>187</v>
      </c>
      <c r="AV138" s="11" t="s">
        <v>187</v>
      </c>
      <c r="AW138" s="11" t="s">
        <v>35</v>
      </c>
      <c r="AX138" s="11" t="s">
        <v>73</v>
      </c>
      <c r="AY138" s="242" t="s">
        <v>180</v>
      </c>
    </row>
    <row r="139" spans="2:51" s="12" customFormat="1" ht="13.5">
      <c r="B139" s="243"/>
      <c r="C139" s="244"/>
      <c r="D139" s="233" t="s">
        <v>194</v>
      </c>
      <c r="E139" s="245" t="s">
        <v>22</v>
      </c>
      <c r="F139" s="246" t="s">
        <v>196</v>
      </c>
      <c r="G139" s="244"/>
      <c r="H139" s="247">
        <v>46.44</v>
      </c>
      <c r="I139" s="248"/>
      <c r="J139" s="244"/>
      <c r="K139" s="244"/>
      <c r="L139" s="249"/>
      <c r="M139" s="250"/>
      <c r="N139" s="251"/>
      <c r="O139" s="251"/>
      <c r="P139" s="251"/>
      <c r="Q139" s="251"/>
      <c r="R139" s="251"/>
      <c r="S139" s="251"/>
      <c r="T139" s="252"/>
      <c r="AT139" s="253" t="s">
        <v>194</v>
      </c>
      <c r="AU139" s="253" t="s">
        <v>187</v>
      </c>
      <c r="AV139" s="12" t="s">
        <v>186</v>
      </c>
      <c r="AW139" s="12" t="s">
        <v>35</v>
      </c>
      <c r="AX139" s="12" t="s">
        <v>10</v>
      </c>
      <c r="AY139" s="253" t="s">
        <v>180</v>
      </c>
    </row>
    <row r="140" spans="2:65" s="1" customFormat="1" ht="22.8" customHeight="1">
      <c r="B140" s="45"/>
      <c r="C140" s="220" t="s">
        <v>214</v>
      </c>
      <c r="D140" s="220" t="s">
        <v>182</v>
      </c>
      <c r="E140" s="221" t="s">
        <v>241</v>
      </c>
      <c r="F140" s="222" t="s">
        <v>242</v>
      </c>
      <c r="G140" s="223" t="s">
        <v>192</v>
      </c>
      <c r="H140" s="224">
        <v>28.25</v>
      </c>
      <c r="I140" s="225"/>
      <c r="J140" s="224">
        <f>ROUND(I140*H140,0)</f>
        <v>0</v>
      </c>
      <c r="K140" s="222" t="s">
        <v>193</v>
      </c>
      <c r="L140" s="71"/>
      <c r="M140" s="226" t="s">
        <v>22</v>
      </c>
      <c r="N140" s="227" t="s">
        <v>45</v>
      </c>
      <c r="O140" s="46"/>
      <c r="P140" s="228">
        <f>O140*H140</f>
        <v>0</v>
      </c>
      <c r="Q140" s="228">
        <v>0</v>
      </c>
      <c r="R140" s="228">
        <f>Q140*H140</f>
        <v>0</v>
      </c>
      <c r="S140" s="228">
        <v>0</v>
      </c>
      <c r="T140" s="229">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243</v>
      </c>
    </row>
    <row r="141" spans="2:47" s="1" customFormat="1" ht="13.5">
      <c r="B141" s="45"/>
      <c r="C141" s="73"/>
      <c r="D141" s="233" t="s">
        <v>205</v>
      </c>
      <c r="E141" s="73"/>
      <c r="F141" s="254" t="s">
        <v>244</v>
      </c>
      <c r="G141" s="73"/>
      <c r="H141" s="73"/>
      <c r="I141" s="190"/>
      <c r="J141" s="73"/>
      <c r="K141" s="73"/>
      <c r="L141" s="71"/>
      <c r="M141" s="255"/>
      <c r="N141" s="46"/>
      <c r="O141" s="46"/>
      <c r="P141" s="46"/>
      <c r="Q141" s="46"/>
      <c r="R141" s="46"/>
      <c r="S141" s="46"/>
      <c r="T141" s="94"/>
      <c r="AT141" s="23" t="s">
        <v>205</v>
      </c>
      <c r="AU141" s="23" t="s">
        <v>187</v>
      </c>
    </row>
    <row r="142" spans="2:51" s="11" customFormat="1" ht="13.5">
      <c r="B142" s="231"/>
      <c r="C142" s="232"/>
      <c r="D142" s="233" t="s">
        <v>194</v>
      </c>
      <c r="E142" s="234" t="s">
        <v>22</v>
      </c>
      <c r="F142" s="235" t="s">
        <v>245</v>
      </c>
      <c r="G142" s="232"/>
      <c r="H142" s="236">
        <v>7.45</v>
      </c>
      <c r="I142" s="237"/>
      <c r="J142" s="232"/>
      <c r="K142" s="232"/>
      <c r="L142" s="238"/>
      <c r="M142" s="239"/>
      <c r="N142" s="240"/>
      <c r="O142" s="240"/>
      <c r="P142" s="240"/>
      <c r="Q142" s="240"/>
      <c r="R142" s="240"/>
      <c r="S142" s="240"/>
      <c r="T142" s="241"/>
      <c r="AT142" s="242" t="s">
        <v>194</v>
      </c>
      <c r="AU142" s="242" t="s">
        <v>187</v>
      </c>
      <c r="AV142" s="11" t="s">
        <v>187</v>
      </c>
      <c r="AW142" s="11" t="s">
        <v>35</v>
      </c>
      <c r="AX142" s="11" t="s">
        <v>73</v>
      </c>
      <c r="AY142" s="242" t="s">
        <v>180</v>
      </c>
    </row>
    <row r="143" spans="2:51" s="11" customFormat="1" ht="13.5">
      <c r="B143" s="231"/>
      <c r="C143" s="232"/>
      <c r="D143" s="233" t="s">
        <v>194</v>
      </c>
      <c r="E143" s="234" t="s">
        <v>22</v>
      </c>
      <c r="F143" s="235" t="s">
        <v>246</v>
      </c>
      <c r="G143" s="232"/>
      <c r="H143" s="236">
        <v>4.48</v>
      </c>
      <c r="I143" s="237"/>
      <c r="J143" s="232"/>
      <c r="K143" s="232"/>
      <c r="L143" s="238"/>
      <c r="M143" s="239"/>
      <c r="N143" s="240"/>
      <c r="O143" s="240"/>
      <c r="P143" s="240"/>
      <c r="Q143" s="240"/>
      <c r="R143" s="240"/>
      <c r="S143" s="240"/>
      <c r="T143" s="241"/>
      <c r="AT143" s="242" t="s">
        <v>194</v>
      </c>
      <c r="AU143" s="242" t="s">
        <v>187</v>
      </c>
      <c r="AV143" s="11" t="s">
        <v>187</v>
      </c>
      <c r="AW143" s="11" t="s">
        <v>35</v>
      </c>
      <c r="AX143" s="11" t="s">
        <v>73</v>
      </c>
      <c r="AY143" s="242" t="s">
        <v>180</v>
      </c>
    </row>
    <row r="144" spans="2:51" s="11" customFormat="1" ht="13.5">
      <c r="B144" s="231"/>
      <c r="C144" s="232"/>
      <c r="D144" s="233" t="s">
        <v>194</v>
      </c>
      <c r="E144" s="234" t="s">
        <v>22</v>
      </c>
      <c r="F144" s="235" t="s">
        <v>247</v>
      </c>
      <c r="G144" s="232"/>
      <c r="H144" s="236">
        <v>12.06</v>
      </c>
      <c r="I144" s="237"/>
      <c r="J144" s="232"/>
      <c r="K144" s="232"/>
      <c r="L144" s="238"/>
      <c r="M144" s="239"/>
      <c r="N144" s="240"/>
      <c r="O144" s="240"/>
      <c r="P144" s="240"/>
      <c r="Q144" s="240"/>
      <c r="R144" s="240"/>
      <c r="S144" s="240"/>
      <c r="T144" s="241"/>
      <c r="AT144" s="242" t="s">
        <v>194</v>
      </c>
      <c r="AU144" s="242" t="s">
        <v>187</v>
      </c>
      <c r="AV144" s="11" t="s">
        <v>187</v>
      </c>
      <c r="AW144" s="11" t="s">
        <v>35</v>
      </c>
      <c r="AX144" s="11" t="s">
        <v>73</v>
      </c>
      <c r="AY144" s="242" t="s">
        <v>180</v>
      </c>
    </row>
    <row r="145" spans="2:51" s="11" customFormat="1" ht="13.5">
      <c r="B145" s="231"/>
      <c r="C145" s="232"/>
      <c r="D145" s="233" t="s">
        <v>194</v>
      </c>
      <c r="E145" s="234" t="s">
        <v>22</v>
      </c>
      <c r="F145" s="235" t="s">
        <v>248</v>
      </c>
      <c r="G145" s="232"/>
      <c r="H145" s="236">
        <v>4.26</v>
      </c>
      <c r="I145" s="237"/>
      <c r="J145" s="232"/>
      <c r="K145" s="232"/>
      <c r="L145" s="238"/>
      <c r="M145" s="239"/>
      <c r="N145" s="240"/>
      <c r="O145" s="240"/>
      <c r="P145" s="240"/>
      <c r="Q145" s="240"/>
      <c r="R145" s="240"/>
      <c r="S145" s="240"/>
      <c r="T145" s="241"/>
      <c r="AT145" s="242" t="s">
        <v>194</v>
      </c>
      <c r="AU145" s="242" t="s">
        <v>187</v>
      </c>
      <c r="AV145" s="11" t="s">
        <v>187</v>
      </c>
      <c r="AW145" s="11" t="s">
        <v>35</v>
      </c>
      <c r="AX145" s="11" t="s">
        <v>73</v>
      </c>
      <c r="AY145" s="242" t="s">
        <v>180</v>
      </c>
    </row>
    <row r="146" spans="2:51" s="12" customFormat="1" ht="13.5">
      <c r="B146" s="243"/>
      <c r="C146" s="244"/>
      <c r="D146" s="233" t="s">
        <v>194</v>
      </c>
      <c r="E146" s="245" t="s">
        <v>22</v>
      </c>
      <c r="F146" s="246" t="s">
        <v>196</v>
      </c>
      <c r="G146" s="244"/>
      <c r="H146" s="247">
        <v>28.25</v>
      </c>
      <c r="I146" s="248"/>
      <c r="J146" s="244"/>
      <c r="K146" s="244"/>
      <c r="L146" s="249"/>
      <c r="M146" s="250"/>
      <c r="N146" s="251"/>
      <c r="O146" s="251"/>
      <c r="P146" s="251"/>
      <c r="Q146" s="251"/>
      <c r="R146" s="251"/>
      <c r="S146" s="251"/>
      <c r="T146" s="252"/>
      <c r="AT146" s="253" t="s">
        <v>194</v>
      </c>
      <c r="AU146" s="253" t="s">
        <v>187</v>
      </c>
      <c r="AV146" s="12" t="s">
        <v>186</v>
      </c>
      <c r="AW146" s="12" t="s">
        <v>35</v>
      </c>
      <c r="AX146" s="12" t="s">
        <v>10</v>
      </c>
      <c r="AY146" s="253" t="s">
        <v>180</v>
      </c>
    </row>
    <row r="147" spans="2:65" s="1" customFormat="1" ht="22.8" customHeight="1">
      <c r="B147" s="45"/>
      <c r="C147" s="220" t="s">
        <v>249</v>
      </c>
      <c r="D147" s="220" t="s">
        <v>182</v>
      </c>
      <c r="E147" s="221" t="s">
        <v>250</v>
      </c>
      <c r="F147" s="222" t="s">
        <v>251</v>
      </c>
      <c r="G147" s="223" t="s">
        <v>252</v>
      </c>
      <c r="H147" s="224">
        <v>0.02</v>
      </c>
      <c r="I147" s="225"/>
      <c r="J147" s="224">
        <f>ROUND(I147*H147,0)</f>
        <v>0</v>
      </c>
      <c r="K147" s="222" t="s">
        <v>193</v>
      </c>
      <c r="L147" s="71"/>
      <c r="M147" s="226" t="s">
        <v>22</v>
      </c>
      <c r="N147" s="227" t="s">
        <v>45</v>
      </c>
      <c r="O147" s="46"/>
      <c r="P147" s="228">
        <f>O147*H147</f>
        <v>0</v>
      </c>
      <c r="Q147" s="228">
        <v>0</v>
      </c>
      <c r="R147" s="228">
        <f>Q147*H147</f>
        <v>0</v>
      </c>
      <c r="S147" s="228">
        <v>0</v>
      </c>
      <c r="T147" s="229">
        <f>S147*H147</f>
        <v>0</v>
      </c>
      <c r="AR147" s="23" t="s">
        <v>186</v>
      </c>
      <c r="AT147" s="23" t="s">
        <v>182</v>
      </c>
      <c r="AU147" s="23" t="s">
        <v>187</v>
      </c>
      <c r="AY147" s="23" t="s">
        <v>180</v>
      </c>
      <c r="BE147" s="230">
        <f>IF(N147="základní",J147,0)</f>
        <v>0</v>
      </c>
      <c r="BF147" s="230">
        <f>IF(N147="snížená",J147,0)</f>
        <v>0</v>
      </c>
      <c r="BG147" s="230">
        <f>IF(N147="zákl. přenesená",J147,0)</f>
        <v>0</v>
      </c>
      <c r="BH147" s="230">
        <f>IF(N147="sníž. přenesená",J147,0)</f>
        <v>0</v>
      </c>
      <c r="BI147" s="230">
        <f>IF(N147="nulová",J147,0)</f>
        <v>0</v>
      </c>
      <c r="BJ147" s="23" t="s">
        <v>187</v>
      </c>
      <c r="BK147" s="230">
        <f>ROUND(I147*H147,0)</f>
        <v>0</v>
      </c>
      <c r="BL147" s="23" t="s">
        <v>186</v>
      </c>
      <c r="BM147" s="23" t="s">
        <v>253</v>
      </c>
    </row>
    <row r="148" spans="2:47" s="1" customFormat="1" ht="13.5">
      <c r="B148" s="45"/>
      <c r="C148" s="73"/>
      <c r="D148" s="233" t="s">
        <v>205</v>
      </c>
      <c r="E148" s="73"/>
      <c r="F148" s="254" t="s">
        <v>254</v>
      </c>
      <c r="G148" s="73"/>
      <c r="H148" s="73"/>
      <c r="I148" s="190"/>
      <c r="J148" s="73"/>
      <c r="K148" s="73"/>
      <c r="L148" s="71"/>
      <c r="M148" s="255"/>
      <c r="N148" s="46"/>
      <c r="O148" s="46"/>
      <c r="P148" s="46"/>
      <c r="Q148" s="46"/>
      <c r="R148" s="46"/>
      <c r="S148" s="46"/>
      <c r="T148" s="94"/>
      <c r="AT148" s="23" t="s">
        <v>205</v>
      </c>
      <c r="AU148" s="23" t="s">
        <v>187</v>
      </c>
    </row>
    <row r="149" spans="2:51" s="11" customFormat="1" ht="13.5">
      <c r="B149" s="231"/>
      <c r="C149" s="232"/>
      <c r="D149" s="233" t="s">
        <v>194</v>
      </c>
      <c r="E149" s="234" t="s">
        <v>22</v>
      </c>
      <c r="F149" s="235" t="s">
        <v>255</v>
      </c>
      <c r="G149" s="232"/>
      <c r="H149" s="236">
        <v>0.02</v>
      </c>
      <c r="I149" s="237"/>
      <c r="J149" s="232"/>
      <c r="K149" s="232"/>
      <c r="L149" s="238"/>
      <c r="M149" s="239"/>
      <c r="N149" s="240"/>
      <c r="O149" s="240"/>
      <c r="P149" s="240"/>
      <c r="Q149" s="240"/>
      <c r="R149" s="240"/>
      <c r="S149" s="240"/>
      <c r="T149" s="241"/>
      <c r="AT149" s="242" t="s">
        <v>194</v>
      </c>
      <c r="AU149" s="242" t="s">
        <v>187</v>
      </c>
      <c r="AV149" s="11" t="s">
        <v>187</v>
      </c>
      <c r="AW149" s="11" t="s">
        <v>35</v>
      </c>
      <c r="AX149" s="11" t="s">
        <v>73</v>
      </c>
      <c r="AY149" s="242" t="s">
        <v>180</v>
      </c>
    </row>
    <row r="150" spans="2:51" s="12" customFormat="1" ht="13.5">
      <c r="B150" s="243"/>
      <c r="C150" s="244"/>
      <c r="D150" s="233" t="s">
        <v>194</v>
      </c>
      <c r="E150" s="245" t="s">
        <v>22</v>
      </c>
      <c r="F150" s="246" t="s">
        <v>196</v>
      </c>
      <c r="G150" s="244"/>
      <c r="H150" s="247">
        <v>0.02</v>
      </c>
      <c r="I150" s="248"/>
      <c r="J150" s="244"/>
      <c r="K150" s="244"/>
      <c r="L150" s="249"/>
      <c r="M150" s="250"/>
      <c r="N150" s="251"/>
      <c r="O150" s="251"/>
      <c r="P150" s="251"/>
      <c r="Q150" s="251"/>
      <c r="R150" s="251"/>
      <c r="S150" s="251"/>
      <c r="T150" s="252"/>
      <c r="AT150" s="253" t="s">
        <v>194</v>
      </c>
      <c r="AU150" s="253" t="s">
        <v>187</v>
      </c>
      <c r="AV150" s="12" t="s">
        <v>186</v>
      </c>
      <c r="AW150" s="12" t="s">
        <v>35</v>
      </c>
      <c r="AX150" s="12" t="s">
        <v>10</v>
      </c>
      <c r="AY150" s="253" t="s">
        <v>180</v>
      </c>
    </row>
    <row r="151" spans="2:65" s="1" customFormat="1" ht="14.4" customHeight="1">
      <c r="B151" s="45"/>
      <c r="C151" s="220" t="s">
        <v>219</v>
      </c>
      <c r="D151" s="220" t="s">
        <v>182</v>
      </c>
      <c r="E151" s="221" t="s">
        <v>256</v>
      </c>
      <c r="F151" s="222" t="s">
        <v>257</v>
      </c>
      <c r="G151" s="223" t="s">
        <v>192</v>
      </c>
      <c r="H151" s="224">
        <v>65.74</v>
      </c>
      <c r="I151" s="225"/>
      <c r="J151" s="224">
        <f>ROUND(I151*H151,0)</f>
        <v>0</v>
      </c>
      <c r="K151" s="222" t="s">
        <v>193</v>
      </c>
      <c r="L151" s="71"/>
      <c r="M151" s="226" t="s">
        <v>22</v>
      </c>
      <c r="N151" s="227" t="s">
        <v>45</v>
      </c>
      <c r="O151" s="46"/>
      <c r="P151" s="228">
        <f>O151*H151</f>
        <v>0</v>
      </c>
      <c r="Q151" s="228">
        <v>0</v>
      </c>
      <c r="R151" s="228">
        <f>Q151*H151</f>
        <v>0</v>
      </c>
      <c r="S151" s="228">
        <v>0</v>
      </c>
      <c r="T151" s="229">
        <f>S151*H151</f>
        <v>0</v>
      </c>
      <c r="AR151" s="23" t="s">
        <v>186</v>
      </c>
      <c r="AT151" s="23" t="s">
        <v>182</v>
      </c>
      <c r="AU151" s="23" t="s">
        <v>187</v>
      </c>
      <c r="AY151" s="23" t="s">
        <v>180</v>
      </c>
      <c r="BE151" s="230">
        <f>IF(N151="základní",J151,0)</f>
        <v>0</v>
      </c>
      <c r="BF151" s="230">
        <f>IF(N151="snížená",J151,0)</f>
        <v>0</v>
      </c>
      <c r="BG151" s="230">
        <f>IF(N151="zákl. přenesená",J151,0)</f>
        <v>0</v>
      </c>
      <c r="BH151" s="230">
        <f>IF(N151="sníž. přenesená",J151,0)</f>
        <v>0</v>
      </c>
      <c r="BI151" s="230">
        <f>IF(N151="nulová",J151,0)</f>
        <v>0</v>
      </c>
      <c r="BJ151" s="23" t="s">
        <v>187</v>
      </c>
      <c r="BK151" s="230">
        <f>ROUND(I151*H151,0)</f>
        <v>0</v>
      </c>
      <c r="BL151" s="23" t="s">
        <v>186</v>
      </c>
      <c r="BM151" s="23" t="s">
        <v>258</v>
      </c>
    </row>
    <row r="152" spans="2:47" s="1" customFormat="1" ht="13.5">
      <c r="B152" s="45"/>
      <c r="C152" s="73"/>
      <c r="D152" s="233" t="s">
        <v>205</v>
      </c>
      <c r="E152" s="73"/>
      <c r="F152" s="254" t="s">
        <v>259</v>
      </c>
      <c r="G152" s="73"/>
      <c r="H152" s="73"/>
      <c r="I152" s="190"/>
      <c r="J152" s="73"/>
      <c r="K152" s="73"/>
      <c r="L152" s="71"/>
      <c r="M152" s="255"/>
      <c r="N152" s="46"/>
      <c r="O152" s="46"/>
      <c r="P152" s="46"/>
      <c r="Q152" s="46"/>
      <c r="R152" s="46"/>
      <c r="S152" s="46"/>
      <c r="T152" s="94"/>
      <c r="AT152" s="23" t="s">
        <v>205</v>
      </c>
      <c r="AU152" s="23" t="s">
        <v>187</v>
      </c>
    </row>
    <row r="153" spans="2:51" s="13" customFormat="1" ht="13.5">
      <c r="B153" s="256"/>
      <c r="C153" s="257"/>
      <c r="D153" s="233" t="s">
        <v>194</v>
      </c>
      <c r="E153" s="258" t="s">
        <v>22</v>
      </c>
      <c r="F153" s="259" t="s">
        <v>260</v>
      </c>
      <c r="G153" s="257"/>
      <c r="H153" s="258" t="s">
        <v>22</v>
      </c>
      <c r="I153" s="260"/>
      <c r="J153" s="257"/>
      <c r="K153" s="257"/>
      <c r="L153" s="261"/>
      <c r="M153" s="262"/>
      <c r="N153" s="263"/>
      <c r="O153" s="263"/>
      <c r="P153" s="263"/>
      <c r="Q153" s="263"/>
      <c r="R153" s="263"/>
      <c r="S153" s="263"/>
      <c r="T153" s="264"/>
      <c r="AT153" s="265" t="s">
        <v>194</v>
      </c>
      <c r="AU153" s="265" t="s">
        <v>187</v>
      </c>
      <c r="AV153" s="13" t="s">
        <v>10</v>
      </c>
      <c r="AW153" s="13" t="s">
        <v>35</v>
      </c>
      <c r="AX153" s="13" t="s">
        <v>73</v>
      </c>
      <c r="AY153" s="265" t="s">
        <v>180</v>
      </c>
    </row>
    <row r="154" spans="2:51" s="11" customFormat="1" ht="13.5">
      <c r="B154" s="231"/>
      <c r="C154" s="232"/>
      <c r="D154" s="233" t="s">
        <v>194</v>
      </c>
      <c r="E154" s="234" t="s">
        <v>22</v>
      </c>
      <c r="F154" s="235" t="s">
        <v>225</v>
      </c>
      <c r="G154" s="232"/>
      <c r="H154" s="236">
        <v>19.3</v>
      </c>
      <c r="I154" s="237"/>
      <c r="J154" s="232"/>
      <c r="K154" s="232"/>
      <c r="L154" s="238"/>
      <c r="M154" s="239"/>
      <c r="N154" s="240"/>
      <c r="O154" s="240"/>
      <c r="P154" s="240"/>
      <c r="Q154" s="240"/>
      <c r="R154" s="240"/>
      <c r="S154" s="240"/>
      <c r="T154" s="241"/>
      <c r="AT154" s="242" t="s">
        <v>194</v>
      </c>
      <c r="AU154" s="242" t="s">
        <v>187</v>
      </c>
      <c r="AV154" s="11" t="s">
        <v>187</v>
      </c>
      <c r="AW154" s="11" t="s">
        <v>35</v>
      </c>
      <c r="AX154" s="11" t="s">
        <v>73</v>
      </c>
      <c r="AY154" s="242" t="s">
        <v>180</v>
      </c>
    </row>
    <row r="155" spans="2:51" s="13" customFormat="1" ht="13.5">
      <c r="B155" s="256"/>
      <c r="C155" s="257"/>
      <c r="D155" s="233" t="s">
        <v>194</v>
      </c>
      <c r="E155" s="258" t="s">
        <v>22</v>
      </c>
      <c r="F155" s="259" t="s">
        <v>261</v>
      </c>
      <c r="G155" s="257"/>
      <c r="H155" s="258" t="s">
        <v>22</v>
      </c>
      <c r="I155" s="260"/>
      <c r="J155" s="257"/>
      <c r="K155" s="257"/>
      <c r="L155" s="261"/>
      <c r="M155" s="262"/>
      <c r="N155" s="263"/>
      <c r="O155" s="263"/>
      <c r="P155" s="263"/>
      <c r="Q155" s="263"/>
      <c r="R155" s="263"/>
      <c r="S155" s="263"/>
      <c r="T155" s="264"/>
      <c r="AT155" s="265" t="s">
        <v>194</v>
      </c>
      <c r="AU155" s="265" t="s">
        <v>187</v>
      </c>
      <c r="AV155" s="13" t="s">
        <v>10</v>
      </c>
      <c r="AW155" s="13" t="s">
        <v>35</v>
      </c>
      <c r="AX155" s="13" t="s">
        <v>73</v>
      </c>
      <c r="AY155" s="265" t="s">
        <v>180</v>
      </c>
    </row>
    <row r="156" spans="2:51" s="11" customFormat="1" ht="13.5">
      <c r="B156" s="231"/>
      <c r="C156" s="232"/>
      <c r="D156" s="233" t="s">
        <v>194</v>
      </c>
      <c r="E156" s="234" t="s">
        <v>22</v>
      </c>
      <c r="F156" s="235" t="s">
        <v>233</v>
      </c>
      <c r="G156" s="232"/>
      <c r="H156" s="236">
        <v>29.72</v>
      </c>
      <c r="I156" s="237"/>
      <c r="J156" s="232"/>
      <c r="K156" s="232"/>
      <c r="L156" s="238"/>
      <c r="M156" s="239"/>
      <c r="N156" s="240"/>
      <c r="O156" s="240"/>
      <c r="P156" s="240"/>
      <c r="Q156" s="240"/>
      <c r="R156" s="240"/>
      <c r="S156" s="240"/>
      <c r="T156" s="241"/>
      <c r="AT156" s="242" t="s">
        <v>194</v>
      </c>
      <c r="AU156" s="242" t="s">
        <v>187</v>
      </c>
      <c r="AV156" s="11" t="s">
        <v>187</v>
      </c>
      <c r="AW156" s="11" t="s">
        <v>35</v>
      </c>
      <c r="AX156" s="11" t="s">
        <v>73</v>
      </c>
      <c r="AY156" s="242" t="s">
        <v>180</v>
      </c>
    </row>
    <row r="157" spans="2:51" s="11" customFormat="1" ht="13.5">
      <c r="B157" s="231"/>
      <c r="C157" s="232"/>
      <c r="D157" s="233" t="s">
        <v>194</v>
      </c>
      <c r="E157" s="234" t="s">
        <v>22</v>
      </c>
      <c r="F157" s="235" t="s">
        <v>234</v>
      </c>
      <c r="G157" s="232"/>
      <c r="H157" s="236">
        <v>7.44</v>
      </c>
      <c r="I157" s="237"/>
      <c r="J157" s="232"/>
      <c r="K157" s="232"/>
      <c r="L157" s="238"/>
      <c r="M157" s="239"/>
      <c r="N157" s="240"/>
      <c r="O157" s="240"/>
      <c r="P157" s="240"/>
      <c r="Q157" s="240"/>
      <c r="R157" s="240"/>
      <c r="S157" s="240"/>
      <c r="T157" s="241"/>
      <c r="AT157" s="242" t="s">
        <v>194</v>
      </c>
      <c r="AU157" s="242" t="s">
        <v>187</v>
      </c>
      <c r="AV157" s="11" t="s">
        <v>187</v>
      </c>
      <c r="AW157" s="11" t="s">
        <v>35</v>
      </c>
      <c r="AX157" s="11" t="s">
        <v>73</v>
      </c>
      <c r="AY157" s="242" t="s">
        <v>180</v>
      </c>
    </row>
    <row r="158" spans="2:51" s="11" customFormat="1" ht="13.5">
      <c r="B158" s="231"/>
      <c r="C158" s="232"/>
      <c r="D158" s="233" t="s">
        <v>194</v>
      </c>
      <c r="E158" s="234" t="s">
        <v>22</v>
      </c>
      <c r="F158" s="235" t="s">
        <v>235</v>
      </c>
      <c r="G158" s="232"/>
      <c r="H158" s="236">
        <v>3.64</v>
      </c>
      <c r="I158" s="237"/>
      <c r="J158" s="232"/>
      <c r="K158" s="232"/>
      <c r="L158" s="238"/>
      <c r="M158" s="239"/>
      <c r="N158" s="240"/>
      <c r="O158" s="240"/>
      <c r="P158" s="240"/>
      <c r="Q158" s="240"/>
      <c r="R158" s="240"/>
      <c r="S158" s="240"/>
      <c r="T158" s="241"/>
      <c r="AT158" s="242" t="s">
        <v>194</v>
      </c>
      <c r="AU158" s="242" t="s">
        <v>187</v>
      </c>
      <c r="AV158" s="11" t="s">
        <v>187</v>
      </c>
      <c r="AW158" s="11" t="s">
        <v>35</v>
      </c>
      <c r="AX158" s="11" t="s">
        <v>73</v>
      </c>
      <c r="AY158" s="242" t="s">
        <v>180</v>
      </c>
    </row>
    <row r="159" spans="2:51" s="11" customFormat="1" ht="13.5">
      <c r="B159" s="231"/>
      <c r="C159" s="232"/>
      <c r="D159" s="233" t="s">
        <v>194</v>
      </c>
      <c r="E159" s="234" t="s">
        <v>22</v>
      </c>
      <c r="F159" s="235" t="s">
        <v>236</v>
      </c>
      <c r="G159" s="232"/>
      <c r="H159" s="236">
        <v>5.64</v>
      </c>
      <c r="I159" s="237"/>
      <c r="J159" s="232"/>
      <c r="K159" s="232"/>
      <c r="L159" s="238"/>
      <c r="M159" s="239"/>
      <c r="N159" s="240"/>
      <c r="O159" s="240"/>
      <c r="P159" s="240"/>
      <c r="Q159" s="240"/>
      <c r="R159" s="240"/>
      <c r="S159" s="240"/>
      <c r="T159" s="241"/>
      <c r="AT159" s="242" t="s">
        <v>194</v>
      </c>
      <c r="AU159" s="242" t="s">
        <v>187</v>
      </c>
      <c r="AV159" s="11" t="s">
        <v>187</v>
      </c>
      <c r="AW159" s="11" t="s">
        <v>35</v>
      </c>
      <c r="AX159" s="11" t="s">
        <v>73</v>
      </c>
      <c r="AY159" s="242" t="s">
        <v>180</v>
      </c>
    </row>
    <row r="160" spans="2:51" s="12" customFormat="1" ht="13.5">
      <c r="B160" s="243"/>
      <c r="C160" s="244"/>
      <c r="D160" s="233" t="s">
        <v>194</v>
      </c>
      <c r="E160" s="245" t="s">
        <v>22</v>
      </c>
      <c r="F160" s="246" t="s">
        <v>196</v>
      </c>
      <c r="G160" s="244"/>
      <c r="H160" s="247">
        <v>65.74</v>
      </c>
      <c r="I160" s="248"/>
      <c r="J160" s="244"/>
      <c r="K160" s="244"/>
      <c r="L160" s="249"/>
      <c r="M160" s="250"/>
      <c r="N160" s="251"/>
      <c r="O160" s="251"/>
      <c r="P160" s="251"/>
      <c r="Q160" s="251"/>
      <c r="R160" s="251"/>
      <c r="S160" s="251"/>
      <c r="T160" s="252"/>
      <c r="AT160" s="253" t="s">
        <v>194</v>
      </c>
      <c r="AU160" s="253" t="s">
        <v>187</v>
      </c>
      <c r="AV160" s="12" t="s">
        <v>186</v>
      </c>
      <c r="AW160" s="12" t="s">
        <v>35</v>
      </c>
      <c r="AX160" s="12" t="s">
        <v>10</v>
      </c>
      <c r="AY160" s="253" t="s">
        <v>180</v>
      </c>
    </row>
    <row r="161" spans="2:63" s="10" customFormat="1" ht="29.85" customHeight="1">
      <c r="B161" s="204"/>
      <c r="C161" s="205"/>
      <c r="D161" s="206" t="s">
        <v>72</v>
      </c>
      <c r="E161" s="218" t="s">
        <v>226</v>
      </c>
      <c r="F161" s="218" t="s">
        <v>262</v>
      </c>
      <c r="G161" s="205"/>
      <c r="H161" s="205"/>
      <c r="I161" s="208"/>
      <c r="J161" s="219">
        <f>BK161</f>
        <v>0</v>
      </c>
      <c r="K161" s="205"/>
      <c r="L161" s="210"/>
      <c r="M161" s="211"/>
      <c r="N161" s="212"/>
      <c r="O161" s="212"/>
      <c r="P161" s="213">
        <f>SUM(P162:P172)</f>
        <v>0</v>
      </c>
      <c r="Q161" s="212"/>
      <c r="R161" s="213">
        <f>SUM(R162:R172)</f>
        <v>0</v>
      </c>
      <c r="S161" s="212"/>
      <c r="T161" s="214">
        <f>SUM(T162:T172)</f>
        <v>0</v>
      </c>
      <c r="AR161" s="215" t="s">
        <v>10</v>
      </c>
      <c r="AT161" s="216" t="s">
        <v>72</v>
      </c>
      <c r="AU161" s="216" t="s">
        <v>10</v>
      </c>
      <c r="AY161" s="215" t="s">
        <v>180</v>
      </c>
      <c r="BK161" s="217">
        <f>SUM(BK162:BK172)</f>
        <v>0</v>
      </c>
    </row>
    <row r="162" spans="2:65" s="1" customFormat="1" ht="22.8" customHeight="1">
      <c r="B162" s="45"/>
      <c r="C162" s="220" t="s">
        <v>11</v>
      </c>
      <c r="D162" s="220" t="s">
        <v>182</v>
      </c>
      <c r="E162" s="221" t="s">
        <v>263</v>
      </c>
      <c r="F162" s="222" t="s">
        <v>264</v>
      </c>
      <c r="G162" s="223" t="s">
        <v>192</v>
      </c>
      <c r="H162" s="224">
        <v>19.3</v>
      </c>
      <c r="I162" s="225"/>
      <c r="J162" s="224">
        <f>ROUND(I162*H162,0)</f>
        <v>0</v>
      </c>
      <c r="K162" s="222" t="s">
        <v>193</v>
      </c>
      <c r="L162" s="71"/>
      <c r="M162" s="226" t="s">
        <v>22</v>
      </c>
      <c r="N162" s="227" t="s">
        <v>45</v>
      </c>
      <c r="O162" s="46"/>
      <c r="P162" s="228">
        <f>O162*H162</f>
        <v>0</v>
      </c>
      <c r="Q162" s="228">
        <v>0</v>
      </c>
      <c r="R162" s="228">
        <f>Q162*H162</f>
        <v>0</v>
      </c>
      <c r="S162" s="228">
        <v>0</v>
      </c>
      <c r="T162" s="229">
        <f>S162*H162</f>
        <v>0</v>
      </c>
      <c r="AR162" s="23" t="s">
        <v>186</v>
      </c>
      <c r="AT162" s="23" t="s">
        <v>182</v>
      </c>
      <c r="AU162" s="23" t="s">
        <v>187</v>
      </c>
      <c r="AY162" s="23" t="s">
        <v>180</v>
      </c>
      <c r="BE162" s="230">
        <f>IF(N162="základní",J162,0)</f>
        <v>0</v>
      </c>
      <c r="BF162" s="230">
        <f>IF(N162="snížená",J162,0)</f>
        <v>0</v>
      </c>
      <c r="BG162" s="230">
        <f>IF(N162="zákl. přenesená",J162,0)</f>
        <v>0</v>
      </c>
      <c r="BH162" s="230">
        <f>IF(N162="sníž. přenesená",J162,0)</f>
        <v>0</v>
      </c>
      <c r="BI162" s="230">
        <f>IF(N162="nulová",J162,0)</f>
        <v>0</v>
      </c>
      <c r="BJ162" s="23" t="s">
        <v>187</v>
      </c>
      <c r="BK162" s="230">
        <f>ROUND(I162*H162,0)</f>
        <v>0</v>
      </c>
      <c r="BL162" s="23" t="s">
        <v>186</v>
      </c>
      <c r="BM162" s="23" t="s">
        <v>265</v>
      </c>
    </row>
    <row r="163" spans="2:47" s="1" customFormat="1" ht="13.5">
      <c r="B163" s="45"/>
      <c r="C163" s="73"/>
      <c r="D163" s="233" t="s">
        <v>205</v>
      </c>
      <c r="E163" s="73"/>
      <c r="F163" s="254" t="s">
        <v>266</v>
      </c>
      <c r="G163" s="73"/>
      <c r="H163" s="73"/>
      <c r="I163" s="190"/>
      <c r="J163" s="73"/>
      <c r="K163" s="73"/>
      <c r="L163" s="71"/>
      <c r="M163" s="255"/>
      <c r="N163" s="46"/>
      <c r="O163" s="46"/>
      <c r="P163" s="46"/>
      <c r="Q163" s="46"/>
      <c r="R163" s="46"/>
      <c r="S163" s="46"/>
      <c r="T163" s="94"/>
      <c r="AT163" s="23" t="s">
        <v>205</v>
      </c>
      <c r="AU163" s="23" t="s">
        <v>187</v>
      </c>
    </row>
    <row r="164" spans="2:51" s="11" customFormat="1" ht="13.5">
      <c r="B164" s="231"/>
      <c r="C164" s="232"/>
      <c r="D164" s="233" t="s">
        <v>194</v>
      </c>
      <c r="E164" s="234" t="s">
        <v>22</v>
      </c>
      <c r="F164" s="235" t="s">
        <v>225</v>
      </c>
      <c r="G164" s="232"/>
      <c r="H164" s="236">
        <v>19.3</v>
      </c>
      <c r="I164" s="237"/>
      <c r="J164" s="232"/>
      <c r="K164" s="232"/>
      <c r="L164" s="238"/>
      <c r="M164" s="239"/>
      <c r="N164" s="240"/>
      <c r="O164" s="240"/>
      <c r="P164" s="240"/>
      <c r="Q164" s="240"/>
      <c r="R164" s="240"/>
      <c r="S164" s="240"/>
      <c r="T164" s="241"/>
      <c r="AT164" s="242" t="s">
        <v>194</v>
      </c>
      <c r="AU164" s="242" t="s">
        <v>187</v>
      </c>
      <c r="AV164" s="11" t="s">
        <v>187</v>
      </c>
      <c r="AW164" s="11" t="s">
        <v>35</v>
      </c>
      <c r="AX164" s="11" t="s">
        <v>73</v>
      </c>
      <c r="AY164" s="242" t="s">
        <v>180</v>
      </c>
    </row>
    <row r="165" spans="2:51" s="12" customFormat="1" ht="13.5">
      <c r="B165" s="243"/>
      <c r="C165" s="244"/>
      <c r="D165" s="233" t="s">
        <v>194</v>
      </c>
      <c r="E165" s="245" t="s">
        <v>22</v>
      </c>
      <c r="F165" s="246" t="s">
        <v>196</v>
      </c>
      <c r="G165" s="244"/>
      <c r="H165" s="247">
        <v>19.3</v>
      </c>
      <c r="I165" s="248"/>
      <c r="J165" s="244"/>
      <c r="K165" s="244"/>
      <c r="L165" s="249"/>
      <c r="M165" s="250"/>
      <c r="N165" s="251"/>
      <c r="O165" s="251"/>
      <c r="P165" s="251"/>
      <c r="Q165" s="251"/>
      <c r="R165" s="251"/>
      <c r="S165" s="251"/>
      <c r="T165" s="252"/>
      <c r="AT165" s="253" t="s">
        <v>194</v>
      </c>
      <c r="AU165" s="253" t="s">
        <v>187</v>
      </c>
      <c r="AV165" s="12" t="s">
        <v>186</v>
      </c>
      <c r="AW165" s="12" t="s">
        <v>35</v>
      </c>
      <c r="AX165" s="12" t="s">
        <v>10</v>
      </c>
      <c r="AY165" s="253" t="s">
        <v>180</v>
      </c>
    </row>
    <row r="166" spans="2:65" s="1" customFormat="1" ht="14.4" customHeight="1">
      <c r="B166" s="45"/>
      <c r="C166" s="220" t="s">
        <v>224</v>
      </c>
      <c r="D166" s="220" t="s">
        <v>182</v>
      </c>
      <c r="E166" s="221" t="s">
        <v>267</v>
      </c>
      <c r="F166" s="222" t="s">
        <v>268</v>
      </c>
      <c r="G166" s="223" t="s">
        <v>269</v>
      </c>
      <c r="H166" s="224">
        <v>1</v>
      </c>
      <c r="I166" s="225"/>
      <c r="J166" s="224">
        <f>ROUND(I166*H166,0)</f>
        <v>0</v>
      </c>
      <c r="K166" s="222" t="s">
        <v>22</v>
      </c>
      <c r="L166" s="71"/>
      <c r="M166" s="226" t="s">
        <v>22</v>
      </c>
      <c r="N166" s="227" t="s">
        <v>45</v>
      </c>
      <c r="O166" s="46"/>
      <c r="P166" s="228">
        <f>O166*H166</f>
        <v>0</v>
      </c>
      <c r="Q166" s="228">
        <v>0</v>
      </c>
      <c r="R166" s="228">
        <f>Q166*H166</f>
        <v>0</v>
      </c>
      <c r="S166" s="228">
        <v>0</v>
      </c>
      <c r="T166" s="229">
        <f>S166*H166</f>
        <v>0</v>
      </c>
      <c r="AR166" s="23" t="s">
        <v>186</v>
      </c>
      <c r="AT166" s="23" t="s">
        <v>182</v>
      </c>
      <c r="AU166" s="23" t="s">
        <v>187</v>
      </c>
      <c r="AY166" s="23" t="s">
        <v>180</v>
      </c>
      <c r="BE166" s="230">
        <f>IF(N166="základní",J166,0)</f>
        <v>0</v>
      </c>
      <c r="BF166" s="230">
        <f>IF(N166="snížená",J166,0)</f>
        <v>0</v>
      </c>
      <c r="BG166" s="230">
        <f>IF(N166="zákl. přenesená",J166,0)</f>
        <v>0</v>
      </c>
      <c r="BH166" s="230">
        <f>IF(N166="sníž. přenesená",J166,0)</f>
        <v>0</v>
      </c>
      <c r="BI166" s="230">
        <f>IF(N166="nulová",J166,0)</f>
        <v>0</v>
      </c>
      <c r="BJ166" s="23" t="s">
        <v>187</v>
      </c>
      <c r="BK166" s="230">
        <f>ROUND(I166*H166,0)</f>
        <v>0</v>
      </c>
      <c r="BL166" s="23" t="s">
        <v>186</v>
      </c>
      <c r="BM166" s="23" t="s">
        <v>270</v>
      </c>
    </row>
    <row r="167" spans="2:65" s="1" customFormat="1" ht="45.6" customHeight="1">
      <c r="B167" s="45"/>
      <c r="C167" s="220" t="s">
        <v>271</v>
      </c>
      <c r="D167" s="220" t="s">
        <v>182</v>
      </c>
      <c r="E167" s="221" t="s">
        <v>272</v>
      </c>
      <c r="F167" s="222" t="s">
        <v>273</v>
      </c>
      <c r="G167" s="223" t="s">
        <v>192</v>
      </c>
      <c r="H167" s="224">
        <v>26.34</v>
      </c>
      <c r="I167" s="225"/>
      <c r="J167" s="224">
        <f>ROUND(I167*H167,0)</f>
        <v>0</v>
      </c>
      <c r="K167" s="222" t="s">
        <v>193</v>
      </c>
      <c r="L167" s="71"/>
      <c r="M167" s="226" t="s">
        <v>22</v>
      </c>
      <c r="N167" s="227" t="s">
        <v>45</v>
      </c>
      <c r="O167" s="46"/>
      <c r="P167" s="228">
        <f>O167*H167</f>
        <v>0</v>
      </c>
      <c r="Q167" s="228">
        <v>0</v>
      </c>
      <c r="R167" s="228">
        <f>Q167*H167</f>
        <v>0</v>
      </c>
      <c r="S167" s="228">
        <v>0</v>
      </c>
      <c r="T167" s="229">
        <f>S167*H167</f>
        <v>0</v>
      </c>
      <c r="AR167" s="23" t="s">
        <v>186</v>
      </c>
      <c r="AT167" s="23" t="s">
        <v>182</v>
      </c>
      <c r="AU167" s="23" t="s">
        <v>187</v>
      </c>
      <c r="AY167" s="23" t="s">
        <v>180</v>
      </c>
      <c r="BE167" s="230">
        <f>IF(N167="základní",J167,0)</f>
        <v>0</v>
      </c>
      <c r="BF167" s="230">
        <f>IF(N167="snížená",J167,0)</f>
        <v>0</v>
      </c>
      <c r="BG167" s="230">
        <f>IF(N167="zákl. přenesená",J167,0)</f>
        <v>0</v>
      </c>
      <c r="BH167" s="230">
        <f>IF(N167="sníž. přenesená",J167,0)</f>
        <v>0</v>
      </c>
      <c r="BI167" s="230">
        <f>IF(N167="nulová",J167,0)</f>
        <v>0</v>
      </c>
      <c r="BJ167" s="23" t="s">
        <v>187</v>
      </c>
      <c r="BK167" s="230">
        <f>ROUND(I167*H167,0)</f>
        <v>0</v>
      </c>
      <c r="BL167" s="23" t="s">
        <v>186</v>
      </c>
      <c r="BM167" s="23" t="s">
        <v>274</v>
      </c>
    </row>
    <row r="168" spans="2:51" s="11" customFormat="1" ht="13.5">
      <c r="B168" s="231"/>
      <c r="C168" s="232"/>
      <c r="D168" s="233" t="s">
        <v>194</v>
      </c>
      <c r="E168" s="234" t="s">
        <v>22</v>
      </c>
      <c r="F168" s="235" t="s">
        <v>275</v>
      </c>
      <c r="G168" s="232"/>
      <c r="H168" s="236">
        <v>26.34</v>
      </c>
      <c r="I168" s="237"/>
      <c r="J168" s="232"/>
      <c r="K168" s="232"/>
      <c r="L168" s="238"/>
      <c r="M168" s="239"/>
      <c r="N168" s="240"/>
      <c r="O168" s="240"/>
      <c r="P168" s="240"/>
      <c r="Q168" s="240"/>
      <c r="R168" s="240"/>
      <c r="S168" s="240"/>
      <c r="T168" s="241"/>
      <c r="AT168" s="242" t="s">
        <v>194</v>
      </c>
      <c r="AU168" s="242" t="s">
        <v>187</v>
      </c>
      <c r="AV168" s="11" t="s">
        <v>187</v>
      </c>
      <c r="AW168" s="11" t="s">
        <v>35</v>
      </c>
      <c r="AX168" s="11" t="s">
        <v>73</v>
      </c>
      <c r="AY168" s="242" t="s">
        <v>180</v>
      </c>
    </row>
    <row r="169" spans="2:51" s="12" customFormat="1" ht="13.5">
      <c r="B169" s="243"/>
      <c r="C169" s="244"/>
      <c r="D169" s="233" t="s">
        <v>194</v>
      </c>
      <c r="E169" s="245" t="s">
        <v>22</v>
      </c>
      <c r="F169" s="246" t="s">
        <v>196</v>
      </c>
      <c r="G169" s="244"/>
      <c r="H169" s="247">
        <v>26.34</v>
      </c>
      <c r="I169" s="248"/>
      <c r="J169" s="244"/>
      <c r="K169" s="244"/>
      <c r="L169" s="249"/>
      <c r="M169" s="250"/>
      <c r="N169" s="251"/>
      <c r="O169" s="251"/>
      <c r="P169" s="251"/>
      <c r="Q169" s="251"/>
      <c r="R169" s="251"/>
      <c r="S169" s="251"/>
      <c r="T169" s="252"/>
      <c r="AT169" s="253" t="s">
        <v>194</v>
      </c>
      <c r="AU169" s="253" t="s">
        <v>187</v>
      </c>
      <c r="AV169" s="12" t="s">
        <v>186</v>
      </c>
      <c r="AW169" s="12" t="s">
        <v>35</v>
      </c>
      <c r="AX169" s="12" t="s">
        <v>10</v>
      </c>
      <c r="AY169" s="253" t="s">
        <v>180</v>
      </c>
    </row>
    <row r="170" spans="2:65" s="1" customFormat="1" ht="22.8" customHeight="1">
      <c r="B170" s="45"/>
      <c r="C170" s="220" t="s">
        <v>229</v>
      </c>
      <c r="D170" s="220" t="s">
        <v>182</v>
      </c>
      <c r="E170" s="221" t="s">
        <v>276</v>
      </c>
      <c r="F170" s="222" t="s">
        <v>277</v>
      </c>
      <c r="G170" s="223" t="s">
        <v>203</v>
      </c>
      <c r="H170" s="224">
        <v>1</v>
      </c>
      <c r="I170" s="225"/>
      <c r="J170" s="224">
        <f>ROUND(I170*H170,0)</f>
        <v>0</v>
      </c>
      <c r="K170" s="222" t="s">
        <v>193</v>
      </c>
      <c r="L170" s="71"/>
      <c r="M170" s="226" t="s">
        <v>22</v>
      </c>
      <c r="N170" s="227" t="s">
        <v>45</v>
      </c>
      <c r="O170" s="46"/>
      <c r="P170" s="228">
        <f>O170*H170</f>
        <v>0</v>
      </c>
      <c r="Q170" s="228">
        <v>0</v>
      </c>
      <c r="R170" s="228">
        <f>Q170*H170</f>
        <v>0</v>
      </c>
      <c r="S170" s="228">
        <v>0</v>
      </c>
      <c r="T170" s="229">
        <f>S170*H170</f>
        <v>0</v>
      </c>
      <c r="AR170" s="23" t="s">
        <v>186</v>
      </c>
      <c r="AT170" s="23" t="s">
        <v>182</v>
      </c>
      <c r="AU170" s="23" t="s">
        <v>187</v>
      </c>
      <c r="AY170" s="23" t="s">
        <v>180</v>
      </c>
      <c r="BE170" s="230">
        <f>IF(N170="základní",J170,0)</f>
        <v>0</v>
      </c>
      <c r="BF170" s="230">
        <f>IF(N170="snížená",J170,0)</f>
        <v>0</v>
      </c>
      <c r="BG170" s="230">
        <f>IF(N170="zákl. přenesená",J170,0)</f>
        <v>0</v>
      </c>
      <c r="BH170" s="230">
        <f>IF(N170="sníž. přenesená",J170,0)</f>
        <v>0</v>
      </c>
      <c r="BI170" s="230">
        <f>IF(N170="nulová",J170,0)</f>
        <v>0</v>
      </c>
      <c r="BJ170" s="23" t="s">
        <v>187</v>
      </c>
      <c r="BK170" s="230">
        <f>ROUND(I170*H170,0)</f>
        <v>0</v>
      </c>
      <c r="BL170" s="23" t="s">
        <v>186</v>
      </c>
      <c r="BM170" s="23" t="s">
        <v>278</v>
      </c>
    </row>
    <row r="171" spans="2:51" s="11" customFormat="1" ht="13.5">
      <c r="B171" s="231"/>
      <c r="C171" s="232"/>
      <c r="D171" s="233" t="s">
        <v>194</v>
      </c>
      <c r="E171" s="234" t="s">
        <v>22</v>
      </c>
      <c r="F171" s="235" t="s">
        <v>279</v>
      </c>
      <c r="G171" s="232"/>
      <c r="H171" s="236">
        <v>1</v>
      </c>
      <c r="I171" s="237"/>
      <c r="J171" s="232"/>
      <c r="K171" s="232"/>
      <c r="L171" s="238"/>
      <c r="M171" s="239"/>
      <c r="N171" s="240"/>
      <c r="O171" s="240"/>
      <c r="P171" s="240"/>
      <c r="Q171" s="240"/>
      <c r="R171" s="240"/>
      <c r="S171" s="240"/>
      <c r="T171" s="241"/>
      <c r="AT171" s="242" t="s">
        <v>194</v>
      </c>
      <c r="AU171" s="242" t="s">
        <v>187</v>
      </c>
      <c r="AV171" s="11" t="s">
        <v>187</v>
      </c>
      <c r="AW171" s="11" t="s">
        <v>35</v>
      </c>
      <c r="AX171" s="11" t="s">
        <v>73</v>
      </c>
      <c r="AY171" s="242" t="s">
        <v>180</v>
      </c>
    </row>
    <row r="172" spans="2:51" s="12" customFormat="1" ht="13.5">
      <c r="B172" s="243"/>
      <c r="C172" s="244"/>
      <c r="D172" s="233" t="s">
        <v>194</v>
      </c>
      <c r="E172" s="245" t="s">
        <v>22</v>
      </c>
      <c r="F172" s="246" t="s">
        <v>196</v>
      </c>
      <c r="G172" s="244"/>
      <c r="H172" s="247">
        <v>1</v>
      </c>
      <c r="I172" s="248"/>
      <c r="J172" s="244"/>
      <c r="K172" s="244"/>
      <c r="L172" s="249"/>
      <c r="M172" s="250"/>
      <c r="N172" s="251"/>
      <c r="O172" s="251"/>
      <c r="P172" s="251"/>
      <c r="Q172" s="251"/>
      <c r="R172" s="251"/>
      <c r="S172" s="251"/>
      <c r="T172" s="252"/>
      <c r="AT172" s="253" t="s">
        <v>194</v>
      </c>
      <c r="AU172" s="253" t="s">
        <v>187</v>
      </c>
      <c r="AV172" s="12" t="s">
        <v>186</v>
      </c>
      <c r="AW172" s="12" t="s">
        <v>35</v>
      </c>
      <c r="AX172" s="12" t="s">
        <v>10</v>
      </c>
      <c r="AY172" s="253" t="s">
        <v>180</v>
      </c>
    </row>
    <row r="173" spans="2:63" s="10" customFormat="1" ht="29.85" customHeight="1">
      <c r="B173" s="204"/>
      <c r="C173" s="205"/>
      <c r="D173" s="206" t="s">
        <v>72</v>
      </c>
      <c r="E173" s="218" t="s">
        <v>280</v>
      </c>
      <c r="F173" s="218" t="s">
        <v>281</v>
      </c>
      <c r="G173" s="205"/>
      <c r="H173" s="205"/>
      <c r="I173" s="208"/>
      <c r="J173" s="219">
        <f>BK173</f>
        <v>0</v>
      </c>
      <c r="K173" s="205"/>
      <c r="L173" s="210"/>
      <c r="M173" s="211"/>
      <c r="N173" s="212"/>
      <c r="O173" s="212"/>
      <c r="P173" s="213">
        <f>SUM(P174:P185)</f>
        <v>0</v>
      </c>
      <c r="Q173" s="212"/>
      <c r="R173" s="213">
        <f>SUM(R174:R185)</f>
        <v>0</v>
      </c>
      <c r="S173" s="212"/>
      <c r="T173" s="214">
        <f>SUM(T174:T185)</f>
        <v>0</v>
      </c>
      <c r="AR173" s="215" t="s">
        <v>10</v>
      </c>
      <c r="AT173" s="216" t="s">
        <v>72</v>
      </c>
      <c r="AU173" s="216" t="s">
        <v>10</v>
      </c>
      <c r="AY173" s="215" t="s">
        <v>180</v>
      </c>
      <c r="BK173" s="217">
        <f>SUM(BK174:BK185)</f>
        <v>0</v>
      </c>
    </row>
    <row r="174" spans="2:65" s="1" customFormat="1" ht="22.8" customHeight="1">
      <c r="B174" s="45"/>
      <c r="C174" s="220" t="s">
        <v>282</v>
      </c>
      <c r="D174" s="220" t="s">
        <v>182</v>
      </c>
      <c r="E174" s="221" t="s">
        <v>283</v>
      </c>
      <c r="F174" s="222" t="s">
        <v>284</v>
      </c>
      <c r="G174" s="223" t="s">
        <v>285</v>
      </c>
      <c r="H174" s="224">
        <v>2.85</v>
      </c>
      <c r="I174" s="225"/>
      <c r="J174" s="224">
        <f>ROUND(I174*H174,0)</f>
        <v>0</v>
      </c>
      <c r="K174" s="222" t="s">
        <v>193</v>
      </c>
      <c r="L174" s="71"/>
      <c r="M174" s="226" t="s">
        <v>22</v>
      </c>
      <c r="N174" s="227" t="s">
        <v>45</v>
      </c>
      <c r="O174" s="46"/>
      <c r="P174" s="228">
        <f>O174*H174</f>
        <v>0</v>
      </c>
      <c r="Q174" s="228">
        <v>0</v>
      </c>
      <c r="R174" s="228">
        <f>Q174*H174</f>
        <v>0</v>
      </c>
      <c r="S174" s="228">
        <v>0</v>
      </c>
      <c r="T174" s="229">
        <f>S174*H174</f>
        <v>0</v>
      </c>
      <c r="AR174" s="23" t="s">
        <v>186</v>
      </c>
      <c r="AT174" s="23" t="s">
        <v>182</v>
      </c>
      <c r="AU174" s="23" t="s">
        <v>187</v>
      </c>
      <c r="AY174" s="23" t="s">
        <v>180</v>
      </c>
      <c r="BE174" s="230">
        <f>IF(N174="základní",J174,0)</f>
        <v>0</v>
      </c>
      <c r="BF174" s="230">
        <f>IF(N174="snížená",J174,0)</f>
        <v>0</v>
      </c>
      <c r="BG174" s="230">
        <f>IF(N174="zákl. přenesená",J174,0)</f>
        <v>0</v>
      </c>
      <c r="BH174" s="230">
        <f>IF(N174="sníž. přenesená",J174,0)</f>
        <v>0</v>
      </c>
      <c r="BI174" s="230">
        <f>IF(N174="nulová",J174,0)</f>
        <v>0</v>
      </c>
      <c r="BJ174" s="23" t="s">
        <v>187</v>
      </c>
      <c r="BK174" s="230">
        <f>ROUND(I174*H174,0)</f>
        <v>0</v>
      </c>
      <c r="BL174" s="23" t="s">
        <v>186</v>
      </c>
      <c r="BM174" s="23" t="s">
        <v>286</v>
      </c>
    </row>
    <row r="175" spans="2:47" s="1" customFormat="1" ht="13.5">
      <c r="B175" s="45"/>
      <c r="C175" s="73"/>
      <c r="D175" s="233" t="s">
        <v>205</v>
      </c>
      <c r="E175" s="73"/>
      <c r="F175" s="254" t="s">
        <v>287</v>
      </c>
      <c r="G175" s="73"/>
      <c r="H175" s="73"/>
      <c r="I175" s="190"/>
      <c r="J175" s="73"/>
      <c r="K175" s="73"/>
      <c r="L175" s="71"/>
      <c r="M175" s="255"/>
      <c r="N175" s="46"/>
      <c r="O175" s="46"/>
      <c r="P175" s="46"/>
      <c r="Q175" s="46"/>
      <c r="R175" s="46"/>
      <c r="S175" s="46"/>
      <c r="T175" s="94"/>
      <c r="AT175" s="23" t="s">
        <v>205</v>
      </c>
      <c r="AU175" s="23" t="s">
        <v>187</v>
      </c>
    </row>
    <row r="176" spans="2:65" s="1" customFormat="1" ht="34.2" customHeight="1">
      <c r="B176" s="45"/>
      <c r="C176" s="220" t="s">
        <v>232</v>
      </c>
      <c r="D176" s="220" t="s">
        <v>182</v>
      </c>
      <c r="E176" s="221" t="s">
        <v>288</v>
      </c>
      <c r="F176" s="222" t="s">
        <v>289</v>
      </c>
      <c r="G176" s="223" t="s">
        <v>285</v>
      </c>
      <c r="H176" s="224">
        <v>2.85</v>
      </c>
      <c r="I176" s="225"/>
      <c r="J176" s="224">
        <f>ROUND(I176*H176,0)</f>
        <v>0</v>
      </c>
      <c r="K176" s="222" t="s">
        <v>193</v>
      </c>
      <c r="L176" s="71"/>
      <c r="M176" s="226" t="s">
        <v>22</v>
      </c>
      <c r="N176" s="227" t="s">
        <v>45</v>
      </c>
      <c r="O176" s="46"/>
      <c r="P176" s="228">
        <f>O176*H176</f>
        <v>0</v>
      </c>
      <c r="Q176" s="228">
        <v>0</v>
      </c>
      <c r="R176" s="228">
        <f>Q176*H176</f>
        <v>0</v>
      </c>
      <c r="S176" s="228">
        <v>0</v>
      </c>
      <c r="T176" s="229">
        <f>S176*H176</f>
        <v>0</v>
      </c>
      <c r="AR176" s="23" t="s">
        <v>186</v>
      </c>
      <c r="AT176" s="23" t="s">
        <v>182</v>
      </c>
      <c r="AU176" s="23" t="s">
        <v>187</v>
      </c>
      <c r="AY176" s="23" t="s">
        <v>180</v>
      </c>
      <c r="BE176" s="230">
        <f>IF(N176="základní",J176,0)</f>
        <v>0</v>
      </c>
      <c r="BF176" s="230">
        <f>IF(N176="snížená",J176,0)</f>
        <v>0</v>
      </c>
      <c r="BG176" s="230">
        <f>IF(N176="zákl. přenesená",J176,0)</f>
        <v>0</v>
      </c>
      <c r="BH176" s="230">
        <f>IF(N176="sníž. přenesená",J176,0)</f>
        <v>0</v>
      </c>
      <c r="BI176" s="230">
        <f>IF(N176="nulová",J176,0)</f>
        <v>0</v>
      </c>
      <c r="BJ176" s="23" t="s">
        <v>187</v>
      </c>
      <c r="BK176" s="230">
        <f>ROUND(I176*H176,0)</f>
        <v>0</v>
      </c>
      <c r="BL176" s="23" t="s">
        <v>186</v>
      </c>
      <c r="BM176" s="23" t="s">
        <v>290</v>
      </c>
    </row>
    <row r="177" spans="2:47" s="1" customFormat="1" ht="13.5">
      <c r="B177" s="45"/>
      <c r="C177" s="73"/>
      <c r="D177" s="233" t="s">
        <v>205</v>
      </c>
      <c r="E177" s="73"/>
      <c r="F177" s="254" t="s">
        <v>291</v>
      </c>
      <c r="G177" s="73"/>
      <c r="H177" s="73"/>
      <c r="I177" s="190"/>
      <c r="J177" s="73"/>
      <c r="K177" s="73"/>
      <c r="L177" s="71"/>
      <c r="M177" s="255"/>
      <c r="N177" s="46"/>
      <c r="O177" s="46"/>
      <c r="P177" s="46"/>
      <c r="Q177" s="46"/>
      <c r="R177" s="46"/>
      <c r="S177" s="46"/>
      <c r="T177" s="94"/>
      <c r="AT177" s="23" t="s">
        <v>205</v>
      </c>
      <c r="AU177" s="23" t="s">
        <v>187</v>
      </c>
    </row>
    <row r="178" spans="2:65" s="1" customFormat="1" ht="22.8" customHeight="1">
      <c r="B178" s="45"/>
      <c r="C178" s="220" t="s">
        <v>9</v>
      </c>
      <c r="D178" s="220" t="s">
        <v>182</v>
      </c>
      <c r="E178" s="221" t="s">
        <v>292</v>
      </c>
      <c r="F178" s="222" t="s">
        <v>293</v>
      </c>
      <c r="G178" s="223" t="s">
        <v>285</v>
      </c>
      <c r="H178" s="224">
        <v>2.85</v>
      </c>
      <c r="I178" s="225"/>
      <c r="J178" s="224">
        <f>ROUND(I178*H178,0)</f>
        <v>0</v>
      </c>
      <c r="K178" s="222" t="s">
        <v>193</v>
      </c>
      <c r="L178" s="71"/>
      <c r="M178" s="226" t="s">
        <v>22</v>
      </c>
      <c r="N178" s="227" t="s">
        <v>45</v>
      </c>
      <c r="O178" s="46"/>
      <c r="P178" s="228">
        <f>O178*H178</f>
        <v>0</v>
      </c>
      <c r="Q178" s="228">
        <v>0</v>
      </c>
      <c r="R178" s="228">
        <f>Q178*H178</f>
        <v>0</v>
      </c>
      <c r="S178" s="228">
        <v>0</v>
      </c>
      <c r="T178" s="229">
        <f>S178*H178</f>
        <v>0</v>
      </c>
      <c r="AR178" s="23" t="s">
        <v>186</v>
      </c>
      <c r="AT178" s="23" t="s">
        <v>182</v>
      </c>
      <c r="AU178" s="23" t="s">
        <v>187</v>
      </c>
      <c r="AY178" s="23" t="s">
        <v>180</v>
      </c>
      <c r="BE178" s="230">
        <f>IF(N178="základní",J178,0)</f>
        <v>0</v>
      </c>
      <c r="BF178" s="230">
        <f>IF(N178="snížená",J178,0)</f>
        <v>0</v>
      </c>
      <c r="BG178" s="230">
        <f>IF(N178="zákl. přenesená",J178,0)</f>
        <v>0</v>
      </c>
      <c r="BH178" s="230">
        <f>IF(N178="sníž. přenesená",J178,0)</f>
        <v>0</v>
      </c>
      <c r="BI178" s="230">
        <f>IF(N178="nulová",J178,0)</f>
        <v>0</v>
      </c>
      <c r="BJ178" s="23" t="s">
        <v>187</v>
      </c>
      <c r="BK178" s="230">
        <f>ROUND(I178*H178,0)</f>
        <v>0</v>
      </c>
      <c r="BL178" s="23" t="s">
        <v>186</v>
      </c>
      <c r="BM178" s="23" t="s">
        <v>294</v>
      </c>
    </row>
    <row r="179" spans="2:47" s="1" customFormat="1" ht="13.5">
      <c r="B179" s="45"/>
      <c r="C179" s="73"/>
      <c r="D179" s="233" t="s">
        <v>205</v>
      </c>
      <c r="E179" s="73"/>
      <c r="F179" s="254" t="s">
        <v>295</v>
      </c>
      <c r="G179" s="73"/>
      <c r="H179" s="73"/>
      <c r="I179" s="190"/>
      <c r="J179" s="73"/>
      <c r="K179" s="73"/>
      <c r="L179" s="71"/>
      <c r="M179" s="255"/>
      <c r="N179" s="46"/>
      <c r="O179" s="46"/>
      <c r="P179" s="46"/>
      <c r="Q179" s="46"/>
      <c r="R179" s="46"/>
      <c r="S179" s="46"/>
      <c r="T179" s="94"/>
      <c r="AT179" s="23" t="s">
        <v>205</v>
      </c>
      <c r="AU179" s="23" t="s">
        <v>187</v>
      </c>
    </row>
    <row r="180" spans="2:65" s="1" customFormat="1" ht="34.2" customHeight="1">
      <c r="B180" s="45"/>
      <c r="C180" s="220" t="s">
        <v>240</v>
      </c>
      <c r="D180" s="220" t="s">
        <v>182</v>
      </c>
      <c r="E180" s="221" t="s">
        <v>296</v>
      </c>
      <c r="F180" s="222" t="s">
        <v>297</v>
      </c>
      <c r="G180" s="223" t="s">
        <v>285</v>
      </c>
      <c r="H180" s="224">
        <v>13.75</v>
      </c>
      <c r="I180" s="225"/>
      <c r="J180" s="224">
        <f>ROUND(I180*H180,0)</f>
        <v>0</v>
      </c>
      <c r="K180" s="222" t="s">
        <v>193</v>
      </c>
      <c r="L180" s="71"/>
      <c r="M180" s="226" t="s">
        <v>22</v>
      </c>
      <c r="N180" s="227" t="s">
        <v>45</v>
      </c>
      <c r="O180" s="46"/>
      <c r="P180" s="228">
        <f>O180*H180</f>
        <v>0</v>
      </c>
      <c r="Q180" s="228">
        <v>0</v>
      </c>
      <c r="R180" s="228">
        <f>Q180*H180</f>
        <v>0</v>
      </c>
      <c r="S180" s="228">
        <v>0</v>
      </c>
      <c r="T180" s="229">
        <f>S180*H180</f>
        <v>0</v>
      </c>
      <c r="AR180" s="23" t="s">
        <v>186</v>
      </c>
      <c r="AT180" s="23" t="s">
        <v>182</v>
      </c>
      <c r="AU180" s="23" t="s">
        <v>187</v>
      </c>
      <c r="AY180" s="23" t="s">
        <v>180</v>
      </c>
      <c r="BE180" s="230">
        <f>IF(N180="základní",J180,0)</f>
        <v>0</v>
      </c>
      <c r="BF180" s="230">
        <f>IF(N180="snížená",J180,0)</f>
        <v>0</v>
      </c>
      <c r="BG180" s="230">
        <f>IF(N180="zákl. přenesená",J180,0)</f>
        <v>0</v>
      </c>
      <c r="BH180" s="230">
        <f>IF(N180="sníž. přenesená",J180,0)</f>
        <v>0</v>
      </c>
      <c r="BI180" s="230">
        <f>IF(N180="nulová",J180,0)</f>
        <v>0</v>
      </c>
      <c r="BJ180" s="23" t="s">
        <v>187</v>
      </c>
      <c r="BK180" s="230">
        <f>ROUND(I180*H180,0)</f>
        <v>0</v>
      </c>
      <c r="BL180" s="23" t="s">
        <v>186</v>
      </c>
      <c r="BM180" s="23" t="s">
        <v>298</v>
      </c>
    </row>
    <row r="181" spans="2:47" s="1" customFormat="1" ht="13.5">
      <c r="B181" s="45"/>
      <c r="C181" s="73"/>
      <c r="D181" s="233" t="s">
        <v>205</v>
      </c>
      <c r="E181" s="73"/>
      <c r="F181" s="254" t="s">
        <v>295</v>
      </c>
      <c r="G181" s="73"/>
      <c r="H181" s="73"/>
      <c r="I181" s="190"/>
      <c r="J181" s="73"/>
      <c r="K181" s="73"/>
      <c r="L181" s="71"/>
      <c r="M181" s="255"/>
      <c r="N181" s="46"/>
      <c r="O181" s="46"/>
      <c r="P181" s="46"/>
      <c r="Q181" s="46"/>
      <c r="R181" s="46"/>
      <c r="S181" s="46"/>
      <c r="T181" s="94"/>
      <c r="AT181" s="23" t="s">
        <v>205</v>
      </c>
      <c r="AU181" s="23" t="s">
        <v>187</v>
      </c>
    </row>
    <row r="182" spans="2:51" s="11" customFormat="1" ht="13.5">
      <c r="B182" s="231"/>
      <c r="C182" s="232"/>
      <c r="D182" s="233" t="s">
        <v>194</v>
      </c>
      <c r="E182" s="234" t="s">
        <v>22</v>
      </c>
      <c r="F182" s="235" t="s">
        <v>299</v>
      </c>
      <c r="G182" s="232"/>
      <c r="H182" s="236">
        <v>13.75</v>
      </c>
      <c r="I182" s="237"/>
      <c r="J182" s="232"/>
      <c r="K182" s="232"/>
      <c r="L182" s="238"/>
      <c r="M182" s="239"/>
      <c r="N182" s="240"/>
      <c r="O182" s="240"/>
      <c r="P182" s="240"/>
      <c r="Q182" s="240"/>
      <c r="R182" s="240"/>
      <c r="S182" s="240"/>
      <c r="T182" s="241"/>
      <c r="AT182" s="242" t="s">
        <v>194</v>
      </c>
      <c r="AU182" s="242" t="s">
        <v>187</v>
      </c>
      <c r="AV182" s="11" t="s">
        <v>187</v>
      </c>
      <c r="AW182" s="11" t="s">
        <v>35</v>
      </c>
      <c r="AX182" s="11" t="s">
        <v>73</v>
      </c>
      <c r="AY182" s="242" t="s">
        <v>180</v>
      </c>
    </row>
    <row r="183" spans="2:51" s="12" customFormat="1" ht="13.5">
      <c r="B183" s="243"/>
      <c r="C183" s="244"/>
      <c r="D183" s="233" t="s">
        <v>194</v>
      </c>
      <c r="E183" s="245" t="s">
        <v>22</v>
      </c>
      <c r="F183" s="246" t="s">
        <v>196</v>
      </c>
      <c r="G183" s="244"/>
      <c r="H183" s="247">
        <v>13.75</v>
      </c>
      <c r="I183" s="248"/>
      <c r="J183" s="244"/>
      <c r="K183" s="244"/>
      <c r="L183" s="249"/>
      <c r="M183" s="250"/>
      <c r="N183" s="251"/>
      <c r="O183" s="251"/>
      <c r="P183" s="251"/>
      <c r="Q183" s="251"/>
      <c r="R183" s="251"/>
      <c r="S183" s="251"/>
      <c r="T183" s="252"/>
      <c r="AT183" s="253" t="s">
        <v>194</v>
      </c>
      <c r="AU183" s="253" t="s">
        <v>187</v>
      </c>
      <c r="AV183" s="12" t="s">
        <v>186</v>
      </c>
      <c r="AW183" s="12" t="s">
        <v>35</v>
      </c>
      <c r="AX183" s="12" t="s">
        <v>10</v>
      </c>
      <c r="AY183" s="253" t="s">
        <v>180</v>
      </c>
    </row>
    <row r="184" spans="2:65" s="1" customFormat="1" ht="34.2" customHeight="1">
      <c r="B184" s="45"/>
      <c r="C184" s="220" t="s">
        <v>300</v>
      </c>
      <c r="D184" s="220" t="s">
        <v>182</v>
      </c>
      <c r="E184" s="221" t="s">
        <v>301</v>
      </c>
      <c r="F184" s="222" t="s">
        <v>302</v>
      </c>
      <c r="G184" s="223" t="s">
        <v>285</v>
      </c>
      <c r="H184" s="224">
        <v>2.75</v>
      </c>
      <c r="I184" s="225"/>
      <c r="J184" s="224">
        <f>ROUND(I184*H184,0)</f>
        <v>0</v>
      </c>
      <c r="K184" s="222" t="s">
        <v>193</v>
      </c>
      <c r="L184" s="71"/>
      <c r="M184" s="226" t="s">
        <v>22</v>
      </c>
      <c r="N184" s="227" t="s">
        <v>45</v>
      </c>
      <c r="O184" s="46"/>
      <c r="P184" s="228">
        <f>O184*H184</f>
        <v>0</v>
      </c>
      <c r="Q184" s="228">
        <v>0</v>
      </c>
      <c r="R184" s="228">
        <f>Q184*H184</f>
        <v>0</v>
      </c>
      <c r="S184" s="228">
        <v>0</v>
      </c>
      <c r="T184" s="229">
        <f>S184*H184</f>
        <v>0</v>
      </c>
      <c r="AR184" s="23" t="s">
        <v>186</v>
      </c>
      <c r="AT184" s="23" t="s">
        <v>182</v>
      </c>
      <c r="AU184" s="23" t="s">
        <v>187</v>
      </c>
      <c r="AY184" s="23" t="s">
        <v>180</v>
      </c>
      <c r="BE184" s="230">
        <f>IF(N184="základní",J184,0)</f>
        <v>0</v>
      </c>
      <c r="BF184" s="230">
        <f>IF(N184="snížená",J184,0)</f>
        <v>0</v>
      </c>
      <c r="BG184" s="230">
        <f>IF(N184="zákl. přenesená",J184,0)</f>
        <v>0</v>
      </c>
      <c r="BH184" s="230">
        <f>IF(N184="sníž. přenesená",J184,0)</f>
        <v>0</v>
      </c>
      <c r="BI184" s="230">
        <f>IF(N184="nulová",J184,0)</f>
        <v>0</v>
      </c>
      <c r="BJ184" s="23" t="s">
        <v>187</v>
      </c>
      <c r="BK184" s="230">
        <f>ROUND(I184*H184,0)</f>
        <v>0</v>
      </c>
      <c r="BL184" s="23" t="s">
        <v>186</v>
      </c>
      <c r="BM184" s="23" t="s">
        <v>303</v>
      </c>
    </row>
    <row r="185" spans="2:47" s="1" customFormat="1" ht="13.5">
      <c r="B185" s="45"/>
      <c r="C185" s="73"/>
      <c r="D185" s="233" t="s">
        <v>205</v>
      </c>
      <c r="E185" s="73"/>
      <c r="F185" s="254" t="s">
        <v>304</v>
      </c>
      <c r="G185" s="73"/>
      <c r="H185" s="73"/>
      <c r="I185" s="190"/>
      <c r="J185" s="73"/>
      <c r="K185" s="73"/>
      <c r="L185" s="71"/>
      <c r="M185" s="255"/>
      <c r="N185" s="46"/>
      <c r="O185" s="46"/>
      <c r="P185" s="46"/>
      <c r="Q185" s="46"/>
      <c r="R185" s="46"/>
      <c r="S185" s="46"/>
      <c r="T185" s="94"/>
      <c r="AT185" s="23" t="s">
        <v>205</v>
      </c>
      <c r="AU185" s="23" t="s">
        <v>187</v>
      </c>
    </row>
    <row r="186" spans="2:63" s="10" customFormat="1" ht="29.85" customHeight="1">
      <c r="B186" s="204"/>
      <c r="C186" s="205"/>
      <c r="D186" s="206" t="s">
        <v>72</v>
      </c>
      <c r="E186" s="218" t="s">
        <v>305</v>
      </c>
      <c r="F186" s="218" t="s">
        <v>306</v>
      </c>
      <c r="G186" s="205"/>
      <c r="H186" s="205"/>
      <c r="I186" s="208"/>
      <c r="J186" s="219">
        <f>BK186</f>
        <v>0</v>
      </c>
      <c r="K186" s="205"/>
      <c r="L186" s="210"/>
      <c r="M186" s="211"/>
      <c r="N186" s="212"/>
      <c r="O186" s="212"/>
      <c r="P186" s="213">
        <f>SUM(P187:P188)</f>
        <v>0</v>
      </c>
      <c r="Q186" s="212"/>
      <c r="R186" s="213">
        <f>SUM(R187:R188)</f>
        <v>0</v>
      </c>
      <c r="S186" s="212"/>
      <c r="T186" s="214">
        <f>SUM(T187:T188)</f>
        <v>0</v>
      </c>
      <c r="AR186" s="215" t="s">
        <v>10</v>
      </c>
      <c r="AT186" s="216" t="s">
        <v>72</v>
      </c>
      <c r="AU186" s="216" t="s">
        <v>10</v>
      </c>
      <c r="AY186" s="215" t="s">
        <v>180</v>
      </c>
      <c r="BK186" s="217">
        <f>SUM(BK187:BK188)</f>
        <v>0</v>
      </c>
    </row>
    <row r="187" spans="2:65" s="1" customFormat="1" ht="45.6" customHeight="1">
      <c r="B187" s="45"/>
      <c r="C187" s="220" t="s">
        <v>243</v>
      </c>
      <c r="D187" s="220" t="s">
        <v>182</v>
      </c>
      <c r="E187" s="221" t="s">
        <v>307</v>
      </c>
      <c r="F187" s="222" t="s">
        <v>308</v>
      </c>
      <c r="G187" s="223" t="s">
        <v>285</v>
      </c>
      <c r="H187" s="224">
        <v>2.31</v>
      </c>
      <c r="I187" s="225"/>
      <c r="J187" s="224">
        <f>ROUND(I187*H187,0)</f>
        <v>0</v>
      </c>
      <c r="K187" s="222" t="s">
        <v>193</v>
      </c>
      <c r="L187" s="71"/>
      <c r="M187" s="226" t="s">
        <v>22</v>
      </c>
      <c r="N187" s="227" t="s">
        <v>45</v>
      </c>
      <c r="O187" s="46"/>
      <c r="P187" s="228">
        <f>O187*H187</f>
        <v>0</v>
      </c>
      <c r="Q187" s="228">
        <v>0</v>
      </c>
      <c r="R187" s="228">
        <f>Q187*H187</f>
        <v>0</v>
      </c>
      <c r="S187" s="228">
        <v>0</v>
      </c>
      <c r="T187" s="229">
        <f>S187*H187</f>
        <v>0</v>
      </c>
      <c r="AR187" s="23" t="s">
        <v>186</v>
      </c>
      <c r="AT187" s="23" t="s">
        <v>182</v>
      </c>
      <c r="AU187" s="23" t="s">
        <v>187</v>
      </c>
      <c r="AY187" s="23" t="s">
        <v>180</v>
      </c>
      <c r="BE187" s="230">
        <f>IF(N187="základní",J187,0)</f>
        <v>0</v>
      </c>
      <c r="BF187" s="230">
        <f>IF(N187="snížená",J187,0)</f>
        <v>0</v>
      </c>
      <c r="BG187" s="230">
        <f>IF(N187="zákl. přenesená",J187,0)</f>
        <v>0</v>
      </c>
      <c r="BH187" s="230">
        <f>IF(N187="sníž. přenesená",J187,0)</f>
        <v>0</v>
      </c>
      <c r="BI187" s="230">
        <f>IF(N187="nulová",J187,0)</f>
        <v>0</v>
      </c>
      <c r="BJ187" s="23" t="s">
        <v>187</v>
      </c>
      <c r="BK187" s="230">
        <f>ROUND(I187*H187,0)</f>
        <v>0</v>
      </c>
      <c r="BL187" s="23" t="s">
        <v>186</v>
      </c>
      <c r="BM187" s="23" t="s">
        <v>309</v>
      </c>
    </row>
    <row r="188" spans="2:47" s="1" customFormat="1" ht="13.5">
      <c r="B188" s="45"/>
      <c r="C188" s="73"/>
      <c r="D188" s="233" t="s">
        <v>205</v>
      </c>
      <c r="E188" s="73"/>
      <c r="F188" s="254" t="s">
        <v>310</v>
      </c>
      <c r="G188" s="73"/>
      <c r="H188" s="73"/>
      <c r="I188" s="190"/>
      <c r="J188" s="73"/>
      <c r="K188" s="73"/>
      <c r="L188" s="71"/>
      <c r="M188" s="255"/>
      <c r="N188" s="46"/>
      <c r="O188" s="46"/>
      <c r="P188" s="46"/>
      <c r="Q188" s="46"/>
      <c r="R188" s="46"/>
      <c r="S188" s="46"/>
      <c r="T188" s="94"/>
      <c r="AT188" s="23" t="s">
        <v>205</v>
      </c>
      <c r="AU188" s="23" t="s">
        <v>187</v>
      </c>
    </row>
    <row r="189" spans="2:63" s="10" customFormat="1" ht="37.4" customHeight="1">
      <c r="B189" s="204"/>
      <c r="C189" s="205"/>
      <c r="D189" s="206" t="s">
        <v>72</v>
      </c>
      <c r="E189" s="207" t="s">
        <v>311</v>
      </c>
      <c r="F189" s="207" t="s">
        <v>312</v>
      </c>
      <c r="G189" s="205"/>
      <c r="H189" s="205"/>
      <c r="I189" s="208"/>
      <c r="J189" s="209">
        <f>BK189</f>
        <v>0</v>
      </c>
      <c r="K189" s="205"/>
      <c r="L189" s="210"/>
      <c r="M189" s="211"/>
      <c r="N189" s="212"/>
      <c r="O189" s="212"/>
      <c r="P189" s="213">
        <f>P190+P205+P226+P245+P269+P297+P310+P345+P376+P405</f>
        <v>0</v>
      </c>
      <c r="Q189" s="212"/>
      <c r="R189" s="213">
        <f>R190+R205+R226+R245+R269+R297+R310+R345+R376+R405</f>
        <v>0</v>
      </c>
      <c r="S189" s="212"/>
      <c r="T189" s="214">
        <f>T190+T205+T226+T245+T269+T297+T310+T345+T376+T405</f>
        <v>0</v>
      </c>
      <c r="AR189" s="215" t="s">
        <v>187</v>
      </c>
      <c r="AT189" s="216" t="s">
        <v>72</v>
      </c>
      <c r="AU189" s="216" t="s">
        <v>73</v>
      </c>
      <c r="AY189" s="215" t="s">
        <v>180</v>
      </c>
      <c r="BK189" s="217">
        <f>BK190+BK205+BK226+BK245+BK269+BK297+BK310+BK345+BK376+BK405</f>
        <v>0</v>
      </c>
    </row>
    <row r="190" spans="2:63" s="10" customFormat="1" ht="19.9" customHeight="1">
      <c r="B190" s="204"/>
      <c r="C190" s="205"/>
      <c r="D190" s="206" t="s">
        <v>72</v>
      </c>
      <c r="E190" s="218" t="s">
        <v>313</v>
      </c>
      <c r="F190" s="218" t="s">
        <v>314</v>
      </c>
      <c r="G190" s="205"/>
      <c r="H190" s="205"/>
      <c r="I190" s="208"/>
      <c r="J190" s="219">
        <f>BK190</f>
        <v>0</v>
      </c>
      <c r="K190" s="205"/>
      <c r="L190" s="210"/>
      <c r="M190" s="211"/>
      <c r="N190" s="212"/>
      <c r="O190" s="212"/>
      <c r="P190" s="213">
        <f>SUM(P191:P204)</f>
        <v>0</v>
      </c>
      <c r="Q190" s="212"/>
      <c r="R190" s="213">
        <f>SUM(R191:R204)</f>
        <v>0</v>
      </c>
      <c r="S190" s="212"/>
      <c r="T190" s="214">
        <f>SUM(T191:T204)</f>
        <v>0</v>
      </c>
      <c r="AR190" s="215" t="s">
        <v>187</v>
      </c>
      <c r="AT190" s="216" t="s">
        <v>72</v>
      </c>
      <c r="AU190" s="216" t="s">
        <v>10</v>
      </c>
      <c r="AY190" s="215" t="s">
        <v>180</v>
      </c>
      <c r="BK190" s="217">
        <f>SUM(BK191:BK204)</f>
        <v>0</v>
      </c>
    </row>
    <row r="191" spans="2:65" s="1" customFormat="1" ht="14.4" customHeight="1">
      <c r="B191" s="45"/>
      <c r="C191" s="220" t="s">
        <v>315</v>
      </c>
      <c r="D191" s="220" t="s">
        <v>182</v>
      </c>
      <c r="E191" s="221" t="s">
        <v>316</v>
      </c>
      <c r="F191" s="222" t="s">
        <v>317</v>
      </c>
      <c r="G191" s="223" t="s">
        <v>203</v>
      </c>
      <c r="H191" s="224">
        <v>10.06</v>
      </c>
      <c r="I191" s="225"/>
      <c r="J191" s="224">
        <f>ROUND(I191*H191,0)</f>
        <v>0</v>
      </c>
      <c r="K191" s="222" t="s">
        <v>22</v>
      </c>
      <c r="L191" s="71"/>
      <c r="M191" s="226" t="s">
        <v>22</v>
      </c>
      <c r="N191" s="227" t="s">
        <v>45</v>
      </c>
      <c r="O191" s="46"/>
      <c r="P191" s="228">
        <f>O191*H191</f>
        <v>0</v>
      </c>
      <c r="Q191" s="228">
        <v>0</v>
      </c>
      <c r="R191" s="228">
        <f>Q191*H191</f>
        <v>0</v>
      </c>
      <c r="S191" s="228">
        <v>0</v>
      </c>
      <c r="T191" s="229">
        <f>S191*H191</f>
        <v>0</v>
      </c>
      <c r="AR191" s="23" t="s">
        <v>224</v>
      </c>
      <c r="AT191" s="23" t="s">
        <v>182</v>
      </c>
      <c r="AU191" s="23" t="s">
        <v>187</v>
      </c>
      <c r="AY191" s="23" t="s">
        <v>180</v>
      </c>
      <c r="BE191" s="230">
        <f>IF(N191="základní",J191,0)</f>
        <v>0</v>
      </c>
      <c r="BF191" s="230">
        <f>IF(N191="snížená",J191,0)</f>
        <v>0</v>
      </c>
      <c r="BG191" s="230">
        <f>IF(N191="zákl. přenesená",J191,0)</f>
        <v>0</v>
      </c>
      <c r="BH191" s="230">
        <f>IF(N191="sníž. přenesená",J191,0)</f>
        <v>0</v>
      </c>
      <c r="BI191" s="230">
        <f>IF(N191="nulová",J191,0)</f>
        <v>0</v>
      </c>
      <c r="BJ191" s="23" t="s">
        <v>187</v>
      </c>
      <c r="BK191" s="230">
        <f>ROUND(I191*H191,0)</f>
        <v>0</v>
      </c>
      <c r="BL191" s="23" t="s">
        <v>224</v>
      </c>
      <c r="BM191" s="23" t="s">
        <v>318</v>
      </c>
    </row>
    <row r="192" spans="2:51" s="11" customFormat="1" ht="13.5">
      <c r="B192" s="231"/>
      <c r="C192" s="232"/>
      <c r="D192" s="233" t="s">
        <v>194</v>
      </c>
      <c r="E192" s="234" t="s">
        <v>22</v>
      </c>
      <c r="F192" s="235" t="s">
        <v>319</v>
      </c>
      <c r="G192" s="232"/>
      <c r="H192" s="236">
        <v>5.72</v>
      </c>
      <c r="I192" s="237"/>
      <c r="J192" s="232"/>
      <c r="K192" s="232"/>
      <c r="L192" s="238"/>
      <c r="M192" s="239"/>
      <c r="N192" s="240"/>
      <c r="O192" s="240"/>
      <c r="P192" s="240"/>
      <c r="Q192" s="240"/>
      <c r="R192" s="240"/>
      <c r="S192" s="240"/>
      <c r="T192" s="241"/>
      <c r="AT192" s="242" t="s">
        <v>194</v>
      </c>
      <c r="AU192" s="242" t="s">
        <v>187</v>
      </c>
      <c r="AV192" s="11" t="s">
        <v>187</v>
      </c>
      <c r="AW192" s="11" t="s">
        <v>35</v>
      </c>
      <c r="AX192" s="11" t="s">
        <v>73</v>
      </c>
      <c r="AY192" s="242" t="s">
        <v>180</v>
      </c>
    </row>
    <row r="193" spans="2:51" s="11" customFormat="1" ht="13.5">
      <c r="B193" s="231"/>
      <c r="C193" s="232"/>
      <c r="D193" s="233" t="s">
        <v>194</v>
      </c>
      <c r="E193" s="234" t="s">
        <v>22</v>
      </c>
      <c r="F193" s="235" t="s">
        <v>320</v>
      </c>
      <c r="G193" s="232"/>
      <c r="H193" s="236">
        <v>4.34</v>
      </c>
      <c r="I193" s="237"/>
      <c r="J193" s="232"/>
      <c r="K193" s="232"/>
      <c r="L193" s="238"/>
      <c r="M193" s="239"/>
      <c r="N193" s="240"/>
      <c r="O193" s="240"/>
      <c r="P193" s="240"/>
      <c r="Q193" s="240"/>
      <c r="R193" s="240"/>
      <c r="S193" s="240"/>
      <c r="T193" s="241"/>
      <c r="AT193" s="242" t="s">
        <v>194</v>
      </c>
      <c r="AU193" s="242" t="s">
        <v>187</v>
      </c>
      <c r="AV193" s="11" t="s">
        <v>187</v>
      </c>
      <c r="AW193" s="11" t="s">
        <v>35</v>
      </c>
      <c r="AX193" s="11" t="s">
        <v>73</v>
      </c>
      <c r="AY193" s="242" t="s">
        <v>180</v>
      </c>
    </row>
    <row r="194" spans="2:51" s="12" customFormat="1" ht="13.5">
      <c r="B194" s="243"/>
      <c r="C194" s="244"/>
      <c r="D194" s="233" t="s">
        <v>194</v>
      </c>
      <c r="E194" s="245" t="s">
        <v>22</v>
      </c>
      <c r="F194" s="246" t="s">
        <v>196</v>
      </c>
      <c r="G194" s="244"/>
      <c r="H194" s="247">
        <v>10.06</v>
      </c>
      <c r="I194" s="248"/>
      <c r="J194" s="244"/>
      <c r="K194" s="244"/>
      <c r="L194" s="249"/>
      <c r="M194" s="250"/>
      <c r="N194" s="251"/>
      <c r="O194" s="251"/>
      <c r="P194" s="251"/>
      <c r="Q194" s="251"/>
      <c r="R194" s="251"/>
      <c r="S194" s="251"/>
      <c r="T194" s="252"/>
      <c r="AT194" s="253" t="s">
        <v>194</v>
      </c>
      <c r="AU194" s="253" t="s">
        <v>187</v>
      </c>
      <c r="AV194" s="12" t="s">
        <v>186</v>
      </c>
      <c r="AW194" s="12" t="s">
        <v>35</v>
      </c>
      <c r="AX194" s="12" t="s">
        <v>10</v>
      </c>
      <c r="AY194" s="253" t="s">
        <v>180</v>
      </c>
    </row>
    <row r="195" spans="2:65" s="1" customFormat="1" ht="34.2" customHeight="1">
      <c r="B195" s="45"/>
      <c r="C195" s="220" t="s">
        <v>253</v>
      </c>
      <c r="D195" s="220" t="s">
        <v>182</v>
      </c>
      <c r="E195" s="221" t="s">
        <v>321</v>
      </c>
      <c r="F195" s="222" t="s">
        <v>322</v>
      </c>
      <c r="G195" s="223" t="s">
        <v>192</v>
      </c>
      <c r="H195" s="224">
        <v>3.55</v>
      </c>
      <c r="I195" s="225"/>
      <c r="J195" s="224">
        <f>ROUND(I195*H195,0)</f>
        <v>0</v>
      </c>
      <c r="K195" s="222" t="s">
        <v>193</v>
      </c>
      <c r="L195" s="71"/>
      <c r="M195" s="226" t="s">
        <v>22</v>
      </c>
      <c r="N195" s="227" t="s">
        <v>45</v>
      </c>
      <c r="O195" s="46"/>
      <c r="P195" s="228">
        <f>O195*H195</f>
        <v>0</v>
      </c>
      <c r="Q195" s="228">
        <v>0</v>
      </c>
      <c r="R195" s="228">
        <f>Q195*H195</f>
        <v>0</v>
      </c>
      <c r="S195" s="228">
        <v>0</v>
      </c>
      <c r="T195" s="229">
        <f>S195*H195</f>
        <v>0</v>
      </c>
      <c r="AR195" s="23" t="s">
        <v>224</v>
      </c>
      <c r="AT195" s="23" t="s">
        <v>182</v>
      </c>
      <c r="AU195" s="23" t="s">
        <v>187</v>
      </c>
      <c r="AY195" s="23" t="s">
        <v>180</v>
      </c>
      <c r="BE195" s="230">
        <f>IF(N195="základní",J195,0)</f>
        <v>0</v>
      </c>
      <c r="BF195" s="230">
        <f>IF(N195="snížená",J195,0)</f>
        <v>0</v>
      </c>
      <c r="BG195" s="230">
        <f>IF(N195="zákl. přenesená",J195,0)</f>
        <v>0</v>
      </c>
      <c r="BH195" s="230">
        <f>IF(N195="sníž. přenesená",J195,0)</f>
        <v>0</v>
      </c>
      <c r="BI195" s="230">
        <f>IF(N195="nulová",J195,0)</f>
        <v>0</v>
      </c>
      <c r="BJ195" s="23" t="s">
        <v>187</v>
      </c>
      <c r="BK195" s="230">
        <f>ROUND(I195*H195,0)</f>
        <v>0</v>
      </c>
      <c r="BL195" s="23" t="s">
        <v>224</v>
      </c>
      <c r="BM195" s="23" t="s">
        <v>323</v>
      </c>
    </row>
    <row r="196" spans="2:51" s="11" customFormat="1" ht="13.5">
      <c r="B196" s="231"/>
      <c r="C196" s="232"/>
      <c r="D196" s="233" t="s">
        <v>194</v>
      </c>
      <c r="E196" s="234" t="s">
        <v>22</v>
      </c>
      <c r="F196" s="235" t="s">
        <v>324</v>
      </c>
      <c r="G196" s="232"/>
      <c r="H196" s="236">
        <v>2.45</v>
      </c>
      <c r="I196" s="237"/>
      <c r="J196" s="232"/>
      <c r="K196" s="232"/>
      <c r="L196" s="238"/>
      <c r="M196" s="239"/>
      <c r="N196" s="240"/>
      <c r="O196" s="240"/>
      <c r="P196" s="240"/>
      <c r="Q196" s="240"/>
      <c r="R196" s="240"/>
      <c r="S196" s="240"/>
      <c r="T196" s="241"/>
      <c r="AT196" s="242" t="s">
        <v>194</v>
      </c>
      <c r="AU196" s="242" t="s">
        <v>187</v>
      </c>
      <c r="AV196" s="11" t="s">
        <v>187</v>
      </c>
      <c r="AW196" s="11" t="s">
        <v>35</v>
      </c>
      <c r="AX196" s="11" t="s">
        <v>73</v>
      </c>
      <c r="AY196" s="242" t="s">
        <v>180</v>
      </c>
    </row>
    <row r="197" spans="2:51" s="11" customFormat="1" ht="13.5">
      <c r="B197" s="231"/>
      <c r="C197" s="232"/>
      <c r="D197" s="233" t="s">
        <v>194</v>
      </c>
      <c r="E197" s="234" t="s">
        <v>22</v>
      </c>
      <c r="F197" s="235" t="s">
        <v>325</v>
      </c>
      <c r="G197" s="232"/>
      <c r="H197" s="236">
        <v>1.1</v>
      </c>
      <c r="I197" s="237"/>
      <c r="J197" s="232"/>
      <c r="K197" s="232"/>
      <c r="L197" s="238"/>
      <c r="M197" s="239"/>
      <c r="N197" s="240"/>
      <c r="O197" s="240"/>
      <c r="P197" s="240"/>
      <c r="Q197" s="240"/>
      <c r="R197" s="240"/>
      <c r="S197" s="240"/>
      <c r="T197" s="241"/>
      <c r="AT197" s="242" t="s">
        <v>194</v>
      </c>
      <c r="AU197" s="242" t="s">
        <v>187</v>
      </c>
      <c r="AV197" s="11" t="s">
        <v>187</v>
      </c>
      <c r="AW197" s="11" t="s">
        <v>35</v>
      </c>
      <c r="AX197" s="11" t="s">
        <v>73</v>
      </c>
      <c r="AY197" s="242" t="s">
        <v>180</v>
      </c>
    </row>
    <row r="198" spans="2:51" s="12" customFormat="1" ht="13.5">
      <c r="B198" s="243"/>
      <c r="C198" s="244"/>
      <c r="D198" s="233" t="s">
        <v>194</v>
      </c>
      <c r="E198" s="245" t="s">
        <v>22</v>
      </c>
      <c r="F198" s="246" t="s">
        <v>196</v>
      </c>
      <c r="G198" s="244"/>
      <c r="H198" s="247">
        <v>3.55</v>
      </c>
      <c r="I198" s="248"/>
      <c r="J198" s="244"/>
      <c r="K198" s="244"/>
      <c r="L198" s="249"/>
      <c r="M198" s="250"/>
      <c r="N198" s="251"/>
      <c r="O198" s="251"/>
      <c r="P198" s="251"/>
      <c r="Q198" s="251"/>
      <c r="R198" s="251"/>
      <c r="S198" s="251"/>
      <c r="T198" s="252"/>
      <c r="AT198" s="253" t="s">
        <v>194</v>
      </c>
      <c r="AU198" s="253" t="s">
        <v>187</v>
      </c>
      <c r="AV198" s="12" t="s">
        <v>186</v>
      </c>
      <c r="AW198" s="12" t="s">
        <v>35</v>
      </c>
      <c r="AX198" s="12" t="s">
        <v>10</v>
      </c>
      <c r="AY198" s="253" t="s">
        <v>180</v>
      </c>
    </row>
    <row r="199" spans="2:65" s="1" customFormat="1" ht="34.2" customHeight="1">
      <c r="B199" s="45"/>
      <c r="C199" s="220" t="s">
        <v>326</v>
      </c>
      <c r="D199" s="220" t="s">
        <v>182</v>
      </c>
      <c r="E199" s="221" t="s">
        <v>327</v>
      </c>
      <c r="F199" s="222" t="s">
        <v>328</v>
      </c>
      <c r="G199" s="223" t="s">
        <v>192</v>
      </c>
      <c r="H199" s="224">
        <v>15.26</v>
      </c>
      <c r="I199" s="225"/>
      <c r="J199" s="224">
        <f>ROUND(I199*H199,0)</f>
        <v>0</v>
      </c>
      <c r="K199" s="222" t="s">
        <v>193</v>
      </c>
      <c r="L199" s="71"/>
      <c r="M199" s="226" t="s">
        <v>22</v>
      </c>
      <c r="N199" s="227" t="s">
        <v>45</v>
      </c>
      <c r="O199" s="46"/>
      <c r="P199" s="228">
        <f>O199*H199</f>
        <v>0</v>
      </c>
      <c r="Q199" s="228">
        <v>0</v>
      </c>
      <c r="R199" s="228">
        <f>Q199*H199</f>
        <v>0</v>
      </c>
      <c r="S199" s="228">
        <v>0</v>
      </c>
      <c r="T199" s="229">
        <f>S199*H199</f>
        <v>0</v>
      </c>
      <c r="AR199" s="23" t="s">
        <v>224</v>
      </c>
      <c r="AT199" s="23" t="s">
        <v>182</v>
      </c>
      <c r="AU199" s="23" t="s">
        <v>187</v>
      </c>
      <c r="AY199" s="23" t="s">
        <v>180</v>
      </c>
      <c r="BE199" s="230">
        <f>IF(N199="základní",J199,0)</f>
        <v>0</v>
      </c>
      <c r="BF199" s="230">
        <f>IF(N199="snížená",J199,0)</f>
        <v>0</v>
      </c>
      <c r="BG199" s="230">
        <f>IF(N199="zákl. přenesená",J199,0)</f>
        <v>0</v>
      </c>
      <c r="BH199" s="230">
        <f>IF(N199="sníž. přenesená",J199,0)</f>
        <v>0</v>
      </c>
      <c r="BI199" s="230">
        <f>IF(N199="nulová",J199,0)</f>
        <v>0</v>
      </c>
      <c r="BJ199" s="23" t="s">
        <v>187</v>
      </c>
      <c r="BK199" s="230">
        <f>ROUND(I199*H199,0)</f>
        <v>0</v>
      </c>
      <c r="BL199" s="23" t="s">
        <v>224</v>
      </c>
      <c r="BM199" s="23" t="s">
        <v>329</v>
      </c>
    </row>
    <row r="200" spans="2:51" s="11" customFormat="1" ht="13.5">
      <c r="B200" s="231"/>
      <c r="C200" s="232"/>
      <c r="D200" s="233" t="s">
        <v>194</v>
      </c>
      <c r="E200" s="234" t="s">
        <v>22</v>
      </c>
      <c r="F200" s="235" t="s">
        <v>330</v>
      </c>
      <c r="G200" s="232"/>
      <c r="H200" s="236">
        <v>9.8</v>
      </c>
      <c r="I200" s="237"/>
      <c r="J200" s="232"/>
      <c r="K200" s="232"/>
      <c r="L200" s="238"/>
      <c r="M200" s="239"/>
      <c r="N200" s="240"/>
      <c r="O200" s="240"/>
      <c r="P200" s="240"/>
      <c r="Q200" s="240"/>
      <c r="R200" s="240"/>
      <c r="S200" s="240"/>
      <c r="T200" s="241"/>
      <c r="AT200" s="242" t="s">
        <v>194</v>
      </c>
      <c r="AU200" s="242" t="s">
        <v>187</v>
      </c>
      <c r="AV200" s="11" t="s">
        <v>187</v>
      </c>
      <c r="AW200" s="11" t="s">
        <v>35</v>
      </c>
      <c r="AX200" s="11" t="s">
        <v>73</v>
      </c>
      <c r="AY200" s="242" t="s">
        <v>180</v>
      </c>
    </row>
    <row r="201" spans="2:51" s="11" customFormat="1" ht="13.5">
      <c r="B201" s="231"/>
      <c r="C201" s="232"/>
      <c r="D201" s="233" t="s">
        <v>194</v>
      </c>
      <c r="E201" s="234" t="s">
        <v>22</v>
      </c>
      <c r="F201" s="235" t="s">
        <v>331</v>
      </c>
      <c r="G201" s="232"/>
      <c r="H201" s="236">
        <v>5.46</v>
      </c>
      <c r="I201" s="237"/>
      <c r="J201" s="232"/>
      <c r="K201" s="232"/>
      <c r="L201" s="238"/>
      <c r="M201" s="239"/>
      <c r="N201" s="240"/>
      <c r="O201" s="240"/>
      <c r="P201" s="240"/>
      <c r="Q201" s="240"/>
      <c r="R201" s="240"/>
      <c r="S201" s="240"/>
      <c r="T201" s="241"/>
      <c r="AT201" s="242" t="s">
        <v>194</v>
      </c>
      <c r="AU201" s="242" t="s">
        <v>187</v>
      </c>
      <c r="AV201" s="11" t="s">
        <v>187</v>
      </c>
      <c r="AW201" s="11" t="s">
        <v>35</v>
      </c>
      <c r="AX201" s="11" t="s">
        <v>73</v>
      </c>
      <c r="AY201" s="242" t="s">
        <v>180</v>
      </c>
    </row>
    <row r="202" spans="2:51" s="12" customFormat="1" ht="13.5">
      <c r="B202" s="243"/>
      <c r="C202" s="244"/>
      <c r="D202" s="233" t="s">
        <v>194</v>
      </c>
      <c r="E202" s="245" t="s">
        <v>22</v>
      </c>
      <c r="F202" s="246" t="s">
        <v>196</v>
      </c>
      <c r="G202" s="244"/>
      <c r="H202" s="247">
        <v>15.26</v>
      </c>
      <c r="I202" s="248"/>
      <c r="J202" s="244"/>
      <c r="K202" s="244"/>
      <c r="L202" s="249"/>
      <c r="M202" s="250"/>
      <c r="N202" s="251"/>
      <c r="O202" s="251"/>
      <c r="P202" s="251"/>
      <c r="Q202" s="251"/>
      <c r="R202" s="251"/>
      <c r="S202" s="251"/>
      <c r="T202" s="252"/>
      <c r="AT202" s="253" t="s">
        <v>194</v>
      </c>
      <c r="AU202" s="253" t="s">
        <v>187</v>
      </c>
      <c r="AV202" s="12" t="s">
        <v>186</v>
      </c>
      <c r="AW202" s="12" t="s">
        <v>35</v>
      </c>
      <c r="AX202" s="12" t="s">
        <v>10</v>
      </c>
      <c r="AY202" s="253" t="s">
        <v>180</v>
      </c>
    </row>
    <row r="203" spans="2:65" s="1" customFormat="1" ht="34.2" customHeight="1">
      <c r="B203" s="45"/>
      <c r="C203" s="220" t="s">
        <v>258</v>
      </c>
      <c r="D203" s="220" t="s">
        <v>182</v>
      </c>
      <c r="E203" s="221" t="s">
        <v>332</v>
      </c>
      <c r="F203" s="222" t="s">
        <v>333</v>
      </c>
      <c r="G203" s="223" t="s">
        <v>334</v>
      </c>
      <c r="H203" s="225"/>
      <c r="I203" s="225"/>
      <c r="J203" s="224">
        <f>ROUND(I203*H203,0)</f>
        <v>0</v>
      </c>
      <c r="K203" s="222" t="s">
        <v>193</v>
      </c>
      <c r="L203" s="71"/>
      <c r="M203" s="226" t="s">
        <v>22</v>
      </c>
      <c r="N203" s="227" t="s">
        <v>45</v>
      </c>
      <c r="O203" s="46"/>
      <c r="P203" s="228">
        <f>O203*H203</f>
        <v>0</v>
      </c>
      <c r="Q203" s="228">
        <v>0</v>
      </c>
      <c r="R203" s="228">
        <f>Q203*H203</f>
        <v>0</v>
      </c>
      <c r="S203" s="228">
        <v>0</v>
      </c>
      <c r="T203" s="229">
        <f>S203*H203</f>
        <v>0</v>
      </c>
      <c r="AR203" s="23" t="s">
        <v>224</v>
      </c>
      <c r="AT203" s="23" t="s">
        <v>182</v>
      </c>
      <c r="AU203" s="23" t="s">
        <v>187</v>
      </c>
      <c r="AY203" s="23" t="s">
        <v>180</v>
      </c>
      <c r="BE203" s="230">
        <f>IF(N203="základní",J203,0)</f>
        <v>0</v>
      </c>
      <c r="BF203" s="230">
        <f>IF(N203="snížená",J203,0)</f>
        <v>0</v>
      </c>
      <c r="BG203" s="230">
        <f>IF(N203="zákl. přenesená",J203,0)</f>
        <v>0</v>
      </c>
      <c r="BH203" s="230">
        <f>IF(N203="sníž. přenesená",J203,0)</f>
        <v>0</v>
      </c>
      <c r="BI203" s="230">
        <f>IF(N203="nulová",J203,0)</f>
        <v>0</v>
      </c>
      <c r="BJ203" s="23" t="s">
        <v>187</v>
      </c>
      <c r="BK203" s="230">
        <f>ROUND(I203*H203,0)</f>
        <v>0</v>
      </c>
      <c r="BL203" s="23" t="s">
        <v>224</v>
      </c>
      <c r="BM203" s="23" t="s">
        <v>335</v>
      </c>
    </row>
    <row r="204" spans="2:47" s="1" customFormat="1" ht="13.5">
      <c r="B204" s="45"/>
      <c r="C204" s="73"/>
      <c r="D204" s="233" t="s">
        <v>205</v>
      </c>
      <c r="E204" s="73"/>
      <c r="F204" s="254" t="s">
        <v>336</v>
      </c>
      <c r="G204" s="73"/>
      <c r="H204" s="73"/>
      <c r="I204" s="190"/>
      <c r="J204" s="73"/>
      <c r="K204" s="73"/>
      <c r="L204" s="71"/>
      <c r="M204" s="255"/>
      <c r="N204" s="46"/>
      <c r="O204" s="46"/>
      <c r="P204" s="46"/>
      <c r="Q204" s="46"/>
      <c r="R204" s="46"/>
      <c r="S204" s="46"/>
      <c r="T204" s="94"/>
      <c r="AT204" s="23" t="s">
        <v>205</v>
      </c>
      <c r="AU204" s="23" t="s">
        <v>187</v>
      </c>
    </row>
    <row r="205" spans="2:63" s="10" customFormat="1" ht="29.85" customHeight="1">
      <c r="B205" s="204"/>
      <c r="C205" s="205"/>
      <c r="D205" s="206" t="s">
        <v>72</v>
      </c>
      <c r="E205" s="218" t="s">
        <v>337</v>
      </c>
      <c r="F205" s="218" t="s">
        <v>338</v>
      </c>
      <c r="G205" s="205"/>
      <c r="H205" s="205"/>
      <c r="I205" s="208"/>
      <c r="J205" s="219">
        <f>BK205</f>
        <v>0</v>
      </c>
      <c r="K205" s="205"/>
      <c r="L205" s="210"/>
      <c r="M205" s="211"/>
      <c r="N205" s="212"/>
      <c r="O205" s="212"/>
      <c r="P205" s="213">
        <f>SUM(P206:P225)</f>
        <v>0</v>
      </c>
      <c r="Q205" s="212"/>
      <c r="R205" s="213">
        <f>SUM(R206:R225)</f>
        <v>0</v>
      </c>
      <c r="S205" s="212"/>
      <c r="T205" s="214">
        <f>SUM(T206:T225)</f>
        <v>0</v>
      </c>
      <c r="AR205" s="215" t="s">
        <v>187</v>
      </c>
      <c r="AT205" s="216" t="s">
        <v>72</v>
      </c>
      <c r="AU205" s="216" t="s">
        <v>10</v>
      </c>
      <c r="AY205" s="215" t="s">
        <v>180</v>
      </c>
      <c r="BK205" s="217">
        <f>SUM(BK206:BK225)</f>
        <v>0</v>
      </c>
    </row>
    <row r="206" spans="2:65" s="1" customFormat="1" ht="14.4" customHeight="1">
      <c r="B206" s="45"/>
      <c r="C206" s="220" t="s">
        <v>339</v>
      </c>
      <c r="D206" s="220" t="s">
        <v>182</v>
      </c>
      <c r="E206" s="221" t="s">
        <v>340</v>
      </c>
      <c r="F206" s="222" t="s">
        <v>341</v>
      </c>
      <c r="G206" s="223" t="s">
        <v>269</v>
      </c>
      <c r="H206" s="224">
        <v>1</v>
      </c>
      <c r="I206" s="225"/>
      <c r="J206" s="224">
        <f>ROUND(I206*H206,0)</f>
        <v>0</v>
      </c>
      <c r="K206" s="222" t="s">
        <v>22</v>
      </c>
      <c r="L206" s="71"/>
      <c r="M206" s="226" t="s">
        <v>22</v>
      </c>
      <c r="N206" s="227" t="s">
        <v>45</v>
      </c>
      <c r="O206" s="46"/>
      <c r="P206" s="228">
        <f>O206*H206</f>
        <v>0</v>
      </c>
      <c r="Q206" s="228">
        <v>0</v>
      </c>
      <c r="R206" s="228">
        <f>Q206*H206</f>
        <v>0</v>
      </c>
      <c r="S206" s="228">
        <v>0</v>
      </c>
      <c r="T206" s="229">
        <f>S206*H206</f>
        <v>0</v>
      </c>
      <c r="AR206" s="23" t="s">
        <v>224</v>
      </c>
      <c r="AT206" s="23" t="s">
        <v>182</v>
      </c>
      <c r="AU206" s="23" t="s">
        <v>187</v>
      </c>
      <c r="AY206" s="23" t="s">
        <v>180</v>
      </c>
      <c r="BE206" s="230">
        <f>IF(N206="základní",J206,0)</f>
        <v>0</v>
      </c>
      <c r="BF206" s="230">
        <f>IF(N206="snížená",J206,0)</f>
        <v>0</v>
      </c>
      <c r="BG206" s="230">
        <f>IF(N206="zákl. přenesená",J206,0)</f>
        <v>0</v>
      </c>
      <c r="BH206" s="230">
        <f>IF(N206="sníž. přenesená",J206,0)</f>
        <v>0</v>
      </c>
      <c r="BI206" s="230">
        <f>IF(N206="nulová",J206,0)</f>
        <v>0</v>
      </c>
      <c r="BJ206" s="23" t="s">
        <v>187</v>
      </c>
      <c r="BK206" s="230">
        <f>ROUND(I206*H206,0)</f>
        <v>0</v>
      </c>
      <c r="BL206" s="23" t="s">
        <v>224</v>
      </c>
      <c r="BM206" s="23" t="s">
        <v>342</v>
      </c>
    </row>
    <row r="207" spans="2:65" s="1" customFormat="1" ht="14.4" customHeight="1">
      <c r="B207" s="45"/>
      <c r="C207" s="220" t="s">
        <v>265</v>
      </c>
      <c r="D207" s="220" t="s">
        <v>182</v>
      </c>
      <c r="E207" s="221" t="s">
        <v>343</v>
      </c>
      <c r="F207" s="222" t="s">
        <v>344</v>
      </c>
      <c r="G207" s="223" t="s">
        <v>203</v>
      </c>
      <c r="H207" s="224">
        <v>2</v>
      </c>
      <c r="I207" s="225"/>
      <c r="J207" s="224">
        <f>ROUND(I207*H207,0)</f>
        <v>0</v>
      </c>
      <c r="K207" s="222" t="s">
        <v>193</v>
      </c>
      <c r="L207" s="71"/>
      <c r="M207" s="226" t="s">
        <v>22</v>
      </c>
      <c r="N207" s="227" t="s">
        <v>45</v>
      </c>
      <c r="O207" s="46"/>
      <c r="P207" s="228">
        <f>O207*H207</f>
        <v>0</v>
      </c>
      <c r="Q207" s="228">
        <v>0</v>
      </c>
      <c r="R207" s="228">
        <f>Q207*H207</f>
        <v>0</v>
      </c>
      <c r="S207" s="228">
        <v>0</v>
      </c>
      <c r="T207" s="229">
        <f>S207*H207</f>
        <v>0</v>
      </c>
      <c r="AR207" s="23" t="s">
        <v>224</v>
      </c>
      <c r="AT207" s="23" t="s">
        <v>182</v>
      </c>
      <c r="AU207" s="23" t="s">
        <v>187</v>
      </c>
      <c r="AY207" s="23" t="s">
        <v>180</v>
      </c>
      <c r="BE207" s="230">
        <f>IF(N207="základní",J207,0)</f>
        <v>0</v>
      </c>
      <c r="BF207" s="230">
        <f>IF(N207="snížená",J207,0)</f>
        <v>0</v>
      </c>
      <c r="BG207" s="230">
        <f>IF(N207="zákl. přenesená",J207,0)</f>
        <v>0</v>
      </c>
      <c r="BH207" s="230">
        <f>IF(N207="sníž. přenesená",J207,0)</f>
        <v>0</v>
      </c>
      <c r="BI207" s="230">
        <f>IF(N207="nulová",J207,0)</f>
        <v>0</v>
      </c>
      <c r="BJ207" s="23" t="s">
        <v>187</v>
      </c>
      <c r="BK207" s="230">
        <f>ROUND(I207*H207,0)</f>
        <v>0</v>
      </c>
      <c r="BL207" s="23" t="s">
        <v>224</v>
      </c>
      <c r="BM207" s="23" t="s">
        <v>345</v>
      </c>
    </row>
    <row r="208" spans="2:47" s="1" customFormat="1" ht="13.5">
      <c r="B208" s="45"/>
      <c r="C208" s="73"/>
      <c r="D208" s="233" t="s">
        <v>205</v>
      </c>
      <c r="E208" s="73"/>
      <c r="F208" s="254" t="s">
        <v>346</v>
      </c>
      <c r="G208" s="73"/>
      <c r="H208" s="73"/>
      <c r="I208" s="190"/>
      <c r="J208" s="73"/>
      <c r="K208" s="73"/>
      <c r="L208" s="71"/>
      <c r="M208" s="255"/>
      <c r="N208" s="46"/>
      <c r="O208" s="46"/>
      <c r="P208" s="46"/>
      <c r="Q208" s="46"/>
      <c r="R208" s="46"/>
      <c r="S208" s="46"/>
      <c r="T208" s="94"/>
      <c r="AT208" s="23" t="s">
        <v>205</v>
      </c>
      <c r="AU208" s="23" t="s">
        <v>187</v>
      </c>
    </row>
    <row r="209" spans="2:51" s="11" customFormat="1" ht="13.5">
      <c r="B209" s="231"/>
      <c r="C209" s="232"/>
      <c r="D209" s="233" t="s">
        <v>194</v>
      </c>
      <c r="E209" s="234" t="s">
        <v>22</v>
      </c>
      <c r="F209" s="235" t="s">
        <v>347</v>
      </c>
      <c r="G209" s="232"/>
      <c r="H209" s="236">
        <v>2</v>
      </c>
      <c r="I209" s="237"/>
      <c r="J209" s="232"/>
      <c r="K209" s="232"/>
      <c r="L209" s="238"/>
      <c r="M209" s="239"/>
      <c r="N209" s="240"/>
      <c r="O209" s="240"/>
      <c r="P209" s="240"/>
      <c r="Q209" s="240"/>
      <c r="R209" s="240"/>
      <c r="S209" s="240"/>
      <c r="T209" s="241"/>
      <c r="AT209" s="242" t="s">
        <v>194</v>
      </c>
      <c r="AU209" s="242" t="s">
        <v>187</v>
      </c>
      <c r="AV209" s="11" t="s">
        <v>187</v>
      </c>
      <c r="AW209" s="11" t="s">
        <v>35</v>
      </c>
      <c r="AX209" s="11" t="s">
        <v>73</v>
      </c>
      <c r="AY209" s="242" t="s">
        <v>180</v>
      </c>
    </row>
    <row r="210" spans="2:51" s="12" customFormat="1" ht="13.5">
      <c r="B210" s="243"/>
      <c r="C210" s="244"/>
      <c r="D210" s="233" t="s">
        <v>194</v>
      </c>
      <c r="E210" s="245" t="s">
        <v>22</v>
      </c>
      <c r="F210" s="246" t="s">
        <v>196</v>
      </c>
      <c r="G210" s="244"/>
      <c r="H210" s="247">
        <v>2</v>
      </c>
      <c r="I210" s="248"/>
      <c r="J210" s="244"/>
      <c r="K210" s="244"/>
      <c r="L210" s="249"/>
      <c r="M210" s="250"/>
      <c r="N210" s="251"/>
      <c r="O210" s="251"/>
      <c r="P210" s="251"/>
      <c r="Q210" s="251"/>
      <c r="R210" s="251"/>
      <c r="S210" s="251"/>
      <c r="T210" s="252"/>
      <c r="AT210" s="253" t="s">
        <v>194</v>
      </c>
      <c r="AU210" s="253" t="s">
        <v>187</v>
      </c>
      <c r="AV210" s="12" t="s">
        <v>186</v>
      </c>
      <c r="AW210" s="12" t="s">
        <v>35</v>
      </c>
      <c r="AX210" s="12" t="s">
        <v>10</v>
      </c>
      <c r="AY210" s="253" t="s">
        <v>180</v>
      </c>
    </row>
    <row r="211" spans="2:65" s="1" customFormat="1" ht="14.4" customHeight="1">
      <c r="B211" s="45"/>
      <c r="C211" s="220" t="s">
        <v>348</v>
      </c>
      <c r="D211" s="220" t="s">
        <v>182</v>
      </c>
      <c r="E211" s="221" t="s">
        <v>349</v>
      </c>
      <c r="F211" s="222" t="s">
        <v>350</v>
      </c>
      <c r="G211" s="223" t="s">
        <v>203</v>
      </c>
      <c r="H211" s="224">
        <v>2</v>
      </c>
      <c r="I211" s="225"/>
      <c r="J211" s="224">
        <f>ROUND(I211*H211,0)</f>
        <v>0</v>
      </c>
      <c r="K211" s="222" t="s">
        <v>193</v>
      </c>
      <c r="L211" s="71"/>
      <c r="M211" s="226" t="s">
        <v>22</v>
      </c>
      <c r="N211" s="227" t="s">
        <v>45</v>
      </c>
      <c r="O211" s="46"/>
      <c r="P211" s="228">
        <f>O211*H211</f>
        <v>0</v>
      </c>
      <c r="Q211" s="228">
        <v>0</v>
      </c>
      <c r="R211" s="228">
        <f>Q211*H211</f>
        <v>0</v>
      </c>
      <c r="S211" s="228">
        <v>0</v>
      </c>
      <c r="T211" s="229">
        <f>S211*H211</f>
        <v>0</v>
      </c>
      <c r="AR211" s="23" t="s">
        <v>224</v>
      </c>
      <c r="AT211" s="23" t="s">
        <v>182</v>
      </c>
      <c r="AU211" s="23" t="s">
        <v>187</v>
      </c>
      <c r="AY211" s="23" t="s">
        <v>180</v>
      </c>
      <c r="BE211" s="230">
        <f>IF(N211="základní",J211,0)</f>
        <v>0</v>
      </c>
      <c r="BF211" s="230">
        <f>IF(N211="snížená",J211,0)</f>
        <v>0</v>
      </c>
      <c r="BG211" s="230">
        <f>IF(N211="zákl. přenesená",J211,0)</f>
        <v>0</v>
      </c>
      <c r="BH211" s="230">
        <f>IF(N211="sníž. přenesená",J211,0)</f>
        <v>0</v>
      </c>
      <c r="BI211" s="230">
        <f>IF(N211="nulová",J211,0)</f>
        <v>0</v>
      </c>
      <c r="BJ211" s="23" t="s">
        <v>187</v>
      </c>
      <c r="BK211" s="230">
        <f>ROUND(I211*H211,0)</f>
        <v>0</v>
      </c>
      <c r="BL211" s="23" t="s">
        <v>224</v>
      </c>
      <c r="BM211" s="23" t="s">
        <v>351</v>
      </c>
    </row>
    <row r="212" spans="2:47" s="1" customFormat="1" ht="13.5">
      <c r="B212" s="45"/>
      <c r="C212" s="73"/>
      <c r="D212" s="233" t="s">
        <v>205</v>
      </c>
      <c r="E212" s="73"/>
      <c r="F212" s="254" t="s">
        <v>346</v>
      </c>
      <c r="G212" s="73"/>
      <c r="H212" s="73"/>
      <c r="I212" s="190"/>
      <c r="J212" s="73"/>
      <c r="K212" s="73"/>
      <c r="L212" s="71"/>
      <c r="M212" s="255"/>
      <c r="N212" s="46"/>
      <c r="O212" s="46"/>
      <c r="P212" s="46"/>
      <c r="Q212" s="46"/>
      <c r="R212" s="46"/>
      <c r="S212" s="46"/>
      <c r="T212" s="94"/>
      <c r="AT212" s="23" t="s">
        <v>205</v>
      </c>
      <c r="AU212" s="23" t="s">
        <v>187</v>
      </c>
    </row>
    <row r="213" spans="2:65" s="1" customFormat="1" ht="14.4" customHeight="1">
      <c r="B213" s="45"/>
      <c r="C213" s="220" t="s">
        <v>270</v>
      </c>
      <c r="D213" s="220" t="s">
        <v>182</v>
      </c>
      <c r="E213" s="221" t="s">
        <v>352</v>
      </c>
      <c r="F213" s="222" t="s">
        <v>353</v>
      </c>
      <c r="G213" s="223" t="s">
        <v>203</v>
      </c>
      <c r="H213" s="224">
        <v>1</v>
      </c>
      <c r="I213" s="225"/>
      <c r="J213" s="224">
        <f>ROUND(I213*H213,0)</f>
        <v>0</v>
      </c>
      <c r="K213" s="222" t="s">
        <v>193</v>
      </c>
      <c r="L213" s="71"/>
      <c r="M213" s="226" t="s">
        <v>22</v>
      </c>
      <c r="N213" s="227" t="s">
        <v>45</v>
      </c>
      <c r="O213" s="46"/>
      <c r="P213" s="228">
        <f>O213*H213</f>
        <v>0</v>
      </c>
      <c r="Q213" s="228">
        <v>0</v>
      </c>
      <c r="R213" s="228">
        <f>Q213*H213</f>
        <v>0</v>
      </c>
      <c r="S213" s="228">
        <v>0</v>
      </c>
      <c r="T213" s="229">
        <f>S213*H213</f>
        <v>0</v>
      </c>
      <c r="AR213" s="23" t="s">
        <v>224</v>
      </c>
      <c r="AT213" s="23" t="s">
        <v>182</v>
      </c>
      <c r="AU213" s="23" t="s">
        <v>187</v>
      </c>
      <c r="AY213" s="23" t="s">
        <v>180</v>
      </c>
      <c r="BE213" s="230">
        <f>IF(N213="základní",J213,0)</f>
        <v>0</v>
      </c>
      <c r="BF213" s="230">
        <f>IF(N213="snížená",J213,0)</f>
        <v>0</v>
      </c>
      <c r="BG213" s="230">
        <f>IF(N213="zákl. přenesená",J213,0)</f>
        <v>0</v>
      </c>
      <c r="BH213" s="230">
        <f>IF(N213="sníž. přenesená",J213,0)</f>
        <v>0</v>
      </c>
      <c r="BI213" s="230">
        <f>IF(N213="nulová",J213,0)</f>
        <v>0</v>
      </c>
      <c r="BJ213" s="23" t="s">
        <v>187</v>
      </c>
      <c r="BK213" s="230">
        <f>ROUND(I213*H213,0)</f>
        <v>0</v>
      </c>
      <c r="BL213" s="23" t="s">
        <v>224</v>
      </c>
      <c r="BM213" s="23" t="s">
        <v>354</v>
      </c>
    </row>
    <row r="214" spans="2:47" s="1" customFormat="1" ht="13.5">
      <c r="B214" s="45"/>
      <c r="C214" s="73"/>
      <c r="D214" s="233" t="s">
        <v>205</v>
      </c>
      <c r="E214" s="73"/>
      <c r="F214" s="254" t="s">
        <v>346</v>
      </c>
      <c r="G214" s="73"/>
      <c r="H214" s="73"/>
      <c r="I214" s="190"/>
      <c r="J214" s="73"/>
      <c r="K214" s="73"/>
      <c r="L214" s="71"/>
      <c r="M214" s="255"/>
      <c r="N214" s="46"/>
      <c r="O214" s="46"/>
      <c r="P214" s="46"/>
      <c r="Q214" s="46"/>
      <c r="R214" s="46"/>
      <c r="S214" s="46"/>
      <c r="T214" s="94"/>
      <c r="AT214" s="23" t="s">
        <v>205</v>
      </c>
      <c r="AU214" s="23" t="s">
        <v>187</v>
      </c>
    </row>
    <row r="215" spans="2:65" s="1" customFormat="1" ht="22.8" customHeight="1">
      <c r="B215" s="45"/>
      <c r="C215" s="220" t="s">
        <v>355</v>
      </c>
      <c r="D215" s="220" t="s">
        <v>182</v>
      </c>
      <c r="E215" s="221" t="s">
        <v>356</v>
      </c>
      <c r="F215" s="222" t="s">
        <v>357</v>
      </c>
      <c r="G215" s="223" t="s">
        <v>358</v>
      </c>
      <c r="H215" s="224">
        <v>2</v>
      </c>
      <c r="I215" s="225"/>
      <c r="J215" s="224">
        <f>ROUND(I215*H215,0)</f>
        <v>0</v>
      </c>
      <c r="K215" s="222" t="s">
        <v>193</v>
      </c>
      <c r="L215" s="71"/>
      <c r="M215" s="226" t="s">
        <v>22</v>
      </c>
      <c r="N215" s="227" t="s">
        <v>45</v>
      </c>
      <c r="O215" s="46"/>
      <c r="P215" s="228">
        <f>O215*H215</f>
        <v>0</v>
      </c>
      <c r="Q215" s="228">
        <v>0</v>
      </c>
      <c r="R215" s="228">
        <f>Q215*H215</f>
        <v>0</v>
      </c>
      <c r="S215" s="228">
        <v>0</v>
      </c>
      <c r="T215" s="229">
        <f>S215*H215</f>
        <v>0</v>
      </c>
      <c r="AR215" s="23" t="s">
        <v>224</v>
      </c>
      <c r="AT215" s="23" t="s">
        <v>182</v>
      </c>
      <c r="AU215" s="23" t="s">
        <v>187</v>
      </c>
      <c r="AY215" s="23" t="s">
        <v>180</v>
      </c>
      <c r="BE215" s="230">
        <f>IF(N215="základní",J215,0)</f>
        <v>0</v>
      </c>
      <c r="BF215" s="230">
        <f>IF(N215="snížená",J215,0)</f>
        <v>0</v>
      </c>
      <c r="BG215" s="230">
        <f>IF(N215="zákl. přenesená",J215,0)</f>
        <v>0</v>
      </c>
      <c r="BH215" s="230">
        <f>IF(N215="sníž. přenesená",J215,0)</f>
        <v>0</v>
      </c>
      <c r="BI215" s="230">
        <f>IF(N215="nulová",J215,0)</f>
        <v>0</v>
      </c>
      <c r="BJ215" s="23" t="s">
        <v>187</v>
      </c>
      <c r="BK215" s="230">
        <f>ROUND(I215*H215,0)</f>
        <v>0</v>
      </c>
      <c r="BL215" s="23" t="s">
        <v>224</v>
      </c>
      <c r="BM215" s="23" t="s">
        <v>359</v>
      </c>
    </row>
    <row r="216" spans="2:47" s="1" customFormat="1" ht="13.5">
      <c r="B216" s="45"/>
      <c r="C216" s="73"/>
      <c r="D216" s="233" t="s">
        <v>205</v>
      </c>
      <c r="E216" s="73"/>
      <c r="F216" s="254" t="s">
        <v>360</v>
      </c>
      <c r="G216" s="73"/>
      <c r="H216" s="73"/>
      <c r="I216" s="190"/>
      <c r="J216" s="73"/>
      <c r="K216" s="73"/>
      <c r="L216" s="71"/>
      <c r="M216" s="255"/>
      <c r="N216" s="46"/>
      <c r="O216" s="46"/>
      <c r="P216" s="46"/>
      <c r="Q216" s="46"/>
      <c r="R216" s="46"/>
      <c r="S216" s="46"/>
      <c r="T216" s="94"/>
      <c r="AT216" s="23" t="s">
        <v>205</v>
      </c>
      <c r="AU216" s="23" t="s">
        <v>187</v>
      </c>
    </row>
    <row r="217" spans="2:65" s="1" customFormat="1" ht="22.8" customHeight="1">
      <c r="B217" s="45"/>
      <c r="C217" s="220" t="s">
        <v>274</v>
      </c>
      <c r="D217" s="220" t="s">
        <v>182</v>
      </c>
      <c r="E217" s="221" t="s">
        <v>361</v>
      </c>
      <c r="F217" s="222" t="s">
        <v>362</v>
      </c>
      <c r="G217" s="223" t="s">
        <v>358</v>
      </c>
      <c r="H217" s="224">
        <v>1</v>
      </c>
      <c r="I217" s="225"/>
      <c r="J217" s="224">
        <f>ROUND(I217*H217,0)</f>
        <v>0</v>
      </c>
      <c r="K217" s="222" t="s">
        <v>193</v>
      </c>
      <c r="L217" s="71"/>
      <c r="M217" s="226" t="s">
        <v>22</v>
      </c>
      <c r="N217" s="227" t="s">
        <v>45</v>
      </c>
      <c r="O217" s="46"/>
      <c r="P217" s="228">
        <f>O217*H217</f>
        <v>0</v>
      </c>
      <c r="Q217" s="228">
        <v>0</v>
      </c>
      <c r="R217" s="228">
        <f>Q217*H217</f>
        <v>0</v>
      </c>
      <c r="S217" s="228">
        <v>0</v>
      </c>
      <c r="T217" s="229">
        <f>S217*H217</f>
        <v>0</v>
      </c>
      <c r="AR217" s="23" t="s">
        <v>224</v>
      </c>
      <c r="AT217" s="23" t="s">
        <v>182</v>
      </c>
      <c r="AU217" s="23" t="s">
        <v>187</v>
      </c>
      <c r="AY217" s="23" t="s">
        <v>180</v>
      </c>
      <c r="BE217" s="230">
        <f>IF(N217="základní",J217,0)</f>
        <v>0</v>
      </c>
      <c r="BF217" s="230">
        <f>IF(N217="snížená",J217,0)</f>
        <v>0</v>
      </c>
      <c r="BG217" s="230">
        <f>IF(N217="zákl. přenesená",J217,0)</f>
        <v>0</v>
      </c>
      <c r="BH217" s="230">
        <f>IF(N217="sníž. přenesená",J217,0)</f>
        <v>0</v>
      </c>
      <c r="BI217" s="230">
        <f>IF(N217="nulová",J217,0)</f>
        <v>0</v>
      </c>
      <c r="BJ217" s="23" t="s">
        <v>187</v>
      </c>
      <c r="BK217" s="230">
        <f>ROUND(I217*H217,0)</f>
        <v>0</v>
      </c>
      <c r="BL217" s="23" t="s">
        <v>224</v>
      </c>
      <c r="BM217" s="23" t="s">
        <v>363</v>
      </c>
    </row>
    <row r="218" spans="2:47" s="1" customFormat="1" ht="13.5">
      <c r="B218" s="45"/>
      <c r="C218" s="73"/>
      <c r="D218" s="233" t="s">
        <v>205</v>
      </c>
      <c r="E218" s="73"/>
      <c r="F218" s="254" t="s">
        <v>360</v>
      </c>
      <c r="G218" s="73"/>
      <c r="H218" s="73"/>
      <c r="I218" s="190"/>
      <c r="J218" s="73"/>
      <c r="K218" s="73"/>
      <c r="L218" s="71"/>
      <c r="M218" s="255"/>
      <c r="N218" s="46"/>
      <c r="O218" s="46"/>
      <c r="P218" s="46"/>
      <c r="Q218" s="46"/>
      <c r="R218" s="46"/>
      <c r="S218" s="46"/>
      <c r="T218" s="94"/>
      <c r="AT218" s="23" t="s">
        <v>205</v>
      </c>
      <c r="AU218" s="23" t="s">
        <v>187</v>
      </c>
    </row>
    <row r="219" spans="2:65" s="1" customFormat="1" ht="22.8" customHeight="1">
      <c r="B219" s="45"/>
      <c r="C219" s="220" t="s">
        <v>364</v>
      </c>
      <c r="D219" s="220" t="s">
        <v>182</v>
      </c>
      <c r="E219" s="221" t="s">
        <v>365</v>
      </c>
      <c r="F219" s="222" t="s">
        <v>366</v>
      </c>
      <c r="G219" s="223" t="s">
        <v>358</v>
      </c>
      <c r="H219" s="224">
        <v>1</v>
      </c>
      <c r="I219" s="225"/>
      <c r="J219" s="224">
        <f>ROUND(I219*H219,0)</f>
        <v>0</v>
      </c>
      <c r="K219" s="222" t="s">
        <v>193</v>
      </c>
      <c r="L219" s="71"/>
      <c r="M219" s="226" t="s">
        <v>22</v>
      </c>
      <c r="N219" s="227" t="s">
        <v>45</v>
      </c>
      <c r="O219" s="46"/>
      <c r="P219" s="228">
        <f>O219*H219</f>
        <v>0</v>
      </c>
      <c r="Q219" s="228">
        <v>0</v>
      </c>
      <c r="R219" s="228">
        <f>Q219*H219</f>
        <v>0</v>
      </c>
      <c r="S219" s="228">
        <v>0</v>
      </c>
      <c r="T219" s="229">
        <f>S219*H219</f>
        <v>0</v>
      </c>
      <c r="AR219" s="23" t="s">
        <v>224</v>
      </c>
      <c r="AT219" s="23" t="s">
        <v>182</v>
      </c>
      <c r="AU219" s="23" t="s">
        <v>187</v>
      </c>
      <c r="AY219" s="23" t="s">
        <v>180</v>
      </c>
      <c r="BE219" s="230">
        <f>IF(N219="základní",J219,0)</f>
        <v>0</v>
      </c>
      <c r="BF219" s="230">
        <f>IF(N219="snížená",J219,0)</f>
        <v>0</v>
      </c>
      <c r="BG219" s="230">
        <f>IF(N219="zákl. přenesená",J219,0)</f>
        <v>0</v>
      </c>
      <c r="BH219" s="230">
        <f>IF(N219="sníž. přenesená",J219,0)</f>
        <v>0</v>
      </c>
      <c r="BI219" s="230">
        <f>IF(N219="nulová",J219,0)</f>
        <v>0</v>
      </c>
      <c r="BJ219" s="23" t="s">
        <v>187</v>
      </c>
      <c r="BK219" s="230">
        <f>ROUND(I219*H219,0)</f>
        <v>0</v>
      </c>
      <c r="BL219" s="23" t="s">
        <v>224</v>
      </c>
      <c r="BM219" s="23" t="s">
        <v>367</v>
      </c>
    </row>
    <row r="220" spans="2:47" s="1" customFormat="1" ht="13.5">
      <c r="B220" s="45"/>
      <c r="C220" s="73"/>
      <c r="D220" s="233" t="s">
        <v>205</v>
      </c>
      <c r="E220" s="73"/>
      <c r="F220" s="254" t="s">
        <v>360</v>
      </c>
      <c r="G220" s="73"/>
      <c r="H220" s="73"/>
      <c r="I220" s="190"/>
      <c r="J220" s="73"/>
      <c r="K220" s="73"/>
      <c r="L220" s="71"/>
      <c r="M220" s="255"/>
      <c r="N220" s="46"/>
      <c r="O220" s="46"/>
      <c r="P220" s="46"/>
      <c r="Q220" s="46"/>
      <c r="R220" s="46"/>
      <c r="S220" s="46"/>
      <c r="T220" s="94"/>
      <c r="AT220" s="23" t="s">
        <v>205</v>
      </c>
      <c r="AU220" s="23" t="s">
        <v>187</v>
      </c>
    </row>
    <row r="221" spans="2:65" s="1" customFormat="1" ht="22.8" customHeight="1">
      <c r="B221" s="45"/>
      <c r="C221" s="220" t="s">
        <v>278</v>
      </c>
      <c r="D221" s="220" t="s">
        <v>182</v>
      </c>
      <c r="E221" s="221" t="s">
        <v>368</v>
      </c>
      <c r="F221" s="222" t="s">
        <v>369</v>
      </c>
      <c r="G221" s="223" t="s">
        <v>358</v>
      </c>
      <c r="H221" s="224">
        <v>1</v>
      </c>
      <c r="I221" s="225"/>
      <c r="J221" s="224">
        <f>ROUND(I221*H221,0)</f>
        <v>0</v>
      </c>
      <c r="K221" s="222" t="s">
        <v>193</v>
      </c>
      <c r="L221" s="71"/>
      <c r="M221" s="226" t="s">
        <v>22</v>
      </c>
      <c r="N221" s="227" t="s">
        <v>45</v>
      </c>
      <c r="O221" s="46"/>
      <c r="P221" s="228">
        <f>O221*H221</f>
        <v>0</v>
      </c>
      <c r="Q221" s="228">
        <v>0</v>
      </c>
      <c r="R221" s="228">
        <f>Q221*H221</f>
        <v>0</v>
      </c>
      <c r="S221" s="228">
        <v>0</v>
      </c>
      <c r="T221" s="229">
        <f>S221*H221</f>
        <v>0</v>
      </c>
      <c r="AR221" s="23" t="s">
        <v>224</v>
      </c>
      <c r="AT221" s="23" t="s">
        <v>182</v>
      </c>
      <c r="AU221" s="23" t="s">
        <v>187</v>
      </c>
      <c r="AY221" s="23" t="s">
        <v>180</v>
      </c>
      <c r="BE221" s="230">
        <f>IF(N221="základní",J221,0)</f>
        <v>0</v>
      </c>
      <c r="BF221" s="230">
        <f>IF(N221="snížená",J221,0)</f>
        <v>0</v>
      </c>
      <c r="BG221" s="230">
        <f>IF(N221="zákl. přenesená",J221,0)</f>
        <v>0</v>
      </c>
      <c r="BH221" s="230">
        <f>IF(N221="sníž. přenesená",J221,0)</f>
        <v>0</v>
      </c>
      <c r="BI221" s="230">
        <f>IF(N221="nulová",J221,0)</f>
        <v>0</v>
      </c>
      <c r="BJ221" s="23" t="s">
        <v>187</v>
      </c>
      <c r="BK221" s="230">
        <f>ROUND(I221*H221,0)</f>
        <v>0</v>
      </c>
      <c r="BL221" s="23" t="s">
        <v>224</v>
      </c>
      <c r="BM221" s="23" t="s">
        <v>370</v>
      </c>
    </row>
    <row r="222" spans="2:65" s="1" customFormat="1" ht="14.4" customHeight="1">
      <c r="B222" s="45"/>
      <c r="C222" s="220" t="s">
        <v>371</v>
      </c>
      <c r="D222" s="220" t="s">
        <v>182</v>
      </c>
      <c r="E222" s="221" t="s">
        <v>372</v>
      </c>
      <c r="F222" s="222" t="s">
        <v>373</v>
      </c>
      <c r="G222" s="223" t="s">
        <v>203</v>
      </c>
      <c r="H222" s="224">
        <v>5</v>
      </c>
      <c r="I222" s="225"/>
      <c r="J222" s="224">
        <f>ROUND(I222*H222,0)</f>
        <v>0</v>
      </c>
      <c r="K222" s="222" t="s">
        <v>193</v>
      </c>
      <c r="L222" s="71"/>
      <c r="M222" s="226" t="s">
        <v>22</v>
      </c>
      <c r="N222" s="227" t="s">
        <v>45</v>
      </c>
      <c r="O222" s="46"/>
      <c r="P222" s="228">
        <f>O222*H222</f>
        <v>0</v>
      </c>
      <c r="Q222" s="228">
        <v>0</v>
      </c>
      <c r="R222" s="228">
        <f>Q222*H222</f>
        <v>0</v>
      </c>
      <c r="S222" s="228">
        <v>0</v>
      </c>
      <c r="T222" s="229">
        <f>S222*H222</f>
        <v>0</v>
      </c>
      <c r="AR222" s="23" t="s">
        <v>224</v>
      </c>
      <c r="AT222" s="23" t="s">
        <v>182</v>
      </c>
      <c r="AU222" s="23" t="s">
        <v>187</v>
      </c>
      <c r="AY222" s="23" t="s">
        <v>180</v>
      </c>
      <c r="BE222" s="230">
        <f>IF(N222="základní",J222,0)</f>
        <v>0</v>
      </c>
      <c r="BF222" s="230">
        <f>IF(N222="snížená",J222,0)</f>
        <v>0</v>
      </c>
      <c r="BG222" s="230">
        <f>IF(N222="zákl. přenesená",J222,0)</f>
        <v>0</v>
      </c>
      <c r="BH222" s="230">
        <f>IF(N222="sníž. přenesená",J222,0)</f>
        <v>0</v>
      </c>
      <c r="BI222" s="230">
        <f>IF(N222="nulová",J222,0)</f>
        <v>0</v>
      </c>
      <c r="BJ222" s="23" t="s">
        <v>187</v>
      </c>
      <c r="BK222" s="230">
        <f>ROUND(I222*H222,0)</f>
        <v>0</v>
      </c>
      <c r="BL222" s="23" t="s">
        <v>224</v>
      </c>
      <c r="BM222" s="23" t="s">
        <v>374</v>
      </c>
    </row>
    <row r="223" spans="2:47" s="1" customFormat="1" ht="13.5">
      <c r="B223" s="45"/>
      <c r="C223" s="73"/>
      <c r="D223" s="233" t="s">
        <v>205</v>
      </c>
      <c r="E223" s="73"/>
      <c r="F223" s="254" t="s">
        <v>375</v>
      </c>
      <c r="G223" s="73"/>
      <c r="H223" s="73"/>
      <c r="I223" s="190"/>
      <c r="J223" s="73"/>
      <c r="K223" s="73"/>
      <c r="L223" s="71"/>
      <c r="M223" s="255"/>
      <c r="N223" s="46"/>
      <c r="O223" s="46"/>
      <c r="P223" s="46"/>
      <c r="Q223" s="46"/>
      <c r="R223" s="46"/>
      <c r="S223" s="46"/>
      <c r="T223" s="94"/>
      <c r="AT223" s="23" t="s">
        <v>205</v>
      </c>
      <c r="AU223" s="23" t="s">
        <v>187</v>
      </c>
    </row>
    <row r="224" spans="2:65" s="1" customFormat="1" ht="34.2" customHeight="1">
      <c r="B224" s="45"/>
      <c r="C224" s="220" t="s">
        <v>286</v>
      </c>
      <c r="D224" s="220" t="s">
        <v>182</v>
      </c>
      <c r="E224" s="221" t="s">
        <v>376</v>
      </c>
      <c r="F224" s="222" t="s">
        <v>377</v>
      </c>
      <c r="G224" s="223" t="s">
        <v>334</v>
      </c>
      <c r="H224" s="225"/>
      <c r="I224" s="225"/>
      <c r="J224" s="224">
        <f>ROUND(I224*H224,0)</f>
        <v>0</v>
      </c>
      <c r="K224" s="222" t="s">
        <v>193</v>
      </c>
      <c r="L224" s="71"/>
      <c r="M224" s="226" t="s">
        <v>22</v>
      </c>
      <c r="N224" s="227" t="s">
        <v>45</v>
      </c>
      <c r="O224" s="46"/>
      <c r="P224" s="228">
        <f>O224*H224</f>
        <v>0</v>
      </c>
      <c r="Q224" s="228">
        <v>0</v>
      </c>
      <c r="R224" s="228">
        <f>Q224*H224</f>
        <v>0</v>
      </c>
      <c r="S224" s="228">
        <v>0</v>
      </c>
      <c r="T224" s="229">
        <f>S224*H224</f>
        <v>0</v>
      </c>
      <c r="AR224" s="23" t="s">
        <v>224</v>
      </c>
      <c r="AT224" s="23" t="s">
        <v>182</v>
      </c>
      <c r="AU224" s="23" t="s">
        <v>187</v>
      </c>
      <c r="AY224" s="23" t="s">
        <v>180</v>
      </c>
      <c r="BE224" s="230">
        <f>IF(N224="základní",J224,0)</f>
        <v>0</v>
      </c>
      <c r="BF224" s="230">
        <f>IF(N224="snížená",J224,0)</f>
        <v>0</v>
      </c>
      <c r="BG224" s="230">
        <f>IF(N224="zákl. přenesená",J224,0)</f>
        <v>0</v>
      </c>
      <c r="BH224" s="230">
        <f>IF(N224="sníž. přenesená",J224,0)</f>
        <v>0</v>
      </c>
      <c r="BI224" s="230">
        <f>IF(N224="nulová",J224,0)</f>
        <v>0</v>
      </c>
      <c r="BJ224" s="23" t="s">
        <v>187</v>
      </c>
      <c r="BK224" s="230">
        <f>ROUND(I224*H224,0)</f>
        <v>0</v>
      </c>
      <c r="BL224" s="23" t="s">
        <v>224</v>
      </c>
      <c r="BM224" s="23" t="s">
        <v>378</v>
      </c>
    </row>
    <row r="225" spans="2:47" s="1" customFormat="1" ht="13.5">
      <c r="B225" s="45"/>
      <c r="C225" s="73"/>
      <c r="D225" s="233" t="s">
        <v>205</v>
      </c>
      <c r="E225" s="73"/>
      <c r="F225" s="254" t="s">
        <v>336</v>
      </c>
      <c r="G225" s="73"/>
      <c r="H225" s="73"/>
      <c r="I225" s="190"/>
      <c r="J225" s="73"/>
      <c r="K225" s="73"/>
      <c r="L225" s="71"/>
      <c r="M225" s="255"/>
      <c r="N225" s="46"/>
      <c r="O225" s="46"/>
      <c r="P225" s="46"/>
      <c r="Q225" s="46"/>
      <c r="R225" s="46"/>
      <c r="S225" s="46"/>
      <c r="T225" s="94"/>
      <c r="AT225" s="23" t="s">
        <v>205</v>
      </c>
      <c r="AU225" s="23" t="s">
        <v>187</v>
      </c>
    </row>
    <row r="226" spans="2:63" s="10" customFormat="1" ht="29.85" customHeight="1">
      <c r="B226" s="204"/>
      <c r="C226" s="205"/>
      <c r="D226" s="206" t="s">
        <v>72</v>
      </c>
      <c r="E226" s="218" t="s">
        <v>379</v>
      </c>
      <c r="F226" s="218" t="s">
        <v>380</v>
      </c>
      <c r="G226" s="205"/>
      <c r="H226" s="205"/>
      <c r="I226" s="208"/>
      <c r="J226" s="219">
        <f>BK226</f>
        <v>0</v>
      </c>
      <c r="K226" s="205"/>
      <c r="L226" s="210"/>
      <c r="M226" s="211"/>
      <c r="N226" s="212"/>
      <c r="O226" s="212"/>
      <c r="P226" s="213">
        <f>SUM(P227:P244)</f>
        <v>0</v>
      </c>
      <c r="Q226" s="212"/>
      <c r="R226" s="213">
        <f>SUM(R227:R244)</f>
        <v>0</v>
      </c>
      <c r="S226" s="212"/>
      <c r="T226" s="214">
        <f>SUM(T227:T244)</f>
        <v>0</v>
      </c>
      <c r="AR226" s="215" t="s">
        <v>187</v>
      </c>
      <c r="AT226" s="216" t="s">
        <v>72</v>
      </c>
      <c r="AU226" s="216" t="s">
        <v>10</v>
      </c>
      <c r="AY226" s="215" t="s">
        <v>180</v>
      </c>
      <c r="BK226" s="217">
        <f>SUM(BK227:BK244)</f>
        <v>0</v>
      </c>
    </row>
    <row r="227" spans="2:65" s="1" customFormat="1" ht="14.4" customHeight="1">
      <c r="B227" s="45"/>
      <c r="C227" s="220" t="s">
        <v>381</v>
      </c>
      <c r="D227" s="220" t="s">
        <v>182</v>
      </c>
      <c r="E227" s="221" t="s">
        <v>382</v>
      </c>
      <c r="F227" s="222" t="s">
        <v>341</v>
      </c>
      <c r="G227" s="223" t="s">
        <v>269</v>
      </c>
      <c r="H227" s="224">
        <v>2</v>
      </c>
      <c r="I227" s="225"/>
      <c r="J227" s="224">
        <f>ROUND(I227*H227,0)</f>
        <v>0</v>
      </c>
      <c r="K227" s="222" t="s">
        <v>22</v>
      </c>
      <c r="L227" s="71"/>
      <c r="M227" s="226" t="s">
        <v>22</v>
      </c>
      <c r="N227" s="227" t="s">
        <v>45</v>
      </c>
      <c r="O227" s="46"/>
      <c r="P227" s="228">
        <f>O227*H227</f>
        <v>0</v>
      </c>
      <c r="Q227" s="228">
        <v>0</v>
      </c>
      <c r="R227" s="228">
        <f>Q227*H227</f>
        <v>0</v>
      </c>
      <c r="S227" s="228">
        <v>0</v>
      </c>
      <c r="T227" s="229">
        <f>S227*H227</f>
        <v>0</v>
      </c>
      <c r="AR227" s="23" t="s">
        <v>224</v>
      </c>
      <c r="AT227" s="23" t="s">
        <v>182</v>
      </c>
      <c r="AU227" s="23" t="s">
        <v>187</v>
      </c>
      <c r="AY227" s="23" t="s">
        <v>180</v>
      </c>
      <c r="BE227" s="230">
        <f>IF(N227="základní",J227,0)</f>
        <v>0</v>
      </c>
      <c r="BF227" s="230">
        <f>IF(N227="snížená",J227,0)</f>
        <v>0</v>
      </c>
      <c r="BG227" s="230">
        <f>IF(N227="zákl. přenesená",J227,0)</f>
        <v>0</v>
      </c>
      <c r="BH227" s="230">
        <f>IF(N227="sníž. přenesená",J227,0)</f>
        <v>0</v>
      </c>
      <c r="BI227" s="230">
        <f>IF(N227="nulová",J227,0)</f>
        <v>0</v>
      </c>
      <c r="BJ227" s="23" t="s">
        <v>187</v>
      </c>
      <c r="BK227" s="230">
        <f>ROUND(I227*H227,0)</f>
        <v>0</v>
      </c>
      <c r="BL227" s="23" t="s">
        <v>224</v>
      </c>
      <c r="BM227" s="23" t="s">
        <v>383</v>
      </c>
    </row>
    <row r="228" spans="2:65" s="1" customFormat="1" ht="22.8" customHeight="1">
      <c r="B228" s="45"/>
      <c r="C228" s="220" t="s">
        <v>290</v>
      </c>
      <c r="D228" s="220" t="s">
        <v>182</v>
      </c>
      <c r="E228" s="221" t="s">
        <v>384</v>
      </c>
      <c r="F228" s="222" t="s">
        <v>385</v>
      </c>
      <c r="G228" s="223" t="s">
        <v>203</v>
      </c>
      <c r="H228" s="224">
        <v>14</v>
      </c>
      <c r="I228" s="225"/>
      <c r="J228" s="224">
        <f>ROUND(I228*H228,0)</f>
        <v>0</v>
      </c>
      <c r="K228" s="222" t="s">
        <v>193</v>
      </c>
      <c r="L228" s="71"/>
      <c r="M228" s="226" t="s">
        <v>22</v>
      </c>
      <c r="N228" s="227" t="s">
        <v>45</v>
      </c>
      <c r="O228" s="46"/>
      <c r="P228" s="228">
        <f>O228*H228</f>
        <v>0</v>
      </c>
      <c r="Q228" s="228">
        <v>0</v>
      </c>
      <c r="R228" s="228">
        <f>Q228*H228</f>
        <v>0</v>
      </c>
      <c r="S228" s="228">
        <v>0</v>
      </c>
      <c r="T228" s="229">
        <f>S228*H228</f>
        <v>0</v>
      </c>
      <c r="AR228" s="23" t="s">
        <v>224</v>
      </c>
      <c r="AT228" s="23" t="s">
        <v>182</v>
      </c>
      <c r="AU228" s="23" t="s">
        <v>187</v>
      </c>
      <c r="AY228" s="23" t="s">
        <v>180</v>
      </c>
      <c r="BE228" s="230">
        <f>IF(N228="základní",J228,0)</f>
        <v>0</v>
      </c>
      <c r="BF228" s="230">
        <f>IF(N228="snížená",J228,0)</f>
        <v>0</v>
      </c>
      <c r="BG228" s="230">
        <f>IF(N228="zákl. přenesená",J228,0)</f>
        <v>0</v>
      </c>
      <c r="BH228" s="230">
        <f>IF(N228="sníž. přenesená",J228,0)</f>
        <v>0</v>
      </c>
      <c r="BI228" s="230">
        <f>IF(N228="nulová",J228,0)</f>
        <v>0</v>
      </c>
      <c r="BJ228" s="23" t="s">
        <v>187</v>
      </c>
      <c r="BK228" s="230">
        <f>ROUND(I228*H228,0)</f>
        <v>0</v>
      </c>
      <c r="BL228" s="23" t="s">
        <v>224</v>
      </c>
      <c r="BM228" s="23" t="s">
        <v>386</v>
      </c>
    </row>
    <row r="229" spans="2:47" s="1" customFormat="1" ht="13.5">
      <c r="B229" s="45"/>
      <c r="C229" s="73"/>
      <c r="D229" s="233" t="s">
        <v>205</v>
      </c>
      <c r="E229" s="73"/>
      <c r="F229" s="254" t="s">
        <v>387</v>
      </c>
      <c r="G229" s="73"/>
      <c r="H229" s="73"/>
      <c r="I229" s="190"/>
      <c r="J229" s="73"/>
      <c r="K229" s="73"/>
      <c r="L229" s="71"/>
      <c r="M229" s="255"/>
      <c r="N229" s="46"/>
      <c r="O229" s="46"/>
      <c r="P229" s="46"/>
      <c r="Q229" s="46"/>
      <c r="R229" s="46"/>
      <c r="S229" s="46"/>
      <c r="T229" s="94"/>
      <c r="AT229" s="23" t="s">
        <v>205</v>
      </c>
      <c r="AU229" s="23" t="s">
        <v>187</v>
      </c>
    </row>
    <row r="230" spans="2:51" s="11" customFormat="1" ht="13.5">
      <c r="B230" s="231"/>
      <c r="C230" s="232"/>
      <c r="D230" s="233" t="s">
        <v>194</v>
      </c>
      <c r="E230" s="234" t="s">
        <v>22</v>
      </c>
      <c r="F230" s="235" t="s">
        <v>388</v>
      </c>
      <c r="G230" s="232"/>
      <c r="H230" s="236">
        <v>14</v>
      </c>
      <c r="I230" s="237"/>
      <c r="J230" s="232"/>
      <c r="K230" s="232"/>
      <c r="L230" s="238"/>
      <c r="M230" s="239"/>
      <c r="N230" s="240"/>
      <c r="O230" s="240"/>
      <c r="P230" s="240"/>
      <c r="Q230" s="240"/>
      <c r="R230" s="240"/>
      <c r="S230" s="240"/>
      <c r="T230" s="241"/>
      <c r="AT230" s="242" t="s">
        <v>194</v>
      </c>
      <c r="AU230" s="242" t="s">
        <v>187</v>
      </c>
      <c r="AV230" s="11" t="s">
        <v>187</v>
      </c>
      <c r="AW230" s="11" t="s">
        <v>35</v>
      </c>
      <c r="AX230" s="11" t="s">
        <v>73</v>
      </c>
      <c r="AY230" s="242" t="s">
        <v>180</v>
      </c>
    </row>
    <row r="231" spans="2:51" s="12" customFormat="1" ht="13.5">
      <c r="B231" s="243"/>
      <c r="C231" s="244"/>
      <c r="D231" s="233" t="s">
        <v>194</v>
      </c>
      <c r="E231" s="245" t="s">
        <v>22</v>
      </c>
      <c r="F231" s="246" t="s">
        <v>196</v>
      </c>
      <c r="G231" s="244"/>
      <c r="H231" s="247">
        <v>14</v>
      </c>
      <c r="I231" s="248"/>
      <c r="J231" s="244"/>
      <c r="K231" s="244"/>
      <c r="L231" s="249"/>
      <c r="M231" s="250"/>
      <c r="N231" s="251"/>
      <c r="O231" s="251"/>
      <c r="P231" s="251"/>
      <c r="Q231" s="251"/>
      <c r="R231" s="251"/>
      <c r="S231" s="251"/>
      <c r="T231" s="252"/>
      <c r="AT231" s="253" t="s">
        <v>194</v>
      </c>
      <c r="AU231" s="253" t="s">
        <v>187</v>
      </c>
      <c r="AV231" s="12" t="s">
        <v>186</v>
      </c>
      <c r="AW231" s="12" t="s">
        <v>35</v>
      </c>
      <c r="AX231" s="12" t="s">
        <v>10</v>
      </c>
      <c r="AY231" s="253" t="s">
        <v>180</v>
      </c>
    </row>
    <row r="232" spans="2:65" s="1" customFormat="1" ht="34.2" customHeight="1">
      <c r="B232" s="45"/>
      <c r="C232" s="220" t="s">
        <v>389</v>
      </c>
      <c r="D232" s="220" t="s">
        <v>182</v>
      </c>
      <c r="E232" s="221" t="s">
        <v>390</v>
      </c>
      <c r="F232" s="222" t="s">
        <v>391</v>
      </c>
      <c r="G232" s="223" t="s">
        <v>203</v>
      </c>
      <c r="H232" s="224">
        <v>14</v>
      </c>
      <c r="I232" s="225"/>
      <c r="J232" s="224">
        <f>ROUND(I232*H232,0)</f>
        <v>0</v>
      </c>
      <c r="K232" s="222" t="s">
        <v>193</v>
      </c>
      <c r="L232" s="71"/>
      <c r="M232" s="226" t="s">
        <v>22</v>
      </c>
      <c r="N232" s="227" t="s">
        <v>45</v>
      </c>
      <c r="O232" s="46"/>
      <c r="P232" s="228">
        <f>O232*H232</f>
        <v>0</v>
      </c>
      <c r="Q232" s="228">
        <v>0</v>
      </c>
      <c r="R232" s="228">
        <f>Q232*H232</f>
        <v>0</v>
      </c>
      <c r="S232" s="228">
        <v>0</v>
      </c>
      <c r="T232" s="229">
        <f>S232*H232</f>
        <v>0</v>
      </c>
      <c r="AR232" s="23" t="s">
        <v>224</v>
      </c>
      <c r="AT232" s="23" t="s">
        <v>182</v>
      </c>
      <c r="AU232" s="23" t="s">
        <v>187</v>
      </c>
      <c r="AY232" s="23" t="s">
        <v>180</v>
      </c>
      <c r="BE232" s="230">
        <f>IF(N232="základní",J232,0)</f>
        <v>0</v>
      </c>
      <c r="BF232" s="230">
        <f>IF(N232="snížená",J232,0)</f>
        <v>0</v>
      </c>
      <c r="BG232" s="230">
        <f>IF(N232="zákl. přenesená",J232,0)</f>
        <v>0</v>
      </c>
      <c r="BH232" s="230">
        <f>IF(N232="sníž. přenesená",J232,0)</f>
        <v>0</v>
      </c>
      <c r="BI232" s="230">
        <f>IF(N232="nulová",J232,0)</f>
        <v>0</v>
      </c>
      <c r="BJ232" s="23" t="s">
        <v>187</v>
      </c>
      <c r="BK232" s="230">
        <f>ROUND(I232*H232,0)</f>
        <v>0</v>
      </c>
      <c r="BL232" s="23" t="s">
        <v>224</v>
      </c>
      <c r="BM232" s="23" t="s">
        <v>392</v>
      </c>
    </row>
    <row r="233" spans="2:47" s="1" customFormat="1" ht="13.5">
      <c r="B233" s="45"/>
      <c r="C233" s="73"/>
      <c r="D233" s="233" t="s">
        <v>205</v>
      </c>
      <c r="E233" s="73"/>
      <c r="F233" s="254" t="s">
        <v>393</v>
      </c>
      <c r="G233" s="73"/>
      <c r="H233" s="73"/>
      <c r="I233" s="190"/>
      <c r="J233" s="73"/>
      <c r="K233" s="73"/>
      <c r="L233" s="71"/>
      <c r="M233" s="255"/>
      <c r="N233" s="46"/>
      <c r="O233" s="46"/>
      <c r="P233" s="46"/>
      <c r="Q233" s="46"/>
      <c r="R233" s="46"/>
      <c r="S233" s="46"/>
      <c r="T233" s="94"/>
      <c r="AT233" s="23" t="s">
        <v>205</v>
      </c>
      <c r="AU233" s="23" t="s">
        <v>187</v>
      </c>
    </row>
    <row r="234" spans="2:65" s="1" customFormat="1" ht="22.8" customHeight="1">
      <c r="B234" s="45"/>
      <c r="C234" s="220" t="s">
        <v>294</v>
      </c>
      <c r="D234" s="220" t="s">
        <v>182</v>
      </c>
      <c r="E234" s="221" t="s">
        <v>394</v>
      </c>
      <c r="F234" s="222" t="s">
        <v>395</v>
      </c>
      <c r="G234" s="223" t="s">
        <v>358</v>
      </c>
      <c r="H234" s="224">
        <v>8</v>
      </c>
      <c r="I234" s="225"/>
      <c r="J234" s="224">
        <f>ROUND(I234*H234,0)</f>
        <v>0</v>
      </c>
      <c r="K234" s="222" t="s">
        <v>193</v>
      </c>
      <c r="L234" s="71"/>
      <c r="M234" s="226" t="s">
        <v>22</v>
      </c>
      <c r="N234" s="227" t="s">
        <v>45</v>
      </c>
      <c r="O234" s="46"/>
      <c r="P234" s="228">
        <f>O234*H234</f>
        <v>0</v>
      </c>
      <c r="Q234" s="228">
        <v>0</v>
      </c>
      <c r="R234" s="228">
        <f>Q234*H234</f>
        <v>0</v>
      </c>
      <c r="S234" s="228">
        <v>0</v>
      </c>
      <c r="T234" s="229">
        <f>S234*H234</f>
        <v>0</v>
      </c>
      <c r="AR234" s="23" t="s">
        <v>224</v>
      </c>
      <c r="AT234" s="23" t="s">
        <v>182</v>
      </c>
      <c r="AU234" s="23" t="s">
        <v>187</v>
      </c>
      <c r="AY234" s="23" t="s">
        <v>180</v>
      </c>
      <c r="BE234" s="230">
        <f>IF(N234="základní",J234,0)</f>
        <v>0</v>
      </c>
      <c r="BF234" s="230">
        <f>IF(N234="snížená",J234,0)</f>
        <v>0</v>
      </c>
      <c r="BG234" s="230">
        <f>IF(N234="zákl. přenesená",J234,0)</f>
        <v>0</v>
      </c>
      <c r="BH234" s="230">
        <f>IF(N234="sníž. přenesená",J234,0)</f>
        <v>0</v>
      </c>
      <c r="BI234" s="230">
        <f>IF(N234="nulová",J234,0)</f>
        <v>0</v>
      </c>
      <c r="BJ234" s="23" t="s">
        <v>187</v>
      </c>
      <c r="BK234" s="230">
        <f>ROUND(I234*H234,0)</f>
        <v>0</v>
      </c>
      <c r="BL234" s="23" t="s">
        <v>224</v>
      </c>
      <c r="BM234" s="23" t="s">
        <v>396</v>
      </c>
    </row>
    <row r="235" spans="2:47" s="1" customFormat="1" ht="13.5">
      <c r="B235" s="45"/>
      <c r="C235" s="73"/>
      <c r="D235" s="233" t="s">
        <v>205</v>
      </c>
      <c r="E235" s="73"/>
      <c r="F235" s="254" t="s">
        <v>397</v>
      </c>
      <c r="G235" s="73"/>
      <c r="H235" s="73"/>
      <c r="I235" s="190"/>
      <c r="J235" s="73"/>
      <c r="K235" s="73"/>
      <c r="L235" s="71"/>
      <c r="M235" s="255"/>
      <c r="N235" s="46"/>
      <c r="O235" s="46"/>
      <c r="P235" s="46"/>
      <c r="Q235" s="46"/>
      <c r="R235" s="46"/>
      <c r="S235" s="46"/>
      <c r="T235" s="94"/>
      <c r="AT235" s="23" t="s">
        <v>205</v>
      </c>
      <c r="AU235" s="23" t="s">
        <v>187</v>
      </c>
    </row>
    <row r="236" spans="2:65" s="1" customFormat="1" ht="14.4" customHeight="1">
      <c r="B236" s="45"/>
      <c r="C236" s="220" t="s">
        <v>398</v>
      </c>
      <c r="D236" s="220" t="s">
        <v>182</v>
      </c>
      <c r="E236" s="221" t="s">
        <v>399</v>
      </c>
      <c r="F236" s="222" t="s">
        <v>400</v>
      </c>
      <c r="G236" s="223" t="s">
        <v>358</v>
      </c>
      <c r="H236" s="224">
        <v>2</v>
      </c>
      <c r="I236" s="225"/>
      <c r="J236" s="224">
        <f>ROUND(I236*H236,0)</f>
        <v>0</v>
      </c>
      <c r="K236" s="222" t="s">
        <v>193</v>
      </c>
      <c r="L236" s="71"/>
      <c r="M236" s="226" t="s">
        <v>22</v>
      </c>
      <c r="N236" s="227" t="s">
        <v>45</v>
      </c>
      <c r="O236" s="46"/>
      <c r="P236" s="228">
        <f>O236*H236</f>
        <v>0</v>
      </c>
      <c r="Q236" s="228">
        <v>0</v>
      </c>
      <c r="R236" s="228">
        <f>Q236*H236</f>
        <v>0</v>
      </c>
      <c r="S236" s="228">
        <v>0</v>
      </c>
      <c r="T236" s="229">
        <f>S236*H236</f>
        <v>0</v>
      </c>
      <c r="AR236" s="23" t="s">
        <v>224</v>
      </c>
      <c r="AT236" s="23" t="s">
        <v>182</v>
      </c>
      <c r="AU236" s="23" t="s">
        <v>187</v>
      </c>
      <c r="AY236" s="23" t="s">
        <v>180</v>
      </c>
      <c r="BE236" s="230">
        <f>IF(N236="základní",J236,0)</f>
        <v>0</v>
      </c>
      <c r="BF236" s="230">
        <f>IF(N236="snížená",J236,0)</f>
        <v>0</v>
      </c>
      <c r="BG236" s="230">
        <f>IF(N236="zákl. přenesená",J236,0)</f>
        <v>0</v>
      </c>
      <c r="BH236" s="230">
        <f>IF(N236="sníž. přenesená",J236,0)</f>
        <v>0</v>
      </c>
      <c r="BI236" s="230">
        <f>IF(N236="nulová",J236,0)</f>
        <v>0</v>
      </c>
      <c r="BJ236" s="23" t="s">
        <v>187</v>
      </c>
      <c r="BK236" s="230">
        <f>ROUND(I236*H236,0)</f>
        <v>0</v>
      </c>
      <c r="BL236" s="23" t="s">
        <v>224</v>
      </c>
      <c r="BM236" s="23" t="s">
        <v>401</v>
      </c>
    </row>
    <row r="237" spans="2:65" s="1" customFormat="1" ht="22.8" customHeight="1">
      <c r="B237" s="45"/>
      <c r="C237" s="220" t="s">
        <v>298</v>
      </c>
      <c r="D237" s="220" t="s">
        <v>182</v>
      </c>
      <c r="E237" s="221" t="s">
        <v>402</v>
      </c>
      <c r="F237" s="222" t="s">
        <v>403</v>
      </c>
      <c r="G237" s="223" t="s">
        <v>358</v>
      </c>
      <c r="H237" s="224">
        <v>2</v>
      </c>
      <c r="I237" s="225"/>
      <c r="J237" s="224">
        <f>ROUND(I237*H237,0)</f>
        <v>0</v>
      </c>
      <c r="K237" s="222" t="s">
        <v>193</v>
      </c>
      <c r="L237" s="71"/>
      <c r="M237" s="226" t="s">
        <v>22</v>
      </c>
      <c r="N237" s="227" t="s">
        <v>45</v>
      </c>
      <c r="O237" s="46"/>
      <c r="P237" s="228">
        <f>O237*H237</f>
        <v>0</v>
      </c>
      <c r="Q237" s="228">
        <v>0</v>
      </c>
      <c r="R237" s="228">
        <f>Q237*H237</f>
        <v>0</v>
      </c>
      <c r="S237" s="228">
        <v>0</v>
      </c>
      <c r="T237" s="229">
        <f>S237*H237</f>
        <v>0</v>
      </c>
      <c r="AR237" s="23" t="s">
        <v>224</v>
      </c>
      <c r="AT237" s="23" t="s">
        <v>182</v>
      </c>
      <c r="AU237" s="23" t="s">
        <v>187</v>
      </c>
      <c r="AY237" s="23" t="s">
        <v>180</v>
      </c>
      <c r="BE237" s="230">
        <f>IF(N237="základní",J237,0)</f>
        <v>0</v>
      </c>
      <c r="BF237" s="230">
        <f>IF(N237="snížená",J237,0)</f>
        <v>0</v>
      </c>
      <c r="BG237" s="230">
        <f>IF(N237="zákl. přenesená",J237,0)</f>
        <v>0</v>
      </c>
      <c r="BH237" s="230">
        <f>IF(N237="sníž. přenesená",J237,0)</f>
        <v>0</v>
      </c>
      <c r="BI237" s="230">
        <f>IF(N237="nulová",J237,0)</f>
        <v>0</v>
      </c>
      <c r="BJ237" s="23" t="s">
        <v>187</v>
      </c>
      <c r="BK237" s="230">
        <f>ROUND(I237*H237,0)</f>
        <v>0</v>
      </c>
      <c r="BL237" s="23" t="s">
        <v>224</v>
      </c>
      <c r="BM237" s="23" t="s">
        <v>404</v>
      </c>
    </row>
    <row r="238" spans="2:47" s="1" customFormat="1" ht="13.5">
      <c r="B238" s="45"/>
      <c r="C238" s="73"/>
      <c r="D238" s="233" t="s">
        <v>205</v>
      </c>
      <c r="E238" s="73"/>
      <c r="F238" s="254" t="s">
        <v>405</v>
      </c>
      <c r="G238" s="73"/>
      <c r="H238" s="73"/>
      <c r="I238" s="190"/>
      <c r="J238" s="73"/>
      <c r="K238" s="73"/>
      <c r="L238" s="71"/>
      <c r="M238" s="255"/>
      <c r="N238" s="46"/>
      <c r="O238" s="46"/>
      <c r="P238" s="46"/>
      <c r="Q238" s="46"/>
      <c r="R238" s="46"/>
      <c r="S238" s="46"/>
      <c r="T238" s="94"/>
      <c r="AT238" s="23" t="s">
        <v>205</v>
      </c>
      <c r="AU238" s="23" t="s">
        <v>187</v>
      </c>
    </row>
    <row r="239" spans="2:65" s="1" customFormat="1" ht="22.8" customHeight="1">
      <c r="B239" s="45"/>
      <c r="C239" s="220" t="s">
        <v>406</v>
      </c>
      <c r="D239" s="220" t="s">
        <v>182</v>
      </c>
      <c r="E239" s="221" t="s">
        <v>407</v>
      </c>
      <c r="F239" s="222" t="s">
        <v>408</v>
      </c>
      <c r="G239" s="223" t="s">
        <v>203</v>
      </c>
      <c r="H239" s="224">
        <v>14</v>
      </c>
      <c r="I239" s="225"/>
      <c r="J239" s="224">
        <f>ROUND(I239*H239,0)</f>
        <v>0</v>
      </c>
      <c r="K239" s="222" t="s">
        <v>193</v>
      </c>
      <c r="L239" s="71"/>
      <c r="M239" s="226" t="s">
        <v>22</v>
      </c>
      <c r="N239" s="227" t="s">
        <v>45</v>
      </c>
      <c r="O239" s="46"/>
      <c r="P239" s="228">
        <f>O239*H239</f>
        <v>0</v>
      </c>
      <c r="Q239" s="228">
        <v>0</v>
      </c>
      <c r="R239" s="228">
        <f>Q239*H239</f>
        <v>0</v>
      </c>
      <c r="S239" s="228">
        <v>0</v>
      </c>
      <c r="T239" s="229">
        <f>S239*H239</f>
        <v>0</v>
      </c>
      <c r="AR239" s="23" t="s">
        <v>224</v>
      </c>
      <c r="AT239" s="23" t="s">
        <v>182</v>
      </c>
      <c r="AU239" s="23" t="s">
        <v>187</v>
      </c>
      <c r="AY239" s="23" t="s">
        <v>180</v>
      </c>
      <c r="BE239" s="230">
        <f>IF(N239="základní",J239,0)</f>
        <v>0</v>
      </c>
      <c r="BF239" s="230">
        <f>IF(N239="snížená",J239,0)</f>
        <v>0</v>
      </c>
      <c r="BG239" s="230">
        <f>IF(N239="zákl. přenesená",J239,0)</f>
        <v>0</v>
      </c>
      <c r="BH239" s="230">
        <f>IF(N239="sníž. přenesená",J239,0)</f>
        <v>0</v>
      </c>
      <c r="BI239" s="230">
        <f>IF(N239="nulová",J239,0)</f>
        <v>0</v>
      </c>
      <c r="BJ239" s="23" t="s">
        <v>187</v>
      </c>
      <c r="BK239" s="230">
        <f>ROUND(I239*H239,0)</f>
        <v>0</v>
      </c>
      <c r="BL239" s="23" t="s">
        <v>224</v>
      </c>
      <c r="BM239" s="23" t="s">
        <v>409</v>
      </c>
    </row>
    <row r="240" spans="2:47" s="1" customFormat="1" ht="13.5">
      <c r="B240" s="45"/>
      <c r="C240" s="73"/>
      <c r="D240" s="233" t="s">
        <v>205</v>
      </c>
      <c r="E240" s="73"/>
      <c r="F240" s="254" t="s">
        <v>410</v>
      </c>
      <c r="G240" s="73"/>
      <c r="H240" s="73"/>
      <c r="I240" s="190"/>
      <c r="J240" s="73"/>
      <c r="K240" s="73"/>
      <c r="L240" s="71"/>
      <c r="M240" s="255"/>
      <c r="N240" s="46"/>
      <c r="O240" s="46"/>
      <c r="P240" s="46"/>
      <c r="Q240" s="46"/>
      <c r="R240" s="46"/>
      <c r="S240" s="46"/>
      <c r="T240" s="94"/>
      <c r="AT240" s="23" t="s">
        <v>205</v>
      </c>
      <c r="AU240" s="23" t="s">
        <v>187</v>
      </c>
    </row>
    <row r="241" spans="2:65" s="1" customFormat="1" ht="22.8" customHeight="1">
      <c r="B241" s="45"/>
      <c r="C241" s="220" t="s">
        <v>303</v>
      </c>
      <c r="D241" s="220" t="s">
        <v>182</v>
      </c>
      <c r="E241" s="221" t="s">
        <v>411</v>
      </c>
      <c r="F241" s="222" t="s">
        <v>412</v>
      </c>
      <c r="G241" s="223" t="s">
        <v>203</v>
      </c>
      <c r="H241" s="224">
        <v>14</v>
      </c>
      <c r="I241" s="225"/>
      <c r="J241" s="224">
        <f>ROUND(I241*H241,0)</f>
        <v>0</v>
      </c>
      <c r="K241" s="222" t="s">
        <v>193</v>
      </c>
      <c r="L241" s="71"/>
      <c r="M241" s="226" t="s">
        <v>22</v>
      </c>
      <c r="N241" s="227" t="s">
        <v>45</v>
      </c>
      <c r="O241" s="46"/>
      <c r="P241" s="228">
        <f>O241*H241</f>
        <v>0</v>
      </c>
      <c r="Q241" s="228">
        <v>0</v>
      </c>
      <c r="R241" s="228">
        <f>Q241*H241</f>
        <v>0</v>
      </c>
      <c r="S241" s="228">
        <v>0</v>
      </c>
      <c r="T241" s="229">
        <f>S241*H241</f>
        <v>0</v>
      </c>
      <c r="AR241" s="23" t="s">
        <v>224</v>
      </c>
      <c r="AT241" s="23" t="s">
        <v>182</v>
      </c>
      <c r="AU241" s="23" t="s">
        <v>187</v>
      </c>
      <c r="AY241" s="23" t="s">
        <v>180</v>
      </c>
      <c r="BE241" s="230">
        <f>IF(N241="základní",J241,0)</f>
        <v>0</v>
      </c>
      <c r="BF241" s="230">
        <f>IF(N241="snížená",J241,0)</f>
        <v>0</v>
      </c>
      <c r="BG241" s="230">
        <f>IF(N241="zákl. přenesená",J241,0)</f>
        <v>0</v>
      </c>
      <c r="BH241" s="230">
        <f>IF(N241="sníž. přenesená",J241,0)</f>
        <v>0</v>
      </c>
      <c r="BI241" s="230">
        <f>IF(N241="nulová",J241,0)</f>
        <v>0</v>
      </c>
      <c r="BJ241" s="23" t="s">
        <v>187</v>
      </c>
      <c r="BK241" s="230">
        <f>ROUND(I241*H241,0)</f>
        <v>0</v>
      </c>
      <c r="BL241" s="23" t="s">
        <v>224</v>
      </c>
      <c r="BM241" s="23" t="s">
        <v>413</v>
      </c>
    </row>
    <row r="242" spans="2:47" s="1" customFormat="1" ht="13.5">
      <c r="B242" s="45"/>
      <c r="C242" s="73"/>
      <c r="D242" s="233" t="s">
        <v>205</v>
      </c>
      <c r="E242" s="73"/>
      <c r="F242" s="254" t="s">
        <v>410</v>
      </c>
      <c r="G242" s="73"/>
      <c r="H242" s="73"/>
      <c r="I242" s="190"/>
      <c r="J242" s="73"/>
      <c r="K242" s="73"/>
      <c r="L242" s="71"/>
      <c r="M242" s="255"/>
      <c r="N242" s="46"/>
      <c r="O242" s="46"/>
      <c r="P242" s="46"/>
      <c r="Q242" s="46"/>
      <c r="R242" s="46"/>
      <c r="S242" s="46"/>
      <c r="T242" s="94"/>
      <c r="AT242" s="23" t="s">
        <v>205</v>
      </c>
      <c r="AU242" s="23" t="s">
        <v>187</v>
      </c>
    </row>
    <row r="243" spans="2:65" s="1" customFormat="1" ht="34.2" customHeight="1">
      <c r="B243" s="45"/>
      <c r="C243" s="220" t="s">
        <v>414</v>
      </c>
      <c r="D243" s="220" t="s">
        <v>182</v>
      </c>
      <c r="E243" s="221" t="s">
        <v>415</v>
      </c>
      <c r="F243" s="222" t="s">
        <v>416</v>
      </c>
      <c r="G243" s="223" t="s">
        <v>334</v>
      </c>
      <c r="H243" s="225"/>
      <c r="I243" s="225"/>
      <c r="J243" s="224">
        <f>ROUND(I243*H243,0)</f>
        <v>0</v>
      </c>
      <c r="K243" s="222" t="s">
        <v>193</v>
      </c>
      <c r="L243" s="71"/>
      <c r="M243" s="226" t="s">
        <v>22</v>
      </c>
      <c r="N243" s="227" t="s">
        <v>45</v>
      </c>
      <c r="O243" s="46"/>
      <c r="P243" s="228">
        <f>O243*H243</f>
        <v>0</v>
      </c>
      <c r="Q243" s="228">
        <v>0</v>
      </c>
      <c r="R243" s="228">
        <f>Q243*H243</f>
        <v>0</v>
      </c>
      <c r="S243" s="228">
        <v>0</v>
      </c>
      <c r="T243" s="229">
        <f>S243*H243</f>
        <v>0</v>
      </c>
      <c r="AR243" s="23" t="s">
        <v>224</v>
      </c>
      <c r="AT243" s="23" t="s">
        <v>182</v>
      </c>
      <c r="AU243" s="23" t="s">
        <v>187</v>
      </c>
      <c r="AY243" s="23" t="s">
        <v>180</v>
      </c>
      <c r="BE243" s="230">
        <f>IF(N243="základní",J243,0)</f>
        <v>0</v>
      </c>
      <c r="BF243" s="230">
        <f>IF(N243="snížená",J243,0)</f>
        <v>0</v>
      </c>
      <c r="BG243" s="230">
        <f>IF(N243="zákl. přenesená",J243,0)</f>
        <v>0</v>
      </c>
      <c r="BH243" s="230">
        <f>IF(N243="sníž. přenesená",J243,0)</f>
        <v>0</v>
      </c>
      <c r="BI243" s="230">
        <f>IF(N243="nulová",J243,0)</f>
        <v>0</v>
      </c>
      <c r="BJ243" s="23" t="s">
        <v>187</v>
      </c>
      <c r="BK243" s="230">
        <f>ROUND(I243*H243,0)</f>
        <v>0</v>
      </c>
      <c r="BL243" s="23" t="s">
        <v>224</v>
      </c>
      <c r="BM243" s="23" t="s">
        <v>417</v>
      </c>
    </row>
    <row r="244" spans="2:47" s="1" customFormat="1" ht="13.5">
      <c r="B244" s="45"/>
      <c r="C244" s="73"/>
      <c r="D244" s="233" t="s">
        <v>205</v>
      </c>
      <c r="E244" s="73"/>
      <c r="F244" s="254" t="s">
        <v>418</v>
      </c>
      <c r="G244" s="73"/>
      <c r="H244" s="73"/>
      <c r="I244" s="190"/>
      <c r="J244" s="73"/>
      <c r="K244" s="73"/>
      <c r="L244" s="71"/>
      <c r="M244" s="255"/>
      <c r="N244" s="46"/>
      <c r="O244" s="46"/>
      <c r="P244" s="46"/>
      <c r="Q244" s="46"/>
      <c r="R244" s="46"/>
      <c r="S244" s="46"/>
      <c r="T244" s="94"/>
      <c r="AT244" s="23" t="s">
        <v>205</v>
      </c>
      <c r="AU244" s="23" t="s">
        <v>187</v>
      </c>
    </row>
    <row r="245" spans="2:63" s="10" customFormat="1" ht="29.85" customHeight="1">
      <c r="B245" s="204"/>
      <c r="C245" s="205"/>
      <c r="D245" s="206" t="s">
        <v>72</v>
      </c>
      <c r="E245" s="218" t="s">
        <v>419</v>
      </c>
      <c r="F245" s="218" t="s">
        <v>420</v>
      </c>
      <c r="G245" s="205"/>
      <c r="H245" s="205"/>
      <c r="I245" s="208"/>
      <c r="J245" s="219">
        <f>BK245</f>
        <v>0</v>
      </c>
      <c r="K245" s="205"/>
      <c r="L245" s="210"/>
      <c r="M245" s="211"/>
      <c r="N245" s="212"/>
      <c r="O245" s="212"/>
      <c r="P245" s="213">
        <f>SUM(P246:P268)</f>
        <v>0</v>
      </c>
      <c r="Q245" s="212"/>
      <c r="R245" s="213">
        <f>SUM(R246:R268)</f>
        <v>0</v>
      </c>
      <c r="S245" s="212"/>
      <c r="T245" s="214">
        <f>SUM(T246:T268)</f>
        <v>0</v>
      </c>
      <c r="AR245" s="215" t="s">
        <v>187</v>
      </c>
      <c r="AT245" s="216" t="s">
        <v>72</v>
      </c>
      <c r="AU245" s="216" t="s">
        <v>10</v>
      </c>
      <c r="AY245" s="215" t="s">
        <v>180</v>
      </c>
      <c r="BK245" s="217">
        <f>SUM(BK246:BK268)</f>
        <v>0</v>
      </c>
    </row>
    <row r="246" spans="2:65" s="1" customFormat="1" ht="14.4" customHeight="1">
      <c r="B246" s="45"/>
      <c r="C246" s="220" t="s">
        <v>309</v>
      </c>
      <c r="D246" s="220" t="s">
        <v>182</v>
      </c>
      <c r="E246" s="221" t="s">
        <v>421</v>
      </c>
      <c r="F246" s="222" t="s">
        <v>422</v>
      </c>
      <c r="G246" s="223" t="s">
        <v>423</v>
      </c>
      <c r="H246" s="224">
        <v>1</v>
      </c>
      <c r="I246" s="225"/>
      <c r="J246" s="224">
        <f>ROUND(I246*H246,0)</f>
        <v>0</v>
      </c>
      <c r="K246" s="222" t="s">
        <v>193</v>
      </c>
      <c r="L246" s="71"/>
      <c r="M246" s="226" t="s">
        <v>22</v>
      </c>
      <c r="N246" s="227" t="s">
        <v>45</v>
      </c>
      <c r="O246" s="46"/>
      <c r="P246" s="228">
        <f>O246*H246</f>
        <v>0</v>
      </c>
      <c r="Q246" s="228">
        <v>0</v>
      </c>
      <c r="R246" s="228">
        <f>Q246*H246</f>
        <v>0</v>
      </c>
      <c r="S246" s="228">
        <v>0</v>
      </c>
      <c r="T246" s="229">
        <f>S246*H246</f>
        <v>0</v>
      </c>
      <c r="AR246" s="23" t="s">
        <v>224</v>
      </c>
      <c r="AT246" s="23" t="s">
        <v>182</v>
      </c>
      <c r="AU246" s="23" t="s">
        <v>187</v>
      </c>
      <c r="AY246" s="23" t="s">
        <v>180</v>
      </c>
      <c r="BE246" s="230">
        <f>IF(N246="základní",J246,0)</f>
        <v>0</v>
      </c>
      <c r="BF246" s="230">
        <f>IF(N246="snížená",J246,0)</f>
        <v>0</v>
      </c>
      <c r="BG246" s="230">
        <f>IF(N246="zákl. přenesená",J246,0)</f>
        <v>0</v>
      </c>
      <c r="BH246" s="230">
        <f>IF(N246="sníž. přenesená",J246,0)</f>
        <v>0</v>
      </c>
      <c r="BI246" s="230">
        <f>IF(N246="nulová",J246,0)</f>
        <v>0</v>
      </c>
      <c r="BJ246" s="23" t="s">
        <v>187</v>
      </c>
      <c r="BK246" s="230">
        <f>ROUND(I246*H246,0)</f>
        <v>0</v>
      </c>
      <c r="BL246" s="23" t="s">
        <v>224</v>
      </c>
      <c r="BM246" s="23" t="s">
        <v>424</v>
      </c>
    </row>
    <row r="247" spans="2:65" s="1" customFormat="1" ht="22.8" customHeight="1">
      <c r="B247" s="45"/>
      <c r="C247" s="220" t="s">
        <v>425</v>
      </c>
      <c r="D247" s="220" t="s">
        <v>182</v>
      </c>
      <c r="E247" s="221" t="s">
        <v>426</v>
      </c>
      <c r="F247" s="222" t="s">
        <v>427</v>
      </c>
      <c r="G247" s="223" t="s">
        <v>423</v>
      </c>
      <c r="H247" s="224">
        <v>1</v>
      </c>
      <c r="I247" s="225"/>
      <c r="J247" s="224">
        <f>ROUND(I247*H247,0)</f>
        <v>0</v>
      </c>
      <c r="K247" s="222" t="s">
        <v>193</v>
      </c>
      <c r="L247" s="71"/>
      <c r="M247" s="226" t="s">
        <v>22</v>
      </c>
      <c r="N247" s="227" t="s">
        <v>45</v>
      </c>
      <c r="O247" s="46"/>
      <c r="P247" s="228">
        <f>O247*H247</f>
        <v>0</v>
      </c>
      <c r="Q247" s="228">
        <v>0</v>
      </c>
      <c r="R247" s="228">
        <f>Q247*H247</f>
        <v>0</v>
      </c>
      <c r="S247" s="228">
        <v>0</v>
      </c>
      <c r="T247" s="229">
        <f>S247*H247</f>
        <v>0</v>
      </c>
      <c r="AR247" s="23" t="s">
        <v>224</v>
      </c>
      <c r="AT247" s="23" t="s">
        <v>182</v>
      </c>
      <c r="AU247" s="23" t="s">
        <v>187</v>
      </c>
      <c r="AY247" s="23" t="s">
        <v>180</v>
      </c>
      <c r="BE247" s="230">
        <f>IF(N247="základní",J247,0)</f>
        <v>0</v>
      </c>
      <c r="BF247" s="230">
        <f>IF(N247="snížená",J247,0)</f>
        <v>0</v>
      </c>
      <c r="BG247" s="230">
        <f>IF(N247="zákl. přenesená",J247,0)</f>
        <v>0</v>
      </c>
      <c r="BH247" s="230">
        <f>IF(N247="sníž. přenesená",J247,0)</f>
        <v>0</v>
      </c>
      <c r="BI247" s="230">
        <f>IF(N247="nulová",J247,0)</f>
        <v>0</v>
      </c>
      <c r="BJ247" s="23" t="s">
        <v>187</v>
      </c>
      <c r="BK247" s="230">
        <f>ROUND(I247*H247,0)</f>
        <v>0</v>
      </c>
      <c r="BL247" s="23" t="s">
        <v>224</v>
      </c>
      <c r="BM247" s="23" t="s">
        <v>428</v>
      </c>
    </row>
    <row r="248" spans="2:47" s="1" customFormat="1" ht="13.5">
      <c r="B248" s="45"/>
      <c r="C248" s="73"/>
      <c r="D248" s="233" t="s">
        <v>205</v>
      </c>
      <c r="E248" s="73"/>
      <c r="F248" s="254" t="s">
        <v>429</v>
      </c>
      <c r="G248" s="73"/>
      <c r="H248" s="73"/>
      <c r="I248" s="190"/>
      <c r="J248" s="73"/>
      <c r="K248" s="73"/>
      <c r="L248" s="71"/>
      <c r="M248" s="255"/>
      <c r="N248" s="46"/>
      <c r="O248" s="46"/>
      <c r="P248" s="46"/>
      <c r="Q248" s="46"/>
      <c r="R248" s="46"/>
      <c r="S248" s="46"/>
      <c r="T248" s="94"/>
      <c r="AT248" s="23" t="s">
        <v>205</v>
      </c>
      <c r="AU248" s="23" t="s">
        <v>187</v>
      </c>
    </row>
    <row r="249" spans="2:65" s="1" customFormat="1" ht="14.4" customHeight="1">
      <c r="B249" s="45"/>
      <c r="C249" s="220" t="s">
        <v>318</v>
      </c>
      <c r="D249" s="220" t="s">
        <v>182</v>
      </c>
      <c r="E249" s="221" t="s">
        <v>430</v>
      </c>
      <c r="F249" s="222" t="s">
        <v>431</v>
      </c>
      <c r="G249" s="223" t="s">
        <v>423</v>
      </c>
      <c r="H249" s="224">
        <v>1</v>
      </c>
      <c r="I249" s="225"/>
      <c r="J249" s="224">
        <f>ROUND(I249*H249,0)</f>
        <v>0</v>
      </c>
      <c r="K249" s="222" t="s">
        <v>193</v>
      </c>
      <c r="L249" s="71"/>
      <c r="M249" s="226" t="s">
        <v>22</v>
      </c>
      <c r="N249" s="227" t="s">
        <v>45</v>
      </c>
      <c r="O249" s="46"/>
      <c r="P249" s="228">
        <f>O249*H249</f>
        <v>0</v>
      </c>
      <c r="Q249" s="228">
        <v>0</v>
      </c>
      <c r="R249" s="228">
        <f>Q249*H249</f>
        <v>0</v>
      </c>
      <c r="S249" s="228">
        <v>0</v>
      </c>
      <c r="T249" s="229">
        <f>S249*H249</f>
        <v>0</v>
      </c>
      <c r="AR249" s="23" t="s">
        <v>224</v>
      </c>
      <c r="AT249" s="23" t="s">
        <v>182</v>
      </c>
      <c r="AU249" s="23" t="s">
        <v>187</v>
      </c>
      <c r="AY249" s="23" t="s">
        <v>180</v>
      </c>
      <c r="BE249" s="230">
        <f>IF(N249="základní",J249,0)</f>
        <v>0</v>
      </c>
      <c r="BF249" s="230">
        <f>IF(N249="snížená",J249,0)</f>
        <v>0</v>
      </c>
      <c r="BG249" s="230">
        <f>IF(N249="zákl. přenesená",J249,0)</f>
        <v>0</v>
      </c>
      <c r="BH249" s="230">
        <f>IF(N249="sníž. přenesená",J249,0)</f>
        <v>0</v>
      </c>
      <c r="BI249" s="230">
        <f>IF(N249="nulová",J249,0)</f>
        <v>0</v>
      </c>
      <c r="BJ249" s="23" t="s">
        <v>187</v>
      </c>
      <c r="BK249" s="230">
        <f>ROUND(I249*H249,0)</f>
        <v>0</v>
      </c>
      <c r="BL249" s="23" t="s">
        <v>224</v>
      </c>
      <c r="BM249" s="23" t="s">
        <v>29</v>
      </c>
    </row>
    <row r="250" spans="2:65" s="1" customFormat="1" ht="22.8" customHeight="1">
      <c r="B250" s="45"/>
      <c r="C250" s="220" t="s">
        <v>432</v>
      </c>
      <c r="D250" s="220" t="s">
        <v>182</v>
      </c>
      <c r="E250" s="221" t="s">
        <v>433</v>
      </c>
      <c r="F250" s="222" t="s">
        <v>434</v>
      </c>
      <c r="G250" s="223" t="s">
        <v>423</v>
      </c>
      <c r="H250" s="224">
        <v>1</v>
      </c>
      <c r="I250" s="225"/>
      <c r="J250" s="224">
        <f>ROUND(I250*H250,0)</f>
        <v>0</v>
      </c>
      <c r="K250" s="222" t="s">
        <v>193</v>
      </c>
      <c r="L250" s="71"/>
      <c r="M250" s="226" t="s">
        <v>22</v>
      </c>
      <c r="N250" s="227" t="s">
        <v>45</v>
      </c>
      <c r="O250" s="46"/>
      <c r="P250" s="228">
        <f>O250*H250</f>
        <v>0</v>
      </c>
      <c r="Q250" s="228">
        <v>0</v>
      </c>
      <c r="R250" s="228">
        <f>Q250*H250</f>
        <v>0</v>
      </c>
      <c r="S250" s="228">
        <v>0</v>
      </c>
      <c r="T250" s="229">
        <f>S250*H250</f>
        <v>0</v>
      </c>
      <c r="AR250" s="23" t="s">
        <v>224</v>
      </c>
      <c r="AT250" s="23" t="s">
        <v>182</v>
      </c>
      <c r="AU250" s="23" t="s">
        <v>187</v>
      </c>
      <c r="AY250" s="23" t="s">
        <v>180</v>
      </c>
      <c r="BE250" s="230">
        <f>IF(N250="základní",J250,0)</f>
        <v>0</v>
      </c>
      <c r="BF250" s="230">
        <f>IF(N250="snížená",J250,0)</f>
        <v>0</v>
      </c>
      <c r="BG250" s="230">
        <f>IF(N250="zákl. přenesená",J250,0)</f>
        <v>0</v>
      </c>
      <c r="BH250" s="230">
        <f>IF(N250="sníž. přenesená",J250,0)</f>
        <v>0</v>
      </c>
      <c r="BI250" s="230">
        <f>IF(N250="nulová",J250,0)</f>
        <v>0</v>
      </c>
      <c r="BJ250" s="23" t="s">
        <v>187</v>
      </c>
      <c r="BK250" s="230">
        <f>ROUND(I250*H250,0)</f>
        <v>0</v>
      </c>
      <c r="BL250" s="23" t="s">
        <v>224</v>
      </c>
      <c r="BM250" s="23" t="s">
        <v>435</v>
      </c>
    </row>
    <row r="251" spans="2:47" s="1" customFormat="1" ht="13.5">
      <c r="B251" s="45"/>
      <c r="C251" s="73"/>
      <c r="D251" s="233" t="s">
        <v>205</v>
      </c>
      <c r="E251" s="73"/>
      <c r="F251" s="254" t="s">
        <v>436</v>
      </c>
      <c r="G251" s="73"/>
      <c r="H251" s="73"/>
      <c r="I251" s="190"/>
      <c r="J251" s="73"/>
      <c r="K251" s="73"/>
      <c r="L251" s="71"/>
      <c r="M251" s="255"/>
      <c r="N251" s="46"/>
      <c r="O251" s="46"/>
      <c r="P251" s="46"/>
      <c r="Q251" s="46"/>
      <c r="R251" s="46"/>
      <c r="S251" s="46"/>
      <c r="T251" s="94"/>
      <c r="AT251" s="23" t="s">
        <v>205</v>
      </c>
      <c r="AU251" s="23" t="s">
        <v>187</v>
      </c>
    </row>
    <row r="252" spans="2:65" s="1" customFormat="1" ht="14.4" customHeight="1">
      <c r="B252" s="45"/>
      <c r="C252" s="220" t="s">
        <v>323</v>
      </c>
      <c r="D252" s="220" t="s">
        <v>182</v>
      </c>
      <c r="E252" s="221" t="s">
        <v>437</v>
      </c>
      <c r="F252" s="222" t="s">
        <v>438</v>
      </c>
      <c r="G252" s="223" t="s">
        <v>423</v>
      </c>
      <c r="H252" s="224">
        <v>1</v>
      </c>
      <c r="I252" s="225"/>
      <c r="J252" s="224">
        <f>ROUND(I252*H252,0)</f>
        <v>0</v>
      </c>
      <c r="K252" s="222" t="s">
        <v>193</v>
      </c>
      <c r="L252" s="71"/>
      <c r="M252" s="226" t="s">
        <v>22</v>
      </c>
      <c r="N252" s="227" t="s">
        <v>45</v>
      </c>
      <c r="O252" s="46"/>
      <c r="P252" s="228">
        <f>O252*H252</f>
        <v>0</v>
      </c>
      <c r="Q252" s="228">
        <v>0</v>
      </c>
      <c r="R252" s="228">
        <f>Q252*H252</f>
        <v>0</v>
      </c>
      <c r="S252" s="228">
        <v>0</v>
      </c>
      <c r="T252" s="229">
        <f>S252*H252</f>
        <v>0</v>
      </c>
      <c r="AR252" s="23" t="s">
        <v>224</v>
      </c>
      <c r="AT252" s="23" t="s">
        <v>182</v>
      </c>
      <c r="AU252" s="23" t="s">
        <v>187</v>
      </c>
      <c r="AY252" s="23" t="s">
        <v>180</v>
      </c>
      <c r="BE252" s="230">
        <f>IF(N252="základní",J252,0)</f>
        <v>0</v>
      </c>
      <c r="BF252" s="230">
        <f>IF(N252="snížená",J252,0)</f>
        <v>0</v>
      </c>
      <c r="BG252" s="230">
        <f>IF(N252="zákl. přenesená",J252,0)</f>
        <v>0</v>
      </c>
      <c r="BH252" s="230">
        <f>IF(N252="sníž. přenesená",J252,0)</f>
        <v>0</v>
      </c>
      <c r="BI252" s="230">
        <f>IF(N252="nulová",J252,0)</f>
        <v>0</v>
      </c>
      <c r="BJ252" s="23" t="s">
        <v>187</v>
      </c>
      <c r="BK252" s="230">
        <f>ROUND(I252*H252,0)</f>
        <v>0</v>
      </c>
      <c r="BL252" s="23" t="s">
        <v>224</v>
      </c>
      <c r="BM252" s="23" t="s">
        <v>439</v>
      </c>
    </row>
    <row r="253" spans="2:65" s="1" customFormat="1" ht="22.8" customHeight="1">
      <c r="B253" s="45"/>
      <c r="C253" s="220" t="s">
        <v>440</v>
      </c>
      <c r="D253" s="220" t="s">
        <v>182</v>
      </c>
      <c r="E253" s="221" t="s">
        <v>441</v>
      </c>
      <c r="F253" s="222" t="s">
        <v>442</v>
      </c>
      <c r="G253" s="223" t="s">
        <v>423</v>
      </c>
      <c r="H253" s="224">
        <v>1</v>
      </c>
      <c r="I253" s="225"/>
      <c r="J253" s="224">
        <f>ROUND(I253*H253,0)</f>
        <v>0</v>
      </c>
      <c r="K253" s="222" t="s">
        <v>193</v>
      </c>
      <c r="L253" s="71"/>
      <c r="M253" s="226" t="s">
        <v>22</v>
      </c>
      <c r="N253" s="227" t="s">
        <v>45</v>
      </c>
      <c r="O253" s="46"/>
      <c r="P253" s="228">
        <f>O253*H253</f>
        <v>0</v>
      </c>
      <c r="Q253" s="228">
        <v>0</v>
      </c>
      <c r="R253" s="228">
        <f>Q253*H253</f>
        <v>0</v>
      </c>
      <c r="S253" s="228">
        <v>0</v>
      </c>
      <c r="T253" s="229">
        <f>S253*H253</f>
        <v>0</v>
      </c>
      <c r="AR253" s="23" t="s">
        <v>224</v>
      </c>
      <c r="AT253" s="23" t="s">
        <v>182</v>
      </c>
      <c r="AU253" s="23" t="s">
        <v>187</v>
      </c>
      <c r="AY253" s="23" t="s">
        <v>180</v>
      </c>
      <c r="BE253" s="230">
        <f>IF(N253="základní",J253,0)</f>
        <v>0</v>
      </c>
      <c r="BF253" s="230">
        <f>IF(N253="snížená",J253,0)</f>
        <v>0</v>
      </c>
      <c r="BG253" s="230">
        <f>IF(N253="zákl. přenesená",J253,0)</f>
        <v>0</v>
      </c>
      <c r="BH253" s="230">
        <f>IF(N253="sníž. přenesená",J253,0)</f>
        <v>0</v>
      </c>
      <c r="BI253" s="230">
        <f>IF(N253="nulová",J253,0)</f>
        <v>0</v>
      </c>
      <c r="BJ253" s="23" t="s">
        <v>187</v>
      </c>
      <c r="BK253" s="230">
        <f>ROUND(I253*H253,0)</f>
        <v>0</v>
      </c>
      <c r="BL253" s="23" t="s">
        <v>224</v>
      </c>
      <c r="BM253" s="23" t="s">
        <v>443</v>
      </c>
    </row>
    <row r="254" spans="2:47" s="1" customFormat="1" ht="13.5">
      <c r="B254" s="45"/>
      <c r="C254" s="73"/>
      <c r="D254" s="233" t="s">
        <v>205</v>
      </c>
      <c r="E254" s="73"/>
      <c r="F254" s="254" t="s">
        <v>444</v>
      </c>
      <c r="G254" s="73"/>
      <c r="H254" s="73"/>
      <c r="I254" s="190"/>
      <c r="J254" s="73"/>
      <c r="K254" s="73"/>
      <c r="L254" s="71"/>
      <c r="M254" s="255"/>
      <c r="N254" s="46"/>
      <c r="O254" s="46"/>
      <c r="P254" s="46"/>
      <c r="Q254" s="46"/>
      <c r="R254" s="46"/>
      <c r="S254" s="46"/>
      <c r="T254" s="94"/>
      <c r="AT254" s="23" t="s">
        <v>205</v>
      </c>
      <c r="AU254" s="23" t="s">
        <v>187</v>
      </c>
    </row>
    <row r="255" spans="2:65" s="1" customFormat="1" ht="22.8" customHeight="1">
      <c r="B255" s="45"/>
      <c r="C255" s="220" t="s">
        <v>329</v>
      </c>
      <c r="D255" s="220" t="s">
        <v>182</v>
      </c>
      <c r="E255" s="221" t="s">
        <v>445</v>
      </c>
      <c r="F255" s="222" t="s">
        <v>446</v>
      </c>
      <c r="G255" s="223" t="s">
        <v>423</v>
      </c>
      <c r="H255" s="224">
        <v>1</v>
      </c>
      <c r="I255" s="225"/>
      <c r="J255" s="224">
        <f>ROUND(I255*H255,0)</f>
        <v>0</v>
      </c>
      <c r="K255" s="222" t="s">
        <v>193</v>
      </c>
      <c r="L255" s="71"/>
      <c r="M255" s="226" t="s">
        <v>22</v>
      </c>
      <c r="N255" s="227" t="s">
        <v>45</v>
      </c>
      <c r="O255" s="46"/>
      <c r="P255" s="228">
        <f>O255*H255</f>
        <v>0</v>
      </c>
      <c r="Q255" s="228">
        <v>0</v>
      </c>
      <c r="R255" s="228">
        <f>Q255*H255</f>
        <v>0</v>
      </c>
      <c r="S255" s="228">
        <v>0</v>
      </c>
      <c r="T255" s="229">
        <f>S255*H255</f>
        <v>0</v>
      </c>
      <c r="AR255" s="23" t="s">
        <v>224</v>
      </c>
      <c r="AT255" s="23" t="s">
        <v>182</v>
      </c>
      <c r="AU255" s="23" t="s">
        <v>187</v>
      </c>
      <c r="AY255" s="23" t="s">
        <v>180</v>
      </c>
      <c r="BE255" s="230">
        <f>IF(N255="základní",J255,0)</f>
        <v>0</v>
      </c>
      <c r="BF255" s="230">
        <f>IF(N255="snížená",J255,0)</f>
        <v>0</v>
      </c>
      <c r="BG255" s="230">
        <f>IF(N255="zákl. přenesená",J255,0)</f>
        <v>0</v>
      </c>
      <c r="BH255" s="230">
        <f>IF(N255="sníž. přenesená",J255,0)</f>
        <v>0</v>
      </c>
      <c r="BI255" s="230">
        <f>IF(N255="nulová",J255,0)</f>
        <v>0</v>
      </c>
      <c r="BJ255" s="23" t="s">
        <v>187</v>
      </c>
      <c r="BK255" s="230">
        <f>ROUND(I255*H255,0)</f>
        <v>0</v>
      </c>
      <c r="BL255" s="23" t="s">
        <v>224</v>
      </c>
      <c r="BM255" s="23" t="s">
        <v>447</v>
      </c>
    </row>
    <row r="256" spans="2:65" s="1" customFormat="1" ht="14.4" customHeight="1">
      <c r="B256" s="45"/>
      <c r="C256" s="220" t="s">
        <v>448</v>
      </c>
      <c r="D256" s="220" t="s">
        <v>182</v>
      </c>
      <c r="E256" s="221" t="s">
        <v>449</v>
      </c>
      <c r="F256" s="222" t="s">
        <v>450</v>
      </c>
      <c r="G256" s="223" t="s">
        <v>423</v>
      </c>
      <c r="H256" s="224">
        <v>1</v>
      </c>
      <c r="I256" s="225"/>
      <c r="J256" s="224">
        <f>ROUND(I256*H256,0)</f>
        <v>0</v>
      </c>
      <c r="K256" s="222" t="s">
        <v>193</v>
      </c>
      <c r="L256" s="71"/>
      <c r="M256" s="226" t="s">
        <v>22</v>
      </c>
      <c r="N256" s="227" t="s">
        <v>45</v>
      </c>
      <c r="O256" s="46"/>
      <c r="P256" s="228">
        <f>O256*H256</f>
        <v>0</v>
      </c>
      <c r="Q256" s="228">
        <v>0</v>
      </c>
      <c r="R256" s="228">
        <f>Q256*H256</f>
        <v>0</v>
      </c>
      <c r="S256" s="228">
        <v>0</v>
      </c>
      <c r="T256" s="229">
        <f>S256*H256</f>
        <v>0</v>
      </c>
      <c r="AR256" s="23" t="s">
        <v>224</v>
      </c>
      <c r="AT256" s="23" t="s">
        <v>182</v>
      </c>
      <c r="AU256" s="23" t="s">
        <v>187</v>
      </c>
      <c r="AY256" s="23" t="s">
        <v>180</v>
      </c>
      <c r="BE256" s="230">
        <f>IF(N256="základní",J256,0)</f>
        <v>0</v>
      </c>
      <c r="BF256" s="230">
        <f>IF(N256="snížená",J256,0)</f>
        <v>0</v>
      </c>
      <c r="BG256" s="230">
        <f>IF(N256="zákl. přenesená",J256,0)</f>
        <v>0</v>
      </c>
      <c r="BH256" s="230">
        <f>IF(N256="sníž. přenesená",J256,0)</f>
        <v>0</v>
      </c>
      <c r="BI256" s="230">
        <f>IF(N256="nulová",J256,0)</f>
        <v>0</v>
      </c>
      <c r="BJ256" s="23" t="s">
        <v>187</v>
      </c>
      <c r="BK256" s="230">
        <f>ROUND(I256*H256,0)</f>
        <v>0</v>
      </c>
      <c r="BL256" s="23" t="s">
        <v>224</v>
      </c>
      <c r="BM256" s="23" t="s">
        <v>451</v>
      </c>
    </row>
    <row r="257" spans="2:47" s="1" customFormat="1" ht="13.5">
      <c r="B257" s="45"/>
      <c r="C257" s="73"/>
      <c r="D257" s="233" t="s">
        <v>205</v>
      </c>
      <c r="E257" s="73"/>
      <c r="F257" s="254" t="s">
        <v>452</v>
      </c>
      <c r="G257" s="73"/>
      <c r="H257" s="73"/>
      <c r="I257" s="190"/>
      <c r="J257" s="73"/>
      <c r="K257" s="73"/>
      <c r="L257" s="71"/>
      <c r="M257" s="255"/>
      <c r="N257" s="46"/>
      <c r="O257" s="46"/>
      <c r="P257" s="46"/>
      <c r="Q257" s="46"/>
      <c r="R257" s="46"/>
      <c r="S257" s="46"/>
      <c r="T257" s="94"/>
      <c r="AT257" s="23" t="s">
        <v>205</v>
      </c>
      <c r="AU257" s="23" t="s">
        <v>187</v>
      </c>
    </row>
    <row r="258" spans="2:65" s="1" customFormat="1" ht="22.8" customHeight="1">
      <c r="B258" s="45"/>
      <c r="C258" s="220" t="s">
        <v>335</v>
      </c>
      <c r="D258" s="220" t="s">
        <v>182</v>
      </c>
      <c r="E258" s="221" t="s">
        <v>453</v>
      </c>
      <c r="F258" s="222" t="s">
        <v>454</v>
      </c>
      <c r="G258" s="223" t="s">
        <v>423</v>
      </c>
      <c r="H258" s="224">
        <v>1</v>
      </c>
      <c r="I258" s="225"/>
      <c r="J258" s="224">
        <f>ROUND(I258*H258,0)</f>
        <v>0</v>
      </c>
      <c r="K258" s="222" t="s">
        <v>193</v>
      </c>
      <c r="L258" s="71"/>
      <c r="M258" s="226" t="s">
        <v>22</v>
      </c>
      <c r="N258" s="227" t="s">
        <v>45</v>
      </c>
      <c r="O258" s="46"/>
      <c r="P258" s="228">
        <f>O258*H258</f>
        <v>0</v>
      </c>
      <c r="Q258" s="228">
        <v>0</v>
      </c>
      <c r="R258" s="228">
        <f>Q258*H258</f>
        <v>0</v>
      </c>
      <c r="S258" s="228">
        <v>0</v>
      </c>
      <c r="T258" s="229">
        <f>S258*H258</f>
        <v>0</v>
      </c>
      <c r="AR258" s="23" t="s">
        <v>224</v>
      </c>
      <c r="AT258" s="23" t="s">
        <v>182</v>
      </c>
      <c r="AU258" s="23" t="s">
        <v>187</v>
      </c>
      <c r="AY258" s="23" t="s">
        <v>180</v>
      </c>
      <c r="BE258" s="230">
        <f>IF(N258="základní",J258,0)</f>
        <v>0</v>
      </c>
      <c r="BF258" s="230">
        <f>IF(N258="snížená",J258,0)</f>
        <v>0</v>
      </c>
      <c r="BG258" s="230">
        <f>IF(N258="zákl. přenesená",J258,0)</f>
        <v>0</v>
      </c>
      <c r="BH258" s="230">
        <f>IF(N258="sníž. přenesená",J258,0)</f>
        <v>0</v>
      </c>
      <c r="BI258" s="230">
        <f>IF(N258="nulová",J258,0)</f>
        <v>0</v>
      </c>
      <c r="BJ258" s="23" t="s">
        <v>187</v>
      </c>
      <c r="BK258" s="230">
        <f>ROUND(I258*H258,0)</f>
        <v>0</v>
      </c>
      <c r="BL258" s="23" t="s">
        <v>224</v>
      </c>
      <c r="BM258" s="23" t="s">
        <v>455</v>
      </c>
    </row>
    <row r="259" spans="2:65" s="1" customFormat="1" ht="22.8" customHeight="1">
      <c r="B259" s="45"/>
      <c r="C259" s="220" t="s">
        <v>456</v>
      </c>
      <c r="D259" s="220" t="s">
        <v>182</v>
      </c>
      <c r="E259" s="221" t="s">
        <v>457</v>
      </c>
      <c r="F259" s="222" t="s">
        <v>458</v>
      </c>
      <c r="G259" s="223" t="s">
        <v>358</v>
      </c>
      <c r="H259" s="224">
        <v>1</v>
      </c>
      <c r="I259" s="225"/>
      <c r="J259" s="224">
        <f>ROUND(I259*H259,0)</f>
        <v>0</v>
      </c>
      <c r="K259" s="222" t="s">
        <v>193</v>
      </c>
      <c r="L259" s="71"/>
      <c r="M259" s="226" t="s">
        <v>22</v>
      </c>
      <c r="N259" s="227" t="s">
        <v>45</v>
      </c>
      <c r="O259" s="46"/>
      <c r="P259" s="228">
        <f>O259*H259</f>
        <v>0</v>
      </c>
      <c r="Q259" s="228">
        <v>0</v>
      </c>
      <c r="R259" s="228">
        <f>Q259*H259</f>
        <v>0</v>
      </c>
      <c r="S259" s="228">
        <v>0</v>
      </c>
      <c r="T259" s="229">
        <f>S259*H259</f>
        <v>0</v>
      </c>
      <c r="AR259" s="23" t="s">
        <v>224</v>
      </c>
      <c r="AT259" s="23" t="s">
        <v>182</v>
      </c>
      <c r="AU259" s="23" t="s">
        <v>187</v>
      </c>
      <c r="AY259" s="23" t="s">
        <v>180</v>
      </c>
      <c r="BE259" s="230">
        <f>IF(N259="základní",J259,0)</f>
        <v>0</v>
      </c>
      <c r="BF259" s="230">
        <f>IF(N259="snížená",J259,0)</f>
        <v>0</v>
      </c>
      <c r="BG259" s="230">
        <f>IF(N259="zákl. přenesená",J259,0)</f>
        <v>0</v>
      </c>
      <c r="BH259" s="230">
        <f>IF(N259="sníž. přenesená",J259,0)</f>
        <v>0</v>
      </c>
      <c r="BI259" s="230">
        <f>IF(N259="nulová",J259,0)</f>
        <v>0</v>
      </c>
      <c r="BJ259" s="23" t="s">
        <v>187</v>
      </c>
      <c r="BK259" s="230">
        <f>ROUND(I259*H259,0)</f>
        <v>0</v>
      </c>
      <c r="BL259" s="23" t="s">
        <v>224</v>
      </c>
      <c r="BM259" s="23" t="s">
        <v>459</v>
      </c>
    </row>
    <row r="260" spans="2:65" s="1" customFormat="1" ht="14.4" customHeight="1">
      <c r="B260" s="45"/>
      <c r="C260" s="220" t="s">
        <v>342</v>
      </c>
      <c r="D260" s="220" t="s">
        <v>182</v>
      </c>
      <c r="E260" s="221" t="s">
        <v>460</v>
      </c>
      <c r="F260" s="222" t="s">
        <v>461</v>
      </c>
      <c r="G260" s="223" t="s">
        <v>423</v>
      </c>
      <c r="H260" s="224">
        <v>3</v>
      </c>
      <c r="I260" s="225"/>
      <c r="J260" s="224">
        <f>ROUND(I260*H260,0)</f>
        <v>0</v>
      </c>
      <c r="K260" s="222" t="s">
        <v>193</v>
      </c>
      <c r="L260" s="71"/>
      <c r="M260" s="226" t="s">
        <v>22</v>
      </c>
      <c r="N260" s="227" t="s">
        <v>45</v>
      </c>
      <c r="O260" s="46"/>
      <c r="P260" s="228">
        <f>O260*H260</f>
        <v>0</v>
      </c>
      <c r="Q260" s="228">
        <v>0</v>
      </c>
      <c r="R260" s="228">
        <f>Q260*H260</f>
        <v>0</v>
      </c>
      <c r="S260" s="228">
        <v>0</v>
      </c>
      <c r="T260" s="229">
        <f>S260*H260</f>
        <v>0</v>
      </c>
      <c r="AR260" s="23" t="s">
        <v>224</v>
      </c>
      <c r="AT260" s="23" t="s">
        <v>182</v>
      </c>
      <c r="AU260" s="23" t="s">
        <v>187</v>
      </c>
      <c r="AY260" s="23" t="s">
        <v>180</v>
      </c>
      <c r="BE260" s="230">
        <f>IF(N260="základní",J260,0)</f>
        <v>0</v>
      </c>
      <c r="BF260" s="230">
        <f>IF(N260="snížená",J260,0)</f>
        <v>0</v>
      </c>
      <c r="BG260" s="230">
        <f>IF(N260="zákl. přenesená",J260,0)</f>
        <v>0</v>
      </c>
      <c r="BH260" s="230">
        <f>IF(N260="sníž. přenesená",J260,0)</f>
        <v>0</v>
      </c>
      <c r="BI260" s="230">
        <f>IF(N260="nulová",J260,0)</f>
        <v>0</v>
      </c>
      <c r="BJ260" s="23" t="s">
        <v>187</v>
      </c>
      <c r="BK260" s="230">
        <f>ROUND(I260*H260,0)</f>
        <v>0</v>
      </c>
      <c r="BL260" s="23" t="s">
        <v>224</v>
      </c>
      <c r="BM260" s="23" t="s">
        <v>462</v>
      </c>
    </row>
    <row r="261" spans="2:65" s="1" customFormat="1" ht="22.8" customHeight="1">
      <c r="B261" s="45"/>
      <c r="C261" s="220" t="s">
        <v>463</v>
      </c>
      <c r="D261" s="220" t="s">
        <v>182</v>
      </c>
      <c r="E261" s="221" t="s">
        <v>464</v>
      </c>
      <c r="F261" s="222" t="s">
        <v>465</v>
      </c>
      <c r="G261" s="223" t="s">
        <v>423</v>
      </c>
      <c r="H261" s="224">
        <v>1</v>
      </c>
      <c r="I261" s="225"/>
      <c r="J261" s="224">
        <f>ROUND(I261*H261,0)</f>
        <v>0</v>
      </c>
      <c r="K261" s="222" t="s">
        <v>193</v>
      </c>
      <c r="L261" s="71"/>
      <c r="M261" s="226" t="s">
        <v>22</v>
      </c>
      <c r="N261" s="227" t="s">
        <v>45</v>
      </c>
      <c r="O261" s="46"/>
      <c r="P261" s="228">
        <f>O261*H261</f>
        <v>0</v>
      </c>
      <c r="Q261" s="228">
        <v>0</v>
      </c>
      <c r="R261" s="228">
        <f>Q261*H261</f>
        <v>0</v>
      </c>
      <c r="S261" s="228">
        <v>0</v>
      </c>
      <c r="T261" s="229">
        <f>S261*H261</f>
        <v>0</v>
      </c>
      <c r="AR261" s="23" t="s">
        <v>224</v>
      </c>
      <c r="AT261" s="23" t="s">
        <v>182</v>
      </c>
      <c r="AU261" s="23" t="s">
        <v>187</v>
      </c>
      <c r="AY261" s="23" t="s">
        <v>180</v>
      </c>
      <c r="BE261" s="230">
        <f>IF(N261="základní",J261,0)</f>
        <v>0</v>
      </c>
      <c r="BF261" s="230">
        <f>IF(N261="snížená",J261,0)</f>
        <v>0</v>
      </c>
      <c r="BG261" s="230">
        <f>IF(N261="zákl. přenesená",J261,0)</f>
        <v>0</v>
      </c>
      <c r="BH261" s="230">
        <f>IF(N261="sníž. přenesená",J261,0)</f>
        <v>0</v>
      </c>
      <c r="BI261" s="230">
        <f>IF(N261="nulová",J261,0)</f>
        <v>0</v>
      </c>
      <c r="BJ261" s="23" t="s">
        <v>187</v>
      </c>
      <c r="BK261" s="230">
        <f>ROUND(I261*H261,0)</f>
        <v>0</v>
      </c>
      <c r="BL261" s="23" t="s">
        <v>224</v>
      </c>
      <c r="BM261" s="23" t="s">
        <v>466</v>
      </c>
    </row>
    <row r="262" spans="2:47" s="1" customFormat="1" ht="13.5">
      <c r="B262" s="45"/>
      <c r="C262" s="73"/>
      <c r="D262" s="233" t="s">
        <v>205</v>
      </c>
      <c r="E262" s="73"/>
      <c r="F262" s="254" t="s">
        <v>467</v>
      </c>
      <c r="G262" s="73"/>
      <c r="H262" s="73"/>
      <c r="I262" s="190"/>
      <c r="J262" s="73"/>
      <c r="K262" s="73"/>
      <c r="L262" s="71"/>
      <c r="M262" s="255"/>
      <c r="N262" s="46"/>
      <c r="O262" s="46"/>
      <c r="P262" s="46"/>
      <c r="Q262" s="46"/>
      <c r="R262" s="46"/>
      <c r="S262" s="46"/>
      <c r="T262" s="94"/>
      <c r="AT262" s="23" t="s">
        <v>205</v>
      </c>
      <c r="AU262" s="23" t="s">
        <v>187</v>
      </c>
    </row>
    <row r="263" spans="2:65" s="1" customFormat="1" ht="14.4" customHeight="1">
      <c r="B263" s="45"/>
      <c r="C263" s="220" t="s">
        <v>345</v>
      </c>
      <c r="D263" s="220" t="s">
        <v>182</v>
      </c>
      <c r="E263" s="221" t="s">
        <v>468</v>
      </c>
      <c r="F263" s="222" t="s">
        <v>469</v>
      </c>
      <c r="G263" s="223" t="s">
        <v>423</v>
      </c>
      <c r="H263" s="224">
        <v>1</v>
      </c>
      <c r="I263" s="225"/>
      <c r="J263" s="224">
        <f>ROUND(I263*H263,0)</f>
        <v>0</v>
      </c>
      <c r="K263" s="222" t="s">
        <v>193</v>
      </c>
      <c r="L263" s="71"/>
      <c r="M263" s="226" t="s">
        <v>22</v>
      </c>
      <c r="N263" s="227" t="s">
        <v>45</v>
      </c>
      <c r="O263" s="46"/>
      <c r="P263" s="228">
        <f>O263*H263</f>
        <v>0</v>
      </c>
      <c r="Q263" s="228">
        <v>0</v>
      </c>
      <c r="R263" s="228">
        <f>Q263*H263</f>
        <v>0</v>
      </c>
      <c r="S263" s="228">
        <v>0</v>
      </c>
      <c r="T263" s="229">
        <f>S263*H263</f>
        <v>0</v>
      </c>
      <c r="AR263" s="23" t="s">
        <v>224</v>
      </c>
      <c r="AT263" s="23" t="s">
        <v>182</v>
      </c>
      <c r="AU263" s="23" t="s">
        <v>187</v>
      </c>
      <c r="AY263" s="23" t="s">
        <v>180</v>
      </c>
      <c r="BE263" s="230">
        <f>IF(N263="základní",J263,0)</f>
        <v>0</v>
      </c>
      <c r="BF263" s="230">
        <f>IF(N263="snížená",J263,0)</f>
        <v>0</v>
      </c>
      <c r="BG263" s="230">
        <f>IF(N263="zákl. přenesená",J263,0)</f>
        <v>0</v>
      </c>
      <c r="BH263" s="230">
        <f>IF(N263="sníž. přenesená",J263,0)</f>
        <v>0</v>
      </c>
      <c r="BI263" s="230">
        <f>IF(N263="nulová",J263,0)</f>
        <v>0</v>
      </c>
      <c r="BJ263" s="23" t="s">
        <v>187</v>
      </c>
      <c r="BK263" s="230">
        <f>ROUND(I263*H263,0)</f>
        <v>0</v>
      </c>
      <c r="BL263" s="23" t="s">
        <v>224</v>
      </c>
      <c r="BM263" s="23" t="s">
        <v>470</v>
      </c>
    </row>
    <row r="264" spans="2:47" s="1" customFormat="1" ht="13.5">
      <c r="B264" s="45"/>
      <c r="C264" s="73"/>
      <c r="D264" s="233" t="s">
        <v>205</v>
      </c>
      <c r="E264" s="73"/>
      <c r="F264" s="254" t="s">
        <v>471</v>
      </c>
      <c r="G264" s="73"/>
      <c r="H264" s="73"/>
      <c r="I264" s="190"/>
      <c r="J264" s="73"/>
      <c r="K264" s="73"/>
      <c r="L264" s="71"/>
      <c r="M264" s="255"/>
      <c r="N264" s="46"/>
      <c r="O264" s="46"/>
      <c r="P264" s="46"/>
      <c r="Q264" s="46"/>
      <c r="R264" s="46"/>
      <c r="S264" s="46"/>
      <c r="T264" s="94"/>
      <c r="AT264" s="23" t="s">
        <v>205</v>
      </c>
      <c r="AU264" s="23" t="s">
        <v>187</v>
      </c>
    </row>
    <row r="265" spans="2:65" s="1" customFormat="1" ht="14.4" customHeight="1">
      <c r="B265" s="45"/>
      <c r="C265" s="220" t="s">
        <v>472</v>
      </c>
      <c r="D265" s="220" t="s">
        <v>182</v>
      </c>
      <c r="E265" s="221" t="s">
        <v>473</v>
      </c>
      <c r="F265" s="222" t="s">
        <v>474</v>
      </c>
      <c r="G265" s="223" t="s">
        <v>423</v>
      </c>
      <c r="H265" s="224">
        <v>1</v>
      </c>
      <c r="I265" s="225"/>
      <c r="J265" s="224">
        <f>ROUND(I265*H265,0)</f>
        <v>0</v>
      </c>
      <c r="K265" s="222" t="s">
        <v>193</v>
      </c>
      <c r="L265" s="71"/>
      <c r="M265" s="226" t="s">
        <v>22</v>
      </c>
      <c r="N265" s="227" t="s">
        <v>45</v>
      </c>
      <c r="O265" s="46"/>
      <c r="P265" s="228">
        <f>O265*H265</f>
        <v>0</v>
      </c>
      <c r="Q265" s="228">
        <v>0</v>
      </c>
      <c r="R265" s="228">
        <f>Q265*H265</f>
        <v>0</v>
      </c>
      <c r="S265" s="228">
        <v>0</v>
      </c>
      <c r="T265" s="229">
        <f>S265*H265</f>
        <v>0</v>
      </c>
      <c r="AR265" s="23" t="s">
        <v>224</v>
      </c>
      <c r="AT265" s="23" t="s">
        <v>182</v>
      </c>
      <c r="AU265" s="23" t="s">
        <v>187</v>
      </c>
      <c r="AY265" s="23" t="s">
        <v>180</v>
      </c>
      <c r="BE265" s="230">
        <f>IF(N265="základní",J265,0)</f>
        <v>0</v>
      </c>
      <c r="BF265" s="230">
        <f>IF(N265="snížená",J265,0)</f>
        <v>0</v>
      </c>
      <c r="BG265" s="230">
        <f>IF(N265="zákl. přenesená",J265,0)</f>
        <v>0</v>
      </c>
      <c r="BH265" s="230">
        <f>IF(N265="sníž. přenesená",J265,0)</f>
        <v>0</v>
      </c>
      <c r="BI265" s="230">
        <f>IF(N265="nulová",J265,0)</f>
        <v>0</v>
      </c>
      <c r="BJ265" s="23" t="s">
        <v>187</v>
      </c>
      <c r="BK265" s="230">
        <f>ROUND(I265*H265,0)</f>
        <v>0</v>
      </c>
      <c r="BL265" s="23" t="s">
        <v>224</v>
      </c>
      <c r="BM265" s="23" t="s">
        <v>475</v>
      </c>
    </row>
    <row r="266" spans="2:47" s="1" customFormat="1" ht="13.5">
      <c r="B266" s="45"/>
      <c r="C266" s="73"/>
      <c r="D266" s="233" t="s">
        <v>205</v>
      </c>
      <c r="E266" s="73"/>
      <c r="F266" s="254" t="s">
        <v>476</v>
      </c>
      <c r="G266" s="73"/>
      <c r="H266" s="73"/>
      <c r="I266" s="190"/>
      <c r="J266" s="73"/>
      <c r="K266" s="73"/>
      <c r="L266" s="71"/>
      <c r="M266" s="255"/>
      <c r="N266" s="46"/>
      <c r="O266" s="46"/>
      <c r="P266" s="46"/>
      <c r="Q266" s="46"/>
      <c r="R266" s="46"/>
      <c r="S266" s="46"/>
      <c r="T266" s="94"/>
      <c r="AT266" s="23" t="s">
        <v>205</v>
      </c>
      <c r="AU266" s="23" t="s">
        <v>187</v>
      </c>
    </row>
    <row r="267" spans="2:65" s="1" customFormat="1" ht="34.2" customHeight="1">
      <c r="B267" s="45"/>
      <c r="C267" s="220" t="s">
        <v>351</v>
      </c>
      <c r="D267" s="220" t="s">
        <v>182</v>
      </c>
      <c r="E267" s="221" t="s">
        <v>477</v>
      </c>
      <c r="F267" s="222" t="s">
        <v>478</v>
      </c>
      <c r="G267" s="223" t="s">
        <v>334</v>
      </c>
      <c r="H267" s="225"/>
      <c r="I267" s="225"/>
      <c r="J267" s="224">
        <f>ROUND(I267*H267,0)</f>
        <v>0</v>
      </c>
      <c r="K267" s="222" t="s">
        <v>193</v>
      </c>
      <c r="L267" s="71"/>
      <c r="M267" s="226" t="s">
        <v>22</v>
      </c>
      <c r="N267" s="227" t="s">
        <v>45</v>
      </c>
      <c r="O267" s="46"/>
      <c r="P267" s="228">
        <f>O267*H267</f>
        <v>0</v>
      </c>
      <c r="Q267" s="228">
        <v>0</v>
      </c>
      <c r="R267" s="228">
        <f>Q267*H267</f>
        <v>0</v>
      </c>
      <c r="S267" s="228">
        <v>0</v>
      </c>
      <c r="T267" s="229">
        <f>S267*H267</f>
        <v>0</v>
      </c>
      <c r="AR267" s="23" t="s">
        <v>224</v>
      </c>
      <c r="AT267" s="23" t="s">
        <v>182</v>
      </c>
      <c r="AU267" s="23" t="s">
        <v>187</v>
      </c>
      <c r="AY267" s="23" t="s">
        <v>180</v>
      </c>
      <c r="BE267" s="230">
        <f>IF(N267="základní",J267,0)</f>
        <v>0</v>
      </c>
      <c r="BF267" s="230">
        <f>IF(N267="snížená",J267,0)</f>
        <v>0</v>
      </c>
      <c r="BG267" s="230">
        <f>IF(N267="zákl. přenesená",J267,0)</f>
        <v>0</v>
      </c>
      <c r="BH267" s="230">
        <f>IF(N267="sníž. přenesená",J267,0)</f>
        <v>0</v>
      </c>
      <c r="BI267" s="230">
        <f>IF(N267="nulová",J267,0)</f>
        <v>0</v>
      </c>
      <c r="BJ267" s="23" t="s">
        <v>187</v>
      </c>
      <c r="BK267" s="230">
        <f>ROUND(I267*H267,0)</f>
        <v>0</v>
      </c>
      <c r="BL267" s="23" t="s">
        <v>224</v>
      </c>
      <c r="BM267" s="23" t="s">
        <v>479</v>
      </c>
    </row>
    <row r="268" spans="2:47" s="1" customFormat="1" ht="13.5">
      <c r="B268" s="45"/>
      <c r="C268" s="73"/>
      <c r="D268" s="233" t="s">
        <v>205</v>
      </c>
      <c r="E268" s="73"/>
      <c r="F268" s="254" t="s">
        <v>480</v>
      </c>
      <c r="G268" s="73"/>
      <c r="H268" s="73"/>
      <c r="I268" s="190"/>
      <c r="J268" s="73"/>
      <c r="K268" s="73"/>
      <c r="L268" s="71"/>
      <c r="M268" s="255"/>
      <c r="N268" s="46"/>
      <c r="O268" s="46"/>
      <c r="P268" s="46"/>
      <c r="Q268" s="46"/>
      <c r="R268" s="46"/>
      <c r="S268" s="46"/>
      <c r="T268" s="94"/>
      <c r="AT268" s="23" t="s">
        <v>205</v>
      </c>
      <c r="AU268" s="23" t="s">
        <v>187</v>
      </c>
    </row>
    <row r="269" spans="2:63" s="10" customFormat="1" ht="29.85" customHeight="1">
      <c r="B269" s="204"/>
      <c r="C269" s="205"/>
      <c r="D269" s="206" t="s">
        <v>72</v>
      </c>
      <c r="E269" s="218" t="s">
        <v>481</v>
      </c>
      <c r="F269" s="218" t="s">
        <v>482</v>
      </c>
      <c r="G269" s="205"/>
      <c r="H269" s="205"/>
      <c r="I269" s="208"/>
      <c r="J269" s="219">
        <f>BK269</f>
        <v>0</v>
      </c>
      <c r="K269" s="205"/>
      <c r="L269" s="210"/>
      <c r="M269" s="211"/>
      <c r="N269" s="212"/>
      <c r="O269" s="212"/>
      <c r="P269" s="213">
        <f>SUM(P270:P296)</f>
        <v>0</v>
      </c>
      <c r="Q269" s="212"/>
      <c r="R269" s="213">
        <f>SUM(R270:R296)</f>
        <v>0</v>
      </c>
      <c r="S269" s="212"/>
      <c r="T269" s="214">
        <f>SUM(T270:T296)</f>
        <v>0</v>
      </c>
      <c r="AR269" s="215" t="s">
        <v>187</v>
      </c>
      <c r="AT269" s="216" t="s">
        <v>72</v>
      </c>
      <c r="AU269" s="216" t="s">
        <v>10</v>
      </c>
      <c r="AY269" s="215" t="s">
        <v>180</v>
      </c>
      <c r="BK269" s="217">
        <f>SUM(BK270:BK296)</f>
        <v>0</v>
      </c>
    </row>
    <row r="270" spans="2:65" s="1" customFormat="1" ht="14.4" customHeight="1">
      <c r="B270" s="45"/>
      <c r="C270" s="220" t="s">
        <v>483</v>
      </c>
      <c r="D270" s="220" t="s">
        <v>182</v>
      </c>
      <c r="E270" s="221" t="s">
        <v>484</v>
      </c>
      <c r="F270" s="222" t="s">
        <v>485</v>
      </c>
      <c r="G270" s="223" t="s">
        <v>269</v>
      </c>
      <c r="H270" s="224">
        <v>1</v>
      </c>
      <c r="I270" s="225"/>
      <c r="J270" s="224">
        <f>ROUND(I270*H270,0)</f>
        <v>0</v>
      </c>
      <c r="K270" s="222" t="s">
        <v>22</v>
      </c>
      <c r="L270" s="71"/>
      <c r="M270" s="226" t="s">
        <v>22</v>
      </c>
      <c r="N270" s="227" t="s">
        <v>45</v>
      </c>
      <c r="O270" s="46"/>
      <c r="P270" s="228">
        <f>O270*H270</f>
        <v>0</v>
      </c>
      <c r="Q270" s="228">
        <v>0</v>
      </c>
      <c r="R270" s="228">
        <f>Q270*H270</f>
        <v>0</v>
      </c>
      <c r="S270" s="228">
        <v>0</v>
      </c>
      <c r="T270" s="229">
        <f>S270*H270</f>
        <v>0</v>
      </c>
      <c r="AR270" s="23" t="s">
        <v>224</v>
      </c>
      <c r="AT270" s="23" t="s">
        <v>182</v>
      </c>
      <c r="AU270" s="23" t="s">
        <v>187</v>
      </c>
      <c r="AY270" s="23" t="s">
        <v>180</v>
      </c>
      <c r="BE270" s="230">
        <f>IF(N270="základní",J270,0)</f>
        <v>0</v>
      </c>
      <c r="BF270" s="230">
        <f>IF(N270="snížená",J270,0)</f>
        <v>0</v>
      </c>
      <c r="BG270" s="230">
        <f>IF(N270="zákl. přenesená",J270,0)</f>
        <v>0</v>
      </c>
      <c r="BH270" s="230">
        <f>IF(N270="sníž. přenesená",J270,0)</f>
        <v>0</v>
      </c>
      <c r="BI270" s="230">
        <f>IF(N270="nulová",J270,0)</f>
        <v>0</v>
      </c>
      <c r="BJ270" s="23" t="s">
        <v>187</v>
      </c>
      <c r="BK270" s="230">
        <f>ROUND(I270*H270,0)</f>
        <v>0</v>
      </c>
      <c r="BL270" s="23" t="s">
        <v>224</v>
      </c>
      <c r="BM270" s="23" t="s">
        <v>486</v>
      </c>
    </row>
    <row r="271" spans="2:65" s="1" customFormat="1" ht="14.4" customHeight="1">
      <c r="B271" s="45"/>
      <c r="C271" s="220" t="s">
        <v>354</v>
      </c>
      <c r="D271" s="220" t="s">
        <v>182</v>
      </c>
      <c r="E271" s="221" t="s">
        <v>487</v>
      </c>
      <c r="F271" s="222" t="s">
        <v>488</v>
      </c>
      <c r="G271" s="223" t="s">
        <v>269</v>
      </c>
      <c r="H271" s="224">
        <v>1</v>
      </c>
      <c r="I271" s="225"/>
      <c r="J271" s="224">
        <f>ROUND(I271*H271,0)</f>
        <v>0</v>
      </c>
      <c r="K271" s="222" t="s">
        <v>22</v>
      </c>
      <c r="L271" s="71"/>
      <c r="M271" s="226" t="s">
        <v>22</v>
      </c>
      <c r="N271" s="227" t="s">
        <v>45</v>
      </c>
      <c r="O271" s="46"/>
      <c r="P271" s="228">
        <f>O271*H271</f>
        <v>0</v>
      </c>
      <c r="Q271" s="228">
        <v>0</v>
      </c>
      <c r="R271" s="228">
        <f>Q271*H271</f>
        <v>0</v>
      </c>
      <c r="S271" s="228">
        <v>0</v>
      </c>
      <c r="T271" s="229">
        <f>S271*H271</f>
        <v>0</v>
      </c>
      <c r="AR271" s="23" t="s">
        <v>224</v>
      </c>
      <c r="AT271" s="23" t="s">
        <v>182</v>
      </c>
      <c r="AU271" s="23" t="s">
        <v>187</v>
      </c>
      <c r="AY271" s="23" t="s">
        <v>180</v>
      </c>
      <c r="BE271" s="230">
        <f>IF(N271="základní",J271,0)</f>
        <v>0</v>
      </c>
      <c r="BF271" s="230">
        <f>IF(N271="snížená",J271,0)</f>
        <v>0</v>
      </c>
      <c r="BG271" s="230">
        <f>IF(N271="zákl. přenesená",J271,0)</f>
        <v>0</v>
      </c>
      <c r="BH271" s="230">
        <f>IF(N271="sníž. přenesená",J271,0)</f>
        <v>0</v>
      </c>
      <c r="BI271" s="230">
        <f>IF(N271="nulová",J271,0)</f>
        <v>0</v>
      </c>
      <c r="BJ271" s="23" t="s">
        <v>187</v>
      </c>
      <c r="BK271" s="230">
        <f>ROUND(I271*H271,0)</f>
        <v>0</v>
      </c>
      <c r="BL271" s="23" t="s">
        <v>224</v>
      </c>
      <c r="BM271" s="23" t="s">
        <v>489</v>
      </c>
    </row>
    <row r="272" spans="2:65" s="1" customFormat="1" ht="14.4" customHeight="1">
      <c r="B272" s="45"/>
      <c r="C272" s="220" t="s">
        <v>490</v>
      </c>
      <c r="D272" s="220" t="s">
        <v>182</v>
      </c>
      <c r="E272" s="221" t="s">
        <v>491</v>
      </c>
      <c r="F272" s="222" t="s">
        <v>492</v>
      </c>
      <c r="G272" s="223" t="s">
        <v>269</v>
      </c>
      <c r="H272" s="224">
        <v>2</v>
      </c>
      <c r="I272" s="225"/>
      <c r="J272" s="224">
        <f>ROUND(I272*H272,0)</f>
        <v>0</v>
      </c>
      <c r="K272" s="222" t="s">
        <v>22</v>
      </c>
      <c r="L272" s="71"/>
      <c r="M272" s="226" t="s">
        <v>22</v>
      </c>
      <c r="N272" s="227" t="s">
        <v>45</v>
      </c>
      <c r="O272" s="46"/>
      <c r="P272" s="228">
        <f>O272*H272</f>
        <v>0</v>
      </c>
      <c r="Q272" s="228">
        <v>0</v>
      </c>
      <c r="R272" s="228">
        <f>Q272*H272</f>
        <v>0</v>
      </c>
      <c r="S272" s="228">
        <v>0</v>
      </c>
      <c r="T272" s="229">
        <f>S272*H272</f>
        <v>0</v>
      </c>
      <c r="AR272" s="23" t="s">
        <v>224</v>
      </c>
      <c r="AT272" s="23" t="s">
        <v>182</v>
      </c>
      <c r="AU272" s="23" t="s">
        <v>187</v>
      </c>
      <c r="AY272" s="23" t="s">
        <v>180</v>
      </c>
      <c r="BE272" s="230">
        <f>IF(N272="základní",J272,0)</f>
        <v>0</v>
      </c>
      <c r="BF272" s="230">
        <f>IF(N272="snížená",J272,0)</f>
        <v>0</v>
      </c>
      <c r="BG272" s="230">
        <f>IF(N272="zákl. přenesená",J272,0)</f>
        <v>0</v>
      </c>
      <c r="BH272" s="230">
        <f>IF(N272="sníž. přenesená",J272,0)</f>
        <v>0</v>
      </c>
      <c r="BI272" s="230">
        <f>IF(N272="nulová",J272,0)</f>
        <v>0</v>
      </c>
      <c r="BJ272" s="23" t="s">
        <v>187</v>
      </c>
      <c r="BK272" s="230">
        <f>ROUND(I272*H272,0)</f>
        <v>0</v>
      </c>
      <c r="BL272" s="23" t="s">
        <v>224</v>
      </c>
      <c r="BM272" s="23" t="s">
        <v>493</v>
      </c>
    </row>
    <row r="273" spans="2:65" s="1" customFormat="1" ht="14.4" customHeight="1">
      <c r="B273" s="45"/>
      <c r="C273" s="220" t="s">
        <v>359</v>
      </c>
      <c r="D273" s="220" t="s">
        <v>182</v>
      </c>
      <c r="E273" s="221" t="s">
        <v>494</v>
      </c>
      <c r="F273" s="222" t="s">
        <v>495</v>
      </c>
      <c r="G273" s="223" t="s">
        <v>203</v>
      </c>
      <c r="H273" s="224">
        <v>18</v>
      </c>
      <c r="I273" s="225"/>
      <c r="J273" s="224">
        <f>ROUND(I273*H273,0)</f>
        <v>0</v>
      </c>
      <c r="K273" s="222" t="s">
        <v>22</v>
      </c>
      <c r="L273" s="71"/>
      <c r="M273" s="226" t="s">
        <v>22</v>
      </c>
      <c r="N273" s="227" t="s">
        <v>45</v>
      </c>
      <c r="O273" s="46"/>
      <c r="P273" s="228">
        <f>O273*H273</f>
        <v>0</v>
      </c>
      <c r="Q273" s="228">
        <v>0</v>
      </c>
      <c r="R273" s="228">
        <f>Q273*H273</f>
        <v>0</v>
      </c>
      <c r="S273" s="228">
        <v>0</v>
      </c>
      <c r="T273" s="229">
        <f>S273*H273</f>
        <v>0</v>
      </c>
      <c r="AR273" s="23" t="s">
        <v>224</v>
      </c>
      <c r="AT273" s="23" t="s">
        <v>182</v>
      </c>
      <c r="AU273" s="23" t="s">
        <v>187</v>
      </c>
      <c r="AY273" s="23" t="s">
        <v>180</v>
      </c>
      <c r="BE273" s="230">
        <f>IF(N273="základní",J273,0)</f>
        <v>0</v>
      </c>
      <c r="BF273" s="230">
        <f>IF(N273="snížená",J273,0)</f>
        <v>0</v>
      </c>
      <c r="BG273" s="230">
        <f>IF(N273="zákl. přenesená",J273,0)</f>
        <v>0</v>
      </c>
      <c r="BH273" s="230">
        <f>IF(N273="sníž. přenesená",J273,0)</f>
        <v>0</v>
      </c>
      <c r="BI273" s="230">
        <f>IF(N273="nulová",J273,0)</f>
        <v>0</v>
      </c>
      <c r="BJ273" s="23" t="s">
        <v>187</v>
      </c>
      <c r="BK273" s="230">
        <f>ROUND(I273*H273,0)</f>
        <v>0</v>
      </c>
      <c r="BL273" s="23" t="s">
        <v>224</v>
      </c>
      <c r="BM273" s="23" t="s">
        <v>496</v>
      </c>
    </row>
    <row r="274" spans="2:65" s="1" customFormat="1" ht="14.4" customHeight="1">
      <c r="B274" s="45"/>
      <c r="C274" s="220" t="s">
        <v>497</v>
      </c>
      <c r="D274" s="220" t="s">
        <v>182</v>
      </c>
      <c r="E274" s="221" t="s">
        <v>498</v>
      </c>
      <c r="F274" s="222" t="s">
        <v>499</v>
      </c>
      <c r="G274" s="223" t="s">
        <v>203</v>
      </c>
      <c r="H274" s="224">
        <v>60</v>
      </c>
      <c r="I274" s="225"/>
      <c r="J274" s="224">
        <f>ROUND(I274*H274,0)</f>
        <v>0</v>
      </c>
      <c r="K274" s="222" t="s">
        <v>22</v>
      </c>
      <c r="L274" s="71"/>
      <c r="M274" s="226" t="s">
        <v>22</v>
      </c>
      <c r="N274" s="227" t="s">
        <v>45</v>
      </c>
      <c r="O274" s="46"/>
      <c r="P274" s="228">
        <f>O274*H274</f>
        <v>0</v>
      </c>
      <c r="Q274" s="228">
        <v>0</v>
      </c>
      <c r="R274" s="228">
        <f>Q274*H274</f>
        <v>0</v>
      </c>
      <c r="S274" s="228">
        <v>0</v>
      </c>
      <c r="T274" s="229">
        <f>S274*H274</f>
        <v>0</v>
      </c>
      <c r="AR274" s="23" t="s">
        <v>224</v>
      </c>
      <c r="AT274" s="23" t="s">
        <v>182</v>
      </c>
      <c r="AU274" s="23" t="s">
        <v>187</v>
      </c>
      <c r="AY274" s="23" t="s">
        <v>180</v>
      </c>
      <c r="BE274" s="230">
        <f>IF(N274="základní",J274,0)</f>
        <v>0</v>
      </c>
      <c r="BF274" s="230">
        <f>IF(N274="snížená",J274,0)</f>
        <v>0</v>
      </c>
      <c r="BG274" s="230">
        <f>IF(N274="zákl. přenesená",J274,0)</f>
        <v>0</v>
      </c>
      <c r="BH274" s="230">
        <f>IF(N274="sníž. přenesená",J274,0)</f>
        <v>0</v>
      </c>
      <c r="BI274" s="230">
        <f>IF(N274="nulová",J274,0)</f>
        <v>0</v>
      </c>
      <c r="BJ274" s="23" t="s">
        <v>187</v>
      </c>
      <c r="BK274" s="230">
        <f>ROUND(I274*H274,0)</f>
        <v>0</v>
      </c>
      <c r="BL274" s="23" t="s">
        <v>224</v>
      </c>
      <c r="BM274" s="23" t="s">
        <v>500</v>
      </c>
    </row>
    <row r="275" spans="2:65" s="1" customFormat="1" ht="14.4" customHeight="1">
      <c r="B275" s="45"/>
      <c r="C275" s="220" t="s">
        <v>363</v>
      </c>
      <c r="D275" s="220" t="s">
        <v>182</v>
      </c>
      <c r="E275" s="221" t="s">
        <v>501</v>
      </c>
      <c r="F275" s="222" t="s">
        <v>502</v>
      </c>
      <c r="G275" s="223" t="s">
        <v>203</v>
      </c>
      <c r="H275" s="224">
        <v>100</v>
      </c>
      <c r="I275" s="225"/>
      <c r="J275" s="224">
        <f>ROUND(I275*H275,0)</f>
        <v>0</v>
      </c>
      <c r="K275" s="222" t="s">
        <v>22</v>
      </c>
      <c r="L275" s="71"/>
      <c r="M275" s="226" t="s">
        <v>22</v>
      </c>
      <c r="N275" s="227" t="s">
        <v>45</v>
      </c>
      <c r="O275" s="46"/>
      <c r="P275" s="228">
        <f>O275*H275</f>
        <v>0</v>
      </c>
      <c r="Q275" s="228">
        <v>0</v>
      </c>
      <c r="R275" s="228">
        <f>Q275*H275</f>
        <v>0</v>
      </c>
      <c r="S275" s="228">
        <v>0</v>
      </c>
      <c r="T275" s="229">
        <f>S275*H275</f>
        <v>0</v>
      </c>
      <c r="AR275" s="23" t="s">
        <v>224</v>
      </c>
      <c r="AT275" s="23" t="s">
        <v>182</v>
      </c>
      <c r="AU275" s="23" t="s">
        <v>187</v>
      </c>
      <c r="AY275" s="23" t="s">
        <v>180</v>
      </c>
      <c r="BE275" s="230">
        <f>IF(N275="základní",J275,0)</f>
        <v>0</v>
      </c>
      <c r="BF275" s="230">
        <f>IF(N275="snížená",J275,0)</f>
        <v>0</v>
      </c>
      <c r="BG275" s="230">
        <f>IF(N275="zákl. přenesená",J275,0)</f>
        <v>0</v>
      </c>
      <c r="BH275" s="230">
        <f>IF(N275="sníž. přenesená",J275,0)</f>
        <v>0</v>
      </c>
      <c r="BI275" s="230">
        <f>IF(N275="nulová",J275,0)</f>
        <v>0</v>
      </c>
      <c r="BJ275" s="23" t="s">
        <v>187</v>
      </c>
      <c r="BK275" s="230">
        <f>ROUND(I275*H275,0)</f>
        <v>0</v>
      </c>
      <c r="BL275" s="23" t="s">
        <v>224</v>
      </c>
      <c r="BM275" s="23" t="s">
        <v>503</v>
      </c>
    </row>
    <row r="276" spans="2:65" s="1" customFormat="1" ht="14.4" customHeight="1">
      <c r="B276" s="45"/>
      <c r="C276" s="220" t="s">
        <v>504</v>
      </c>
      <c r="D276" s="220" t="s">
        <v>182</v>
      </c>
      <c r="E276" s="221" t="s">
        <v>505</v>
      </c>
      <c r="F276" s="222" t="s">
        <v>506</v>
      </c>
      <c r="G276" s="223" t="s">
        <v>203</v>
      </c>
      <c r="H276" s="224">
        <v>25</v>
      </c>
      <c r="I276" s="225"/>
      <c r="J276" s="224">
        <f>ROUND(I276*H276,0)</f>
        <v>0</v>
      </c>
      <c r="K276" s="222" t="s">
        <v>22</v>
      </c>
      <c r="L276" s="71"/>
      <c r="M276" s="226" t="s">
        <v>22</v>
      </c>
      <c r="N276" s="227" t="s">
        <v>45</v>
      </c>
      <c r="O276" s="46"/>
      <c r="P276" s="228">
        <f>O276*H276</f>
        <v>0</v>
      </c>
      <c r="Q276" s="228">
        <v>0</v>
      </c>
      <c r="R276" s="228">
        <f>Q276*H276</f>
        <v>0</v>
      </c>
      <c r="S276" s="228">
        <v>0</v>
      </c>
      <c r="T276" s="229">
        <f>S276*H276</f>
        <v>0</v>
      </c>
      <c r="AR276" s="23" t="s">
        <v>224</v>
      </c>
      <c r="AT276" s="23" t="s">
        <v>182</v>
      </c>
      <c r="AU276" s="23" t="s">
        <v>187</v>
      </c>
      <c r="AY276" s="23" t="s">
        <v>180</v>
      </c>
      <c r="BE276" s="230">
        <f>IF(N276="základní",J276,0)</f>
        <v>0</v>
      </c>
      <c r="BF276" s="230">
        <f>IF(N276="snížená",J276,0)</f>
        <v>0</v>
      </c>
      <c r="BG276" s="230">
        <f>IF(N276="zákl. přenesená",J276,0)</f>
        <v>0</v>
      </c>
      <c r="BH276" s="230">
        <f>IF(N276="sníž. přenesená",J276,0)</f>
        <v>0</v>
      </c>
      <c r="BI276" s="230">
        <f>IF(N276="nulová",J276,0)</f>
        <v>0</v>
      </c>
      <c r="BJ276" s="23" t="s">
        <v>187</v>
      </c>
      <c r="BK276" s="230">
        <f>ROUND(I276*H276,0)</f>
        <v>0</v>
      </c>
      <c r="BL276" s="23" t="s">
        <v>224</v>
      </c>
      <c r="BM276" s="23" t="s">
        <v>507</v>
      </c>
    </row>
    <row r="277" spans="2:65" s="1" customFormat="1" ht="14.4" customHeight="1">
      <c r="B277" s="45"/>
      <c r="C277" s="220" t="s">
        <v>367</v>
      </c>
      <c r="D277" s="220" t="s">
        <v>182</v>
      </c>
      <c r="E277" s="221" t="s">
        <v>508</v>
      </c>
      <c r="F277" s="222" t="s">
        <v>509</v>
      </c>
      <c r="G277" s="223" t="s">
        <v>203</v>
      </c>
      <c r="H277" s="224">
        <v>18</v>
      </c>
      <c r="I277" s="225"/>
      <c r="J277" s="224">
        <f>ROUND(I277*H277,0)</f>
        <v>0</v>
      </c>
      <c r="K277" s="222" t="s">
        <v>22</v>
      </c>
      <c r="L277" s="71"/>
      <c r="M277" s="226" t="s">
        <v>22</v>
      </c>
      <c r="N277" s="227" t="s">
        <v>45</v>
      </c>
      <c r="O277" s="46"/>
      <c r="P277" s="228">
        <f>O277*H277</f>
        <v>0</v>
      </c>
      <c r="Q277" s="228">
        <v>0</v>
      </c>
      <c r="R277" s="228">
        <f>Q277*H277</f>
        <v>0</v>
      </c>
      <c r="S277" s="228">
        <v>0</v>
      </c>
      <c r="T277" s="229">
        <f>S277*H277</f>
        <v>0</v>
      </c>
      <c r="AR277" s="23" t="s">
        <v>224</v>
      </c>
      <c r="AT277" s="23" t="s">
        <v>182</v>
      </c>
      <c r="AU277" s="23" t="s">
        <v>187</v>
      </c>
      <c r="AY277" s="23" t="s">
        <v>180</v>
      </c>
      <c r="BE277" s="230">
        <f>IF(N277="základní",J277,0)</f>
        <v>0</v>
      </c>
      <c r="BF277" s="230">
        <f>IF(N277="snížená",J277,0)</f>
        <v>0</v>
      </c>
      <c r="BG277" s="230">
        <f>IF(N277="zákl. přenesená",J277,0)</f>
        <v>0</v>
      </c>
      <c r="BH277" s="230">
        <f>IF(N277="sníž. přenesená",J277,0)</f>
        <v>0</v>
      </c>
      <c r="BI277" s="230">
        <f>IF(N277="nulová",J277,0)</f>
        <v>0</v>
      </c>
      <c r="BJ277" s="23" t="s">
        <v>187</v>
      </c>
      <c r="BK277" s="230">
        <f>ROUND(I277*H277,0)</f>
        <v>0</v>
      </c>
      <c r="BL277" s="23" t="s">
        <v>224</v>
      </c>
      <c r="BM277" s="23" t="s">
        <v>510</v>
      </c>
    </row>
    <row r="278" spans="2:65" s="1" customFormat="1" ht="14.4" customHeight="1">
      <c r="B278" s="45"/>
      <c r="C278" s="220" t="s">
        <v>511</v>
      </c>
      <c r="D278" s="220" t="s">
        <v>182</v>
      </c>
      <c r="E278" s="221" t="s">
        <v>512</v>
      </c>
      <c r="F278" s="222" t="s">
        <v>513</v>
      </c>
      <c r="G278" s="223" t="s">
        <v>203</v>
      </c>
      <c r="H278" s="224">
        <v>3</v>
      </c>
      <c r="I278" s="225"/>
      <c r="J278" s="224">
        <f>ROUND(I278*H278,0)</f>
        <v>0</v>
      </c>
      <c r="K278" s="222" t="s">
        <v>22</v>
      </c>
      <c r="L278" s="71"/>
      <c r="M278" s="226" t="s">
        <v>22</v>
      </c>
      <c r="N278" s="227" t="s">
        <v>45</v>
      </c>
      <c r="O278" s="46"/>
      <c r="P278" s="228">
        <f>O278*H278</f>
        <v>0</v>
      </c>
      <c r="Q278" s="228">
        <v>0</v>
      </c>
      <c r="R278" s="228">
        <f>Q278*H278</f>
        <v>0</v>
      </c>
      <c r="S278" s="228">
        <v>0</v>
      </c>
      <c r="T278" s="229">
        <f>S278*H278</f>
        <v>0</v>
      </c>
      <c r="AR278" s="23" t="s">
        <v>224</v>
      </c>
      <c r="AT278" s="23" t="s">
        <v>182</v>
      </c>
      <c r="AU278" s="23" t="s">
        <v>187</v>
      </c>
      <c r="AY278" s="23" t="s">
        <v>180</v>
      </c>
      <c r="BE278" s="230">
        <f>IF(N278="základní",J278,0)</f>
        <v>0</v>
      </c>
      <c r="BF278" s="230">
        <f>IF(N278="snížená",J278,0)</f>
        <v>0</v>
      </c>
      <c r="BG278" s="230">
        <f>IF(N278="zákl. přenesená",J278,0)</f>
        <v>0</v>
      </c>
      <c r="BH278" s="230">
        <f>IF(N278="sníž. přenesená",J278,0)</f>
        <v>0</v>
      </c>
      <c r="BI278" s="230">
        <f>IF(N278="nulová",J278,0)</f>
        <v>0</v>
      </c>
      <c r="BJ278" s="23" t="s">
        <v>187</v>
      </c>
      <c r="BK278" s="230">
        <f>ROUND(I278*H278,0)</f>
        <v>0</v>
      </c>
      <c r="BL278" s="23" t="s">
        <v>224</v>
      </c>
      <c r="BM278" s="23" t="s">
        <v>514</v>
      </c>
    </row>
    <row r="279" spans="2:65" s="1" customFormat="1" ht="14.4" customHeight="1">
      <c r="B279" s="45"/>
      <c r="C279" s="220" t="s">
        <v>370</v>
      </c>
      <c r="D279" s="220" t="s">
        <v>182</v>
      </c>
      <c r="E279" s="221" t="s">
        <v>515</v>
      </c>
      <c r="F279" s="222" t="s">
        <v>516</v>
      </c>
      <c r="G279" s="223" t="s">
        <v>269</v>
      </c>
      <c r="H279" s="224">
        <v>28</v>
      </c>
      <c r="I279" s="225"/>
      <c r="J279" s="224">
        <f>ROUND(I279*H279,0)</f>
        <v>0</v>
      </c>
      <c r="K279" s="222" t="s">
        <v>22</v>
      </c>
      <c r="L279" s="71"/>
      <c r="M279" s="226" t="s">
        <v>22</v>
      </c>
      <c r="N279" s="227" t="s">
        <v>45</v>
      </c>
      <c r="O279" s="46"/>
      <c r="P279" s="228">
        <f>O279*H279</f>
        <v>0</v>
      </c>
      <c r="Q279" s="228">
        <v>0</v>
      </c>
      <c r="R279" s="228">
        <f>Q279*H279</f>
        <v>0</v>
      </c>
      <c r="S279" s="228">
        <v>0</v>
      </c>
      <c r="T279" s="229">
        <f>S279*H279</f>
        <v>0</v>
      </c>
      <c r="AR279" s="23" t="s">
        <v>224</v>
      </c>
      <c r="AT279" s="23" t="s">
        <v>182</v>
      </c>
      <c r="AU279" s="23" t="s">
        <v>187</v>
      </c>
      <c r="AY279" s="23" t="s">
        <v>180</v>
      </c>
      <c r="BE279" s="230">
        <f>IF(N279="základní",J279,0)</f>
        <v>0</v>
      </c>
      <c r="BF279" s="230">
        <f>IF(N279="snížená",J279,0)</f>
        <v>0</v>
      </c>
      <c r="BG279" s="230">
        <f>IF(N279="zákl. přenesená",J279,0)</f>
        <v>0</v>
      </c>
      <c r="BH279" s="230">
        <f>IF(N279="sníž. přenesená",J279,0)</f>
        <v>0</v>
      </c>
      <c r="BI279" s="230">
        <f>IF(N279="nulová",J279,0)</f>
        <v>0</v>
      </c>
      <c r="BJ279" s="23" t="s">
        <v>187</v>
      </c>
      <c r="BK279" s="230">
        <f>ROUND(I279*H279,0)</f>
        <v>0</v>
      </c>
      <c r="BL279" s="23" t="s">
        <v>224</v>
      </c>
      <c r="BM279" s="23" t="s">
        <v>517</v>
      </c>
    </row>
    <row r="280" spans="2:65" s="1" customFormat="1" ht="14.4" customHeight="1">
      <c r="B280" s="45"/>
      <c r="C280" s="220" t="s">
        <v>518</v>
      </c>
      <c r="D280" s="220" t="s">
        <v>182</v>
      </c>
      <c r="E280" s="221" t="s">
        <v>519</v>
      </c>
      <c r="F280" s="222" t="s">
        <v>520</v>
      </c>
      <c r="G280" s="223" t="s">
        <v>269</v>
      </c>
      <c r="H280" s="224">
        <v>4</v>
      </c>
      <c r="I280" s="225"/>
      <c r="J280" s="224">
        <f>ROUND(I280*H280,0)</f>
        <v>0</v>
      </c>
      <c r="K280" s="222" t="s">
        <v>22</v>
      </c>
      <c r="L280" s="71"/>
      <c r="M280" s="226" t="s">
        <v>22</v>
      </c>
      <c r="N280" s="227" t="s">
        <v>45</v>
      </c>
      <c r="O280" s="46"/>
      <c r="P280" s="228">
        <f>O280*H280</f>
        <v>0</v>
      </c>
      <c r="Q280" s="228">
        <v>0</v>
      </c>
      <c r="R280" s="228">
        <f>Q280*H280</f>
        <v>0</v>
      </c>
      <c r="S280" s="228">
        <v>0</v>
      </c>
      <c r="T280" s="229">
        <f>S280*H280</f>
        <v>0</v>
      </c>
      <c r="AR280" s="23" t="s">
        <v>224</v>
      </c>
      <c r="AT280" s="23" t="s">
        <v>182</v>
      </c>
      <c r="AU280" s="23" t="s">
        <v>187</v>
      </c>
      <c r="AY280" s="23" t="s">
        <v>180</v>
      </c>
      <c r="BE280" s="230">
        <f>IF(N280="základní",J280,0)</f>
        <v>0</v>
      </c>
      <c r="BF280" s="230">
        <f>IF(N280="snížená",J280,0)</f>
        <v>0</v>
      </c>
      <c r="BG280" s="230">
        <f>IF(N280="zákl. přenesená",J280,0)</f>
        <v>0</v>
      </c>
      <c r="BH280" s="230">
        <f>IF(N280="sníž. přenesená",J280,0)</f>
        <v>0</v>
      </c>
      <c r="BI280" s="230">
        <f>IF(N280="nulová",J280,0)</f>
        <v>0</v>
      </c>
      <c r="BJ280" s="23" t="s">
        <v>187</v>
      </c>
      <c r="BK280" s="230">
        <f>ROUND(I280*H280,0)</f>
        <v>0</v>
      </c>
      <c r="BL280" s="23" t="s">
        <v>224</v>
      </c>
      <c r="BM280" s="23" t="s">
        <v>521</v>
      </c>
    </row>
    <row r="281" spans="2:65" s="1" customFormat="1" ht="14.4" customHeight="1">
      <c r="B281" s="45"/>
      <c r="C281" s="220" t="s">
        <v>374</v>
      </c>
      <c r="D281" s="220" t="s">
        <v>182</v>
      </c>
      <c r="E281" s="221" t="s">
        <v>522</v>
      </c>
      <c r="F281" s="222" t="s">
        <v>523</v>
      </c>
      <c r="G281" s="223" t="s">
        <v>269</v>
      </c>
      <c r="H281" s="224">
        <v>2</v>
      </c>
      <c r="I281" s="225"/>
      <c r="J281" s="224">
        <f>ROUND(I281*H281,0)</f>
        <v>0</v>
      </c>
      <c r="K281" s="222" t="s">
        <v>22</v>
      </c>
      <c r="L281" s="71"/>
      <c r="M281" s="226" t="s">
        <v>22</v>
      </c>
      <c r="N281" s="227" t="s">
        <v>45</v>
      </c>
      <c r="O281" s="46"/>
      <c r="P281" s="228">
        <f>O281*H281</f>
        <v>0</v>
      </c>
      <c r="Q281" s="228">
        <v>0</v>
      </c>
      <c r="R281" s="228">
        <f>Q281*H281</f>
        <v>0</v>
      </c>
      <c r="S281" s="228">
        <v>0</v>
      </c>
      <c r="T281" s="229">
        <f>S281*H281</f>
        <v>0</v>
      </c>
      <c r="AR281" s="23" t="s">
        <v>224</v>
      </c>
      <c r="AT281" s="23" t="s">
        <v>182</v>
      </c>
      <c r="AU281" s="23" t="s">
        <v>187</v>
      </c>
      <c r="AY281" s="23" t="s">
        <v>180</v>
      </c>
      <c r="BE281" s="230">
        <f>IF(N281="základní",J281,0)</f>
        <v>0</v>
      </c>
      <c r="BF281" s="230">
        <f>IF(N281="snížená",J281,0)</f>
        <v>0</v>
      </c>
      <c r="BG281" s="230">
        <f>IF(N281="zákl. přenesená",J281,0)</f>
        <v>0</v>
      </c>
      <c r="BH281" s="230">
        <f>IF(N281="sníž. přenesená",J281,0)</f>
        <v>0</v>
      </c>
      <c r="BI281" s="230">
        <f>IF(N281="nulová",J281,0)</f>
        <v>0</v>
      </c>
      <c r="BJ281" s="23" t="s">
        <v>187</v>
      </c>
      <c r="BK281" s="230">
        <f>ROUND(I281*H281,0)</f>
        <v>0</v>
      </c>
      <c r="BL281" s="23" t="s">
        <v>224</v>
      </c>
      <c r="BM281" s="23" t="s">
        <v>524</v>
      </c>
    </row>
    <row r="282" spans="2:65" s="1" customFormat="1" ht="14.4" customHeight="1">
      <c r="B282" s="45"/>
      <c r="C282" s="220" t="s">
        <v>525</v>
      </c>
      <c r="D282" s="220" t="s">
        <v>182</v>
      </c>
      <c r="E282" s="221" t="s">
        <v>526</v>
      </c>
      <c r="F282" s="222" t="s">
        <v>527</v>
      </c>
      <c r="G282" s="223" t="s">
        <v>269</v>
      </c>
      <c r="H282" s="224">
        <v>15</v>
      </c>
      <c r="I282" s="225"/>
      <c r="J282" s="224">
        <f>ROUND(I282*H282,0)</f>
        <v>0</v>
      </c>
      <c r="K282" s="222" t="s">
        <v>22</v>
      </c>
      <c r="L282" s="71"/>
      <c r="M282" s="226" t="s">
        <v>22</v>
      </c>
      <c r="N282" s="227" t="s">
        <v>45</v>
      </c>
      <c r="O282" s="46"/>
      <c r="P282" s="228">
        <f>O282*H282</f>
        <v>0</v>
      </c>
      <c r="Q282" s="228">
        <v>0</v>
      </c>
      <c r="R282" s="228">
        <f>Q282*H282</f>
        <v>0</v>
      </c>
      <c r="S282" s="228">
        <v>0</v>
      </c>
      <c r="T282" s="229">
        <f>S282*H282</f>
        <v>0</v>
      </c>
      <c r="AR282" s="23" t="s">
        <v>224</v>
      </c>
      <c r="AT282" s="23" t="s">
        <v>182</v>
      </c>
      <c r="AU282" s="23" t="s">
        <v>187</v>
      </c>
      <c r="AY282" s="23" t="s">
        <v>180</v>
      </c>
      <c r="BE282" s="230">
        <f>IF(N282="základní",J282,0)</f>
        <v>0</v>
      </c>
      <c r="BF282" s="230">
        <f>IF(N282="snížená",J282,0)</f>
        <v>0</v>
      </c>
      <c r="BG282" s="230">
        <f>IF(N282="zákl. přenesená",J282,0)</f>
        <v>0</v>
      </c>
      <c r="BH282" s="230">
        <f>IF(N282="sníž. přenesená",J282,0)</f>
        <v>0</v>
      </c>
      <c r="BI282" s="230">
        <f>IF(N282="nulová",J282,0)</f>
        <v>0</v>
      </c>
      <c r="BJ282" s="23" t="s">
        <v>187</v>
      </c>
      <c r="BK282" s="230">
        <f>ROUND(I282*H282,0)</f>
        <v>0</v>
      </c>
      <c r="BL282" s="23" t="s">
        <v>224</v>
      </c>
      <c r="BM282" s="23" t="s">
        <v>528</v>
      </c>
    </row>
    <row r="283" spans="2:65" s="1" customFormat="1" ht="14.4" customHeight="1">
      <c r="B283" s="45"/>
      <c r="C283" s="220" t="s">
        <v>378</v>
      </c>
      <c r="D283" s="220" t="s">
        <v>182</v>
      </c>
      <c r="E283" s="221" t="s">
        <v>529</v>
      </c>
      <c r="F283" s="222" t="s">
        <v>530</v>
      </c>
      <c r="G283" s="223" t="s">
        <v>269</v>
      </c>
      <c r="H283" s="224">
        <v>21</v>
      </c>
      <c r="I283" s="225"/>
      <c r="J283" s="224">
        <f>ROUND(I283*H283,0)</f>
        <v>0</v>
      </c>
      <c r="K283" s="222" t="s">
        <v>22</v>
      </c>
      <c r="L283" s="71"/>
      <c r="M283" s="226" t="s">
        <v>22</v>
      </c>
      <c r="N283" s="227" t="s">
        <v>45</v>
      </c>
      <c r="O283" s="46"/>
      <c r="P283" s="228">
        <f>O283*H283</f>
        <v>0</v>
      </c>
      <c r="Q283" s="228">
        <v>0</v>
      </c>
      <c r="R283" s="228">
        <f>Q283*H283</f>
        <v>0</v>
      </c>
      <c r="S283" s="228">
        <v>0</v>
      </c>
      <c r="T283" s="229">
        <f>S283*H283</f>
        <v>0</v>
      </c>
      <c r="AR283" s="23" t="s">
        <v>224</v>
      </c>
      <c r="AT283" s="23" t="s">
        <v>182</v>
      </c>
      <c r="AU283" s="23" t="s">
        <v>187</v>
      </c>
      <c r="AY283" s="23" t="s">
        <v>180</v>
      </c>
      <c r="BE283" s="230">
        <f>IF(N283="základní",J283,0)</f>
        <v>0</v>
      </c>
      <c r="BF283" s="230">
        <f>IF(N283="snížená",J283,0)</f>
        <v>0</v>
      </c>
      <c r="BG283" s="230">
        <f>IF(N283="zákl. přenesená",J283,0)</f>
        <v>0</v>
      </c>
      <c r="BH283" s="230">
        <f>IF(N283="sníž. přenesená",J283,0)</f>
        <v>0</v>
      </c>
      <c r="BI283" s="230">
        <f>IF(N283="nulová",J283,0)</f>
        <v>0</v>
      </c>
      <c r="BJ283" s="23" t="s">
        <v>187</v>
      </c>
      <c r="BK283" s="230">
        <f>ROUND(I283*H283,0)</f>
        <v>0</v>
      </c>
      <c r="BL283" s="23" t="s">
        <v>224</v>
      </c>
      <c r="BM283" s="23" t="s">
        <v>531</v>
      </c>
    </row>
    <row r="284" spans="2:65" s="1" customFormat="1" ht="14.4" customHeight="1">
      <c r="B284" s="45"/>
      <c r="C284" s="220" t="s">
        <v>532</v>
      </c>
      <c r="D284" s="220" t="s">
        <v>182</v>
      </c>
      <c r="E284" s="221" t="s">
        <v>533</v>
      </c>
      <c r="F284" s="222" t="s">
        <v>534</v>
      </c>
      <c r="G284" s="223" t="s">
        <v>269</v>
      </c>
      <c r="H284" s="224">
        <v>12</v>
      </c>
      <c r="I284" s="225"/>
      <c r="J284" s="224">
        <f>ROUND(I284*H284,0)</f>
        <v>0</v>
      </c>
      <c r="K284" s="222" t="s">
        <v>22</v>
      </c>
      <c r="L284" s="71"/>
      <c r="M284" s="226" t="s">
        <v>22</v>
      </c>
      <c r="N284" s="227" t="s">
        <v>45</v>
      </c>
      <c r="O284" s="46"/>
      <c r="P284" s="228">
        <f>O284*H284</f>
        <v>0</v>
      </c>
      <c r="Q284" s="228">
        <v>0</v>
      </c>
      <c r="R284" s="228">
        <f>Q284*H284</f>
        <v>0</v>
      </c>
      <c r="S284" s="228">
        <v>0</v>
      </c>
      <c r="T284" s="229">
        <f>S284*H284</f>
        <v>0</v>
      </c>
      <c r="AR284" s="23" t="s">
        <v>224</v>
      </c>
      <c r="AT284" s="23" t="s">
        <v>182</v>
      </c>
      <c r="AU284" s="23" t="s">
        <v>187</v>
      </c>
      <c r="AY284" s="23" t="s">
        <v>180</v>
      </c>
      <c r="BE284" s="230">
        <f>IF(N284="základní",J284,0)</f>
        <v>0</v>
      </c>
      <c r="BF284" s="230">
        <f>IF(N284="snížená",J284,0)</f>
        <v>0</v>
      </c>
      <c r="BG284" s="230">
        <f>IF(N284="zákl. přenesená",J284,0)</f>
        <v>0</v>
      </c>
      <c r="BH284" s="230">
        <f>IF(N284="sníž. přenesená",J284,0)</f>
        <v>0</v>
      </c>
      <c r="BI284" s="230">
        <f>IF(N284="nulová",J284,0)</f>
        <v>0</v>
      </c>
      <c r="BJ284" s="23" t="s">
        <v>187</v>
      </c>
      <c r="BK284" s="230">
        <f>ROUND(I284*H284,0)</f>
        <v>0</v>
      </c>
      <c r="BL284" s="23" t="s">
        <v>224</v>
      </c>
      <c r="BM284" s="23" t="s">
        <v>535</v>
      </c>
    </row>
    <row r="285" spans="2:65" s="1" customFormat="1" ht="14.4" customHeight="1">
      <c r="B285" s="45"/>
      <c r="C285" s="220" t="s">
        <v>383</v>
      </c>
      <c r="D285" s="220" t="s">
        <v>182</v>
      </c>
      <c r="E285" s="221" t="s">
        <v>536</v>
      </c>
      <c r="F285" s="222" t="s">
        <v>537</v>
      </c>
      <c r="G285" s="223" t="s">
        <v>269</v>
      </c>
      <c r="H285" s="224">
        <v>2</v>
      </c>
      <c r="I285" s="225"/>
      <c r="J285" s="224">
        <f>ROUND(I285*H285,0)</f>
        <v>0</v>
      </c>
      <c r="K285" s="222" t="s">
        <v>22</v>
      </c>
      <c r="L285" s="71"/>
      <c r="M285" s="226" t="s">
        <v>22</v>
      </c>
      <c r="N285" s="227" t="s">
        <v>45</v>
      </c>
      <c r="O285" s="46"/>
      <c r="P285" s="228">
        <f>O285*H285</f>
        <v>0</v>
      </c>
      <c r="Q285" s="228">
        <v>0</v>
      </c>
      <c r="R285" s="228">
        <f>Q285*H285</f>
        <v>0</v>
      </c>
      <c r="S285" s="228">
        <v>0</v>
      </c>
      <c r="T285" s="229">
        <f>S285*H285</f>
        <v>0</v>
      </c>
      <c r="AR285" s="23" t="s">
        <v>224</v>
      </c>
      <c r="AT285" s="23" t="s">
        <v>182</v>
      </c>
      <c r="AU285" s="23" t="s">
        <v>187</v>
      </c>
      <c r="AY285" s="23" t="s">
        <v>180</v>
      </c>
      <c r="BE285" s="230">
        <f>IF(N285="základní",J285,0)</f>
        <v>0</v>
      </c>
      <c r="BF285" s="230">
        <f>IF(N285="snížená",J285,0)</f>
        <v>0</v>
      </c>
      <c r="BG285" s="230">
        <f>IF(N285="zákl. přenesená",J285,0)</f>
        <v>0</v>
      </c>
      <c r="BH285" s="230">
        <f>IF(N285="sníž. přenesená",J285,0)</f>
        <v>0</v>
      </c>
      <c r="BI285" s="230">
        <f>IF(N285="nulová",J285,0)</f>
        <v>0</v>
      </c>
      <c r="BJ285" s="23" t="s">
        <v>187</v>
      </c>
      <c r="BK285" s="230">
        <f>ROUND(I285*H285,0)</f>
        <v>0</v>
      </c>
      <c r="BL285" s="23" t="s">
        <v>224</v>
      </c>
      <c r="BM285" s="23" t="s">
        <v>538</v>
      </c>
    </row>
    <row r="286" spans="2:65" s="1" customFormat="1" ht="14.4" customHeight="1">
      <c r="B286" s="45"/>
      <c r="C286" s="220" t="s">
        <v>539</v>
      </c>
      <c r="D286" s="220" t="s">
        <v>182</v>
      </c>
      <c r="E286" s="221" t="s">
        <v>540</v>
      </c>
      <c r="F286" s="222" t="s">
        <v>541</v>
      </c>
      <c r="G286" s="223" t="s">
        <v>269</v>
      </c>
      <c r="H286" s="224">
        <v>2</v>
      </c>
      <c r="I286" s="225"/>
      <c r="J286" s="224">
        <f>ROUND(I286*H286,0)</f>
        <v>0</v>
      </c>
      <c r="K286" s="222" t="s">
        <v>22</v>
      </c>
      <c r="L286" s="71"/>
      <c r="M286" s="226" t="s">
        <v>22</v>
      </c>
      <c r="N286" s="227" t="s">
        <v>45</v>
      </c>
      <c r="O286" s="46"/>
      <c r="P286" s="228">
        <f>O286*H286</f>
        <v>0</v>
      </c>
      <c r="Q286" s="228">
        <v>0</v>
      </c>
      <c r="R286" s="228">
        <f>Q286*H286</f>
        <v>0</v>
      </c>
      <c r="S286" s="228">
        <v>0</v>
      </c>
      <c r="T286" s="229">
        <f>S286*H286</f>
        <v>0</v>
      </c>
      <c r="AR286" s="23" t="s">
        <v>224</v>
      </c>
      <c r="AT286" s="23" t="s">
        <v>182</v>
      </c>
      <c r="AU286" s="23" t="s">
        <v>187</v>
      </c>
      <c r="AY286" s="23" t="s">
        <v>180</v>
      </c>
      <c r="BE286" s="230">
        <f>IF(N286="základní",J286,0)</f>
        <v>0</v>
      </c>
      <c r="BF286" s="230">
        <f>IF(N286="snížená",J286,0)</f>
        <v>0</v>
      </c>
      <c r="BG286" s="230">
        <f>IF(N286="zákl. přenesená",J286,0)</f>
        <v>0</v>
      </c>
      <c r="BH286" s="230">
        <f>IF(N286="sníž. přenesená",J286,0)</f>
        <v>0</v>
      </c>
      <c r="BI286" s="230">
        <f>IF(N286="nulová",J286,0)</f>
        <v>0</v>
      </c>
      <c r="BJ286" s="23" t="s">
        <v>187</v>
      </c>
      <c r="BK286" s="230">
        <f>ROUND(I286*H286,0)</f>
        <v>0</v>
      </c>
      <c r="BL286" s="23" t="s">
        <v>224</v>
      </c>
      <c r="BM286" s="23" t="s">
        <v>542</v>
      </c>
    </row>
    <row r="287" spans="2:65" s="1" customFormat="1" ht="14.4" customHeight="1">
      <c r="B287" s="45"/>
      <c r="C287" s="220" t="s">
        <v>386</v>
      </c>
      <c r="D287" s="220" t="s">
        <v>182</v>
      </c>
      <c r="E287" s="221" t="s">
        <v>543</v>
      </c>
      <c r="F287" s="222" t="s">
        <v>544</v>
      </c>
      <c r="G287" s="223" t="s">
        <v>269</v>
      </c>
      <c r="H287" s="224">
        <v>2</v>
      </c>
      <c r="I287" s="225"/>
      <c r="J287" s="224">
        <f>ROUND(I287*H287,0)</f>
        <v>0</v>
      </c>
      <c r="K287" s="222" t="s">
        <v>22</v>
      </c>
      <c r="L287" s="71"/>
      <c r="M287" s="226" t="s">
        <v>22</v>
      </c>
      <c r="N287" s="227" t="s">
        <v>45</v>
      </c>
      <c r="O287" s="46"/>
      <c r="P287" s="228">
        <f>O287*H287</f>
        <v>0</v>
      </c>
      <c r="Q287" s="228">
        <v>0</v>
      </c>
      <c r="R287" s="228">
        <f>Q287*H287</f>
        <v>0</v>
      </c>
      <c r="S287" s="228">
        <v>0</v>
      </c>
      <c r="T287" s="229">
        <f>S287*H287</f>
        <v>0</v>
      </c>
      <c r="AR287" s="23" t="s">
        <v>224</v>
      </c>
      <c r="AT287" s="23" t="s">
        <v>182</v>
      </c>
      <c r="AU287" s="23" t="s">
        <v>187</v>
      </c>
      <c r="AY287" s="23" t="s">
        <v>180</v>
      </c>
      <c r="BE287" s="230">
        <f>IF(N287="základní",J287,0)</f>
        <v>0</v>
      </c>
      <c r="BF287" s="230">
        <f>IF(N287="snížená",J287,0)</f>
        <v>0</v>
      </c>
      <c r="BG287" s="230">
        <f>IF(N287="zákl. přenesená",J287,0)</f>
        <v>0</v>
      </c>
      <c r="BH287" s="230">
        <f>IF(N287="sníž. přenesená",J287,0)</f>
        <v>0</v>
      </c>
      <c r="BI287" s="230">
        <f>IF(N287="nulová",J287,0)</f>
        <v>0</v>
      </c>
      <c r="BJ287" s="23" t="s">
        <v>187</v>
      </c>
      <c r="BK287" s="230">
        <f>ROUND(I287*H287,0)</f>
        <v>0</v>
      </c>
      <c r="BL287" s="23" t="s">
        <v>224</v>
      </c>
      <c r="BM287" s="23" t="s">
        <v>545</v>
      </c>
    </row>
    <row r="288" spans="2:65" s="1" customFormat="1" ht="14.4" customHeight="1">
      <c r="B288" s="45"/>
      <c r="C288" s="220" t="s">
        <v>546</v>
      </c>
      <c r="D288" s="220" t="s">
        <v>182</v>
      </c>
      <c r="E288" s="221" t="s">
        <v>547</v>
      </c>
      <c r="F288" s="222" t="s">
        <v>548</v>
      </c>
      <c r="G288" s="223" t="s">
        <v>269</v>
      </c>
      <c r="H288" s="224">
        <v>2</v>
      </c>
      <c r="I288" s="225"/>
      <c r="J288" s="224">
        <f>ROUND(I288*H288,0)</f>
        <v>0</v>
      </c>
      <c r="K288" s="222" t="s">
        <v>22</v>
      </c>
      <c r="L288" s="71"/>
      <c r="M288" s="226" t="s">
        <v>22</v>
      </c>
      <c r="N288" s="227" t="s">
        <v>45</v>
      </c>
      <c r="O288" s="46"/>
      <c r="P288" s="228">
        <f>O288*H288</f>
        <v>0</v>
      </c>
      <c r="Q288" s="228">
        <v>0</v>
      </c>
      <c r="R288" s="228">
        <f>Q288*H288</f>
        <v>0</v>
      </c>
      <c r="S288" s="228">
        <v>0</v>
      </c>
      <c r="T288" s="229">
        <f>S288*H288</f>
        <v>0</v>
      </c>
      <c r="AR288" s="23" t="s">
        <v>224</v>
      </c>
      <c r="AT288" s="23" t="s">
        <v>182</v>
      </c>
      <c r="AU288" s="23" t="s">
        <v>187</v>
      </c>
      <c r="AY288" s="23" t="s">
        <v>180</v>
      </c>
      <c r="BE288" s="230">
        <f>IF(N288="základní",J288,0)</f>
        <v>0</v>
      </c>
      <c r="BF288" s="230">
        <f>IF(N288="snížená",J288,0)</f>
        <v>0</v>
      </c>
      <c r="BG288" s="230">
        <f>IF(N288="zákl. přenesená",J288,0)</f>
        <v>0</v>
      </c>
      <c r="BH288" s="230">
        <f>IF(N288="sníž. přenesená",J288,0)</f>
        <v>0</v>
      </c>
      <c r="BI288" s="230">
        <f>IF(N288="nulová",J288,0)</f>
        <v>0</v>
      </c>
      <c r="BJ288" s="23" t="s">
        <v>187</v>
      </c>
      <c r="BK288" s="230">
        <f>ROUND(I288*H288,0)</f>
        <v>0</v>
      </c>
      <c r="BL288" s="23" t="s">
        <v>224</v>
      </c>
      <c r="BM288" s="23" t="s">
        <v>549</v>
      </c>
    </row>
    <row r="289" spans="2:65" s="1" customFormat="1" ht="14.4" customHeight="1">
      <c r="B289" s="45"/>
      <c r="C289" s="220" t="s">
        <v>392</v>
      </c>
      <c r="D289" s="220" t="s">
        <v>182</v>
      </c>
      <c r="E289" s="221" t="s">
        <v>550</v>
      </c>
      <c r="F289" s="222" t="s">
        <v>551</v>
      </c>
      <c r="G289" s="223" t="s">
        <v>269</v>
      </c>
      <c r="H289" s="224">
        <v>12</v>
      </c>
      <c r="I289" s="225"/>
      <c r="J289" s="224">
        <f>ROUND(I289*H289,0)</f>
        <v>0</v>
      </c>
      <c r="K289" s="222" t="s">
        <v>22</v>
      </c>
      <c r="L289" s="71"/>
      <c r="M289" s="226" t="s">
        <v>22</v>
      </c>
      <c r="N289" s="227" t="s">
        <v>45</v>
      </c>
      <c r="O289" s="46"/>
      <c r="P289" s="228">
        <f>O289*H289</f>
        <v>0</v>
      </c>
      <c r="Q289" s="228">
        <v>0</v>
      </c>
      <c r="R289" s="228">
        <f>Q289*H289</f>
        <v>0</v>
      </c>
      <c r="S289" s="228">
        <v>0</v>
      </c>
      <c r="T289" s="229">
        <f>S289*H289</f>
        <v>0</v>
      </c>
      <c r="AR289" s="23" t="s">
        <v>224</v>
      </c>
      <c r="AT289" s="23" t="s">
        <v>182</v>
      </c>
      <c r="AU289" s="23" t="s">
        <v>187</v>
      </c>
      <c r="AY289" s="23" t="s">
        <v>180</v>
      </c>
      <c r="BE289" s="230">
        <f>IF(N289="základní",J289,0)</f>
        <v>0</v>
      </c>
      <c r="BF289" s="230">
        <f>IF(N289="snížená",J289,0)</f>
        <v>0</v>
      </c>
      <c r="BG289" s="230">
        <f>IF(N289="zákl. přenesená",J289,0)</f>
        <v>0</v>
      </c>
      <c r="BH289" s="230">
        <f>IF(N289="sníž. přenesená",J289,0)</f>
        <v>0</v>
      </c>
      <c r="BI289" s="230">
        <f>IF(N289="nulová",J289,0)</f>
        <v>0</v>
      </c>
      <c r="BJ289" s="23" t="s">
        <v>187</v>
      </c>
      <c r="BK289" s="230">
        <f>ROUND(I289*H289,0)</f>
        <v>0</v>
      </c>
      <c r="BL289" s="23" t="s">
        <v>224</v>
      </c>
      <c r="BM289" s="23" t="s">
        <v>552</v>
      </c>
    </row>
    <row r="290" spans="2:65" s="1" customFormat="1" ht="14.4" customHeight="1">
      <c r="B290" s="45"/>
      <c r="C290" s="220" t="s">
        <v>553</v>
      </c>
      <c r="D290" s="220" t="s">
        <v>182</v>
      </c>
      <c r="E290" s="221" t="s">
        <v>554</v>
      </c>
      <c r="F290" s="222" t="s">
        <v>555</v>
      </c>
      <c r="G290" s="223" t="s">
        <v>269</v>
      </c>
      <c r="H290" s="224">
        <v>6</v>
      </c>
      <c r="I290" s="225"/>
      <c r="J290" s="224">
        <f>ROUND(I290*H290,0)</f>
        <v>0</v>
      </c>
      <c r="K290" s="222" t="s">
        <v>22</v>
      </c>
      <c r="L290" s="71"/>
      <c r="M290" s="226" t="s">
        <v>22</v>
      </c>
      <c r="N290" s="227" t="s">
        <v>45</v>
      </c>
      <c r="O290" s="46"/>
      <c r="P290" s="228">
        <f>O290*H290</f>
        <v>0</v>
      </c>
      <c r="Q290" s="228">
        <v>0</v>
      </c>
      <c r="R290" s="228">
        <f>Q290*H290</f>
        <v>0</v>
      </c>
      <c r="S290" s="228">
        <v>0</v>
      </c>
      <c r="T290" s="229">
        <f>S290*H290</f>
        <v>0</v>
      </c>
      <c r="AR290" s="23" t="s">
        <v>224</v>
      </c>
      <c r="AT290" s="23" t="s">
        <v>182</v>
      </c>
      <c r="AU290" s="23" t="s">
        <v>187</v>
      </c>
      <c r="AY290" s="23" t="s">
        <v>180</v>
      </c>
      <c r="BE290" s="230">
        <f>IF(N290="základní",J290,0)</f>
        <v>0</v>
      </c>
      <c r="BF290" s="230">
        <f>IF(N290="snížená",J290,0)</f>
        <v>0</v>
      </c>
      <c r="BG290" s="230">
        <f>IF(N290="zákl. přenesená",J290,0)</f>
        <v>0</v>
      </c>
      <c r="BH290" s="230">
        <f>IF(N290="sníž. přenesená",J290,0)</f>
        <v>0</v>
      </c>
      <c r="BI290" s="230">
        <f>IF(N290="nulová",J290,0)</f>
        <v>0</v>
      </c>
      <c r="BJ290" s="23" t="s">
        <v>187</v>
      </c>
      <c r="BK290" s="230">
        <f>ROUND(I290*H290,0)</f>
        <v>0</v>
      </c>
      <c r="BL290" s="23" t="s">
        <v>224</v>
      </c>
      <c r="BM290" s="23" t="s">
        <v>556</v>
      </c>
    </row>
    <row r="291" spans="2:65" s="1" customFormat="1" ht="14.4" customHeight="1">
      <c r="B291" s="45"/>
      <c r="C291" s="220" t="s">
        <v>396</v>
      </c>
      <c r="D291" s="220" t="s">
        <v>182</v>
      </c>
      <c r="E291" s="221" t="s">
        <v>557</v>
      </c>
      <c r="F291" s="222" t="s">
        <v>558</v>
      </c>
      <c r="G291" s="223" t="s">
        <v>269</v>
      </c>
      <c r="H291" s="224">
        <v>8</v>
      </c>
      <c r="I291" s="225"/>
      <c r="J291" s="224">
        <f>ROUND(I291*H291,0)</f>
        <v>0</v>
      </c>
      <c r="K291" s="222" t="s">
        <v>22</v>
      </c>
      <c r="L291" s="71"/>
      <c r="M291" s="226" t="s">
        <v>22</v>
      </c>
      <c r="N291" s="227" t="s">
        <v>45</v>
      </c>
      <c r="O291" s="46"/>
      <c r="P291" s="228">
        <f>O291*H291</f>
        <v>0</v>
      </c>
      <c r="Q291" s="228">
        <v>0</v>
      </c>
      <c r="R291" s="228">
        <f>Q291*H291</f>
        <v>0</v>
      </c>
      <c r="S291" s="228">
        <v>0</v>
      </c>
      <c r="T291" s="229">
        <f>S291*H291</f>
        <v>0</v>
      </c>
      <c r="AR291" s="23" t="s">
        <v>224</v>
      </c>
      <c r="AT291" s="23" t="s">
        <v>182</v>
      </c>
      <c r="AU291" s="23" t="s">
        <v>187</v>
      </c>
      <c r="AY291" s="23" t="s">
        <v>180</v>
      </c>
      <c r="BE291" s="230">
        <f>IF(N291="základní",J291,0)</f>
        <v>0</v>
      </c>
      <c r="BF291" s="230">
        <f>IF(N291="snížená",J291,0)</f>
        <v>0</v>
      </c>
      <c r="BG291" s="230">
        <f>IF(N291="zákl. přenesená",J291,0)</f>
        <v>0</v>
      </c>
      <c r="BH291" s="230">
        <f>IF(N291="sníž. přenesená",J291,0)</f>
        <v>0</v>
      </c>
      <c r="BI291" s="230">
        <f>IF(N291="nulová",J291,0)</f>
        <v>0</v>
      </c>
      <c r="BJ291" s="23" t="s">
        <v>187</v>
      </c>
      <c r="BK291" s="230">
        <f>ROUND(I291*H291,0)</f>
        <v>0</v>
      </c>
      <c r="BL291" s="23" t="s">
        <v>224</v>
      </c>
      <c r="BM291" s="23" t="s">
        <v>559</v>
      </c>
    </row>
    <row r="292" spans="2:65" s="1" customFormat="1" ht="22.8" customHeight="1">
      <c r="B292" s="45"/>
      <c r="C292" s="220" t="s">
        <v>560</v>
      </c>
      <c r="D292" s="220" t="s">
        <v>182</v>
      </c>
      <c r="E292" s="221" t="s">
        <v>561</v>
      </c>
      <c r="F292" s="222" t="s">
        <v>562</v>
      </c>
      <c r="G292" s="223" t="s">
        <v>563</v>
      </c>
      <c r="H292" s="224">
        <v>24</v>
      </c>
      <c r="I292" s="225"/>
      <c r="J292" s="224">
        <f>ROUND(I292*H292,0)</f>
        <v>0</v>
      </c>
      <c r="K292" s="222" t="s">
        <v>22</v>
      </c>
      <c r="L292" s="71"/>
      <c r="M292" s="226" t="s">
        <v>22</v>
      </c>
      <c r="N292" s="227" t="s">
        <v>45</v>
      </c>
      <c r="O292" s="46"/>
      <c r="P292" s="228">
        <f>O292*H292</f>
        <v>0</v>
      </c>
      <c r="Q292" s="228">
        <v>0</v>
      </c>
      <c r="R292" s="228">
        <f>Q292*H292</f>
        <v>0</v>
      </c>
      <c r="S292" s="228">
        <v>0</v>
      </c>
      <c r="T292" s="229">
        <f>S292*H292</f>
        <v>0</v>
      </c>
      <c r="AR292" s="23" t="s">
        <v>224</v>
      </c>
      <c r="AT292" s="23" t="s">
        <v>182</v>
      </c>
      <c r="AU292" s="23" t="s">
        <v>187</v>
      </c>
      <c r="AY292" s="23" t="s">
        <v>180</v>
      </c>
      <c r="BE292" s="230">
        <f>IF(N292="základní",J292,0)</f>
        <v>0</v>
      </c>
      <c r="BF292" s="230">
        <f>IF(N292="snížená",J292,0)</f>
        <v>0</v>
      </c>
      <c r="BG292" s="230">
        <f>IF(N292="zákl. přenesená",J292,0)</f>
        <v>0</v>
      </c>
      <c r="BH292" s="230">
        <f>IF(N292="sníž. přenesená",J292,0)</f>
        <v>0</v>
      </c>
      <c r="BI292" s="230">
        <f>IF(N292="nulová",J292,0)</f>
        <v>0</v>
      </c>
      <c r="BJ292" s="23" t="s">
        <v>187</v>
      </c>
      <c r="BK292" s="230">
        <f>ROUND(I292*H292,0)</f>
        <v>0</v>
      </c>
      <c r="BL292" s="23" t="s">
        <v>224</v>
      </c>
      <c r="BM292" s="23" t="s">
        <v>564</v>
      </c>
    </row>
    <row r="293" spans="2:65" s="1" customFormat="1" ht="14.4" customHeight="1">
      <c r="B293" s="45"/>
      <c r="C293" s="220" t="s">
        <v>401</v>
      </c>
      <c r="D293" s="220" t="s">
        <v>182</v>
      </c>
      <c r="E293" s="221" t="s">
        <v>565</v>
      </c>
      <c r="F293" s="222" t="s">
        <v>566</v>
      </c>
      <c r="G293" s="223" t="s">
        <v>567</v>
      </c>
      <c r="H293" s="224">
        <v>1</v>
      </c>
      <c r="I293" s="225"/>
      <c r="J293" s="224">
        <f>ROUND(I293*H293,0)</f>
        <v>0</v>
      </c>
      <c r="K293" s="222" t="s">
        <v>22</v>
      </c>
      <c r="L293" s="71"/>
      <c r="M293" s="226" t="s">
        <v>22</v>
      </c>
      <c r="N293" s="227" t="s">
        <v>45</v>
      </c>
      <c r="O293" s="46"/>
      <c r="P293" s="228">
        <f>O293*H293</f>
        <v>0</v>
      </c>
      <c r="Q293" s="228">
        <v>0</v>
      </c>
      <c r="R293" s="228">
        <f>Q293*H293</f>
        <v>0</v>
      </c>
      <c r="S293" s="228">
        <v>0</v>
      </c>
      <c r="T293" s="229">
        <f>S293*H293</f>
        <v>0</v>
      </c>
      <c r="AR293" s="23" t="s">
        <v>224</v>
      </c>
      <c r="AT293" s="23" t="s">
        <v>182</v>
      </c>
      <c r="AU293" s="23" t="s">
        <v>187</v>
      </c>
      <c r="AY293" s="23" t="s">
        <v>180</v>
      </c>
      <c r="BE293" s="230">
        <f>IF(N293="základní",J293,0)</f>
        <v>0</v>
      </c>
      <c r="BF293" s="230">
        <f>IF(N293="snížená",J293,0)</f>
        <v>0</v>
      </c>
      <c r="BG293" s="230">
        <f>IF(N293="zákl. přenesená",J293,0)</f>
        <v>0</v>
      </c>
      <c r="BH293" s="230">
        <f>IF(N293="sníž. přenesená",J293,0)</f>
        <v>0</v>
      </c>
      <c r="BI293" s="230">
        <f>IF(N293="nulová",J293,0)</f>
        <v>0</v>
      </c>
      <c r="BJ293" s="23" t="s">
        <v>187</v>
      </c>
      <c r="BK293" s="230">
        <f>ROUND(I293*H293,0)</f>
        <v>0</v>
      </c>
      <c r="BL293" s="23" t="s">
        <v>224</v>
      </c>
      <c r="BM293" s="23" t="s">
        <v>568</v>
      </c>
    </row>
    <row r="294" spans="2:65" s="1" customFormat="1" ht="14.4" customHeight="1">
      <c r="B294" s="45"/>
      <c r="C294" s="220" t="s">
        <v>569</v>
      </c>
      <c r="D294" s="220" t="s">
        <v>182</v>
      </c>
      <c r="E294" s="221" t="s">
        <v>570</v>
      </c>
      <c r="F294" s="222" t="s">
        <v>571</v>
      </c>
      <c r="G294" s="223" t="s">
        <v>567</v>
      </c>
      <c r="H294" s="224">
        <v>1</v>
      </c>
      <c r="I294" s="225"/>
      <c r="J294" s="224">
        <f>ROUND(I294*H294,0)</f>
        <v>0</v>
      </c>
      <c r="K294" s="222" t="s">
        <v>22</v>
      </c>
      <c r="L294" s="71"/>
      <c r="M294" s="226" t="s">
        <v>22</v>
      </c>
      <c r="N294" s="227" t="s">
        <v>45</v>
      </c>
      <c r="O294" s="46"/>
      <c r="P294" s="228">
        <f>O294*H294</f>
        <v>0</v>
      </c>
      <c r="Q294" s="228">
        <v>0</v>
      </c>
      <c r="R294" s="228">
        <f>Q294*H294</f>
        <v>0</v>
      </c>
      <c r="S294" s="228">
        <v>0</v>
      </c>
      <c r="T294" s="229">
        <f>S294*H294</f>
        <v>0</v>
      </c>
      <c r="AR294" s="23" t="s">
        <v>224</v>
      </c>
      <c r="AT294" s="23" t="s">
        <v>182</v>
      </c>
      <c r="AU294" s="23" t="s">
        <v>187</v>
      </c>
      <c r="AY294" s="23" t="s">
        <v>180</v>
      </c>
      <c r="BE294" s="230">
        <f>IF(N294="základní",J294,0)</f>
        <v>0</v>
      </c>
      <c r="BF294" s="230">
        <f>IF(N294="snížená",J294,0)</f>
        <v>0</v>
      </c>
      <c r="BG294" s="230">
        <f>IF(N294="zákl. přenesená",J294,0)</f>
        <v>0</v>
      </c>
      <c r="BH294" s="230">
        <f>IF(N294="sníž. přenesená",J294,0)</f>
        <v>0</v>
      </c>
      <c r="BI294" s="230">
        <f>IF(N294="nulová",J294,0)</f>
        <v>0</v>
      </c>
      <c r="BJ294" s="23" t="s">
        <v>187</v>
      </c>
      <c r="BK294" s="230">
        <f>ROUND(I294*H294,0)</f>
        <v>0</v>
      </c>
      <c r="BL294" s="23" t="s">
        <v>224</v>
      </c>
      <c r="BM294" s="23" t="s">
        <v>572</v>
      </c>
    </row>
    <row r="295" spans="2:65" s="1" customFormat="1" ht="14.4" customHeight="1">
      <c r="B295" s="45"/>
      <c r="C295" s="220" t="s">
        <v>404</v>
      </c>
      <c r="D295" s="220" t="s">
        <v>182</v>
      </c>
      <c r="E295" s="221" t="s">
        <v>573</v>
      </c>
      <c r="F295" s="222" t="s">
        <v>574</v>
      </c>
      <c r="G295" s="223" t="s">
        <v>563</v>
      </c>
      <c r="H295" s="224">
        <v>40</v>
      </c>
      <c r="I295" s="225"/>
      <c r="J295" s="224">
        <f>ROUND(I295*H295,0)</f>
        <v>0</v>
      </c>
      <c r="K295" s="222" t="s">
        <v>22</v>
      </c>
      <c r="L295" s="71"/>
      <c r="M295" s="226" t="s">
        <v>22</v>
      </c>
      <c r="N295" s="227" t="s">
        <v>45</v>
      </c>
      <c r="O295" s="46"/>
      <c r="P295" s="228">
        <f>O295*H295</f>
        <v>0</v>
      </c>
      <c r="Q295" s="228">
        <v>0</v>
      </c>
      <c r="R295" s="228">
        <f>Q295*H295</f>
        <v>0</v>
      </c>
      <c r="S295" s="228">
        <v>0</v>
      </c>
      <c r="T295" s="229">
        <f>S295*H295</f>
        <v>0</v>
      </c>
      <c r="AR295" s="23" t="s">
        <v>224</v>
      </c>
      <c r="AT295" s="23" t="s">
        <v>182</v>
      </c>
      <c r="AU295" s="23" t="s">
        <v>187</v>
      </c>
      <c r="AY295" s="23" t="s">
        <v>180</v>
      </c>
      <c r="BE295" s="230">
        <f>IF(N295="základní",J295,0)</f>
        <v>0</v>
      </c>
      <c r="BF295" s="230">
        <f>IF(N295="snížená",J295,0)</f>
        <v>0</v>
      </c>
      <c r="BG295" s="230">
        <f>IF(N295="zákl. přenesená",J295,0)</f>
        <v>0</v>
      </c>
      <c r="BH295" s="230">
        <f>IF(N295="sníž. přenesená",J295,0)</f>
        <v>0</v>
      </c>
      <c r="BI295" s="230">
        <f>IF(N295="nulová",J295,0)</f>
        <v>0</v>
      </c>
      <c r="BJ295" s="23" t="s">
        <v>187</v>
      </c>
      <c r="BK295" s="230">
        <f>ROUND(I295*H295,0)</f>
        <v>0</v>
      </c>
      <c r="BL295" s="23" t="s">
        <v>224</v>
      </c>
      <c r="BM295" s="23" t="s">
        <v>575</v>
      </c>
    </row>
    <row r="296" spans="2:65" s="1" customFormat="1" ht="14.4" customHeight="1">
      <c r="B296" s="45"/>
      <c r="C296" s="220" t="s">
        <v>576</v>
      </c>
      <c r="D296" s="220" t="s">
        <v>182</v>
      </c>
      <c r="E296" s="221" t="s">
        <v>577</v>
      </c>
      <c r="F296" s="222" t="s">
        <v>578</v>
      </c>
      <c r="G296" s="223" t="s">
        <v>567</v>
      </c>
      <c r="H296" s="224">
        <v>1</v>
      </c>
      <c r="I296" s="225"/>
      <c r="J296" s="224">
        <f>ROUND(I296*H296,0)</f>
        <v>0</v>
      </c>
      <c r="K296" s="222" t="s">
        <v>22</v>
      </c>
      <c r="L296" s="71"/>
      <c r="M296" s="226" t="s">
        <v>22</v>
      </c>
      <c r="N296" s="227" t="s">
        <v>45</v>
      </c>
      <c r="O296" s="46"/>
      <c r="P296" s="228">
        <f>O296*H296</f>
        <v>0</v>
      </c>
      <c r="Q296" s="228">
        <v>0</v>
      </c>
      <c r="R296" s="228">
        <f>Q296*H296</f>
        <v>0</v>
      </c>
      <c r="S296" s="228">
        <v>0</v>
      </c>
      <c r="T296" s="229">
        <f>S296*H296</f>
        <v>0</v>
      </c>
      <c r="AR296" s="23" t="s">
        <v>224</v>
      </c>
      <c r="AT296" s="23" t="s">
        <v>182</v>
      </c>
      <c r="AU296" s="23" t="s">
        <v>187</v>
      </c>
      <c r="AY296" s="23" t="s">
        <v>180</v>
      </c>
      <c r="BE296" s="230">
        <f>IF(N296="základní",J296,0)</f>
        <v>0</v>
      </c>
      <c r="BF296" s="230">
        <f>IF(N296="snížená",J296,0)</f>
        <v>0</v>
      </c>
      <c r="BG296" s="230">
        <f>IF(N296="zákl. přenesená",J296,0)</f>
        <v>0</v>
      </c>
      <c r="BH296" s="230">
        <f>IF(N296="sníž. přenesená",J296,0)</f>
        <v>0</v>
      </c>
      <c r="BI296" s="230">
        <f>IF(N296="nulová",J296,0)</f>
        <v>0</v>
      </c>
      <c r="BJ296" s="23" t="s">
        <v>187</v>
      </c>
      <c r="BK296" s="230">
        <f>ROUND(I296*H296,0)</f>
        <v>0</v>
      </c>
      <c r="BL296" s="23" t="s">
        <v>224</v>
      </c>
      <c r="BM296" s="23" t="s">
        <v>579</v>
      </c>
    </row>
    <row r="297" spans="2:63" s="10" customFormat="1" ht="29.85" customHeight="1">
      <c r="B297" s="204"/>
      <c r="C297" s="205"/>
      <c r="D297" s="206" t="s">
        <v>72</v>
      </c>
      <c r="E297" s="218" t="s">
        <v>580</v>
      </c>
      <c r="F297" s="218" t="s">
        <v>581</v>
      </c>
      <c r="G297" s="205"/>
      <c r="H297" s="205"/>
      <c r="I297" s="208"/>
      <c r="J297" s="219">
        <f>BK297</f>
        <v>0</v>
      </c>
      <c r="K297" s="205"/>
      <c r="L297" s="210"/>
      <c r="M297" s="211"/>
      <c r="N297" s="212"/>
      <c r="O297" s="212"/>
      <c r="P297" s="213">
        <f>SUM(P298:P309)</f>
        <v>0</v>
      </c>
      <c r="Q297" s="212"/>
      <c r="R297" s="213">
        <f>SUM(R298:R309)</f>
        <v>0</v>
      </c>
      <c r="S297" s="212"/>
      <c r="T297" s="214">
        <f>SUM(T298:T309)</f>
        <v>0</v>
      </c>
      <c r="AR297" s="215" t="s">
        <v>187</v>
      </c>
      <c r="AT297" s="216" t="s">
        <v>72</v>
      </c>
      <c r="AU297" s="216" t="s">
        <v>10</v>
      </c>
      <c r="AY297" s="215" t="s">
        <v>180</v>
      </c>
      <c r="BK297" s="217">
        <f>SUM(BK298:BK309)</f>
        <v>0</v>
      </c>
    </row>
    <row r="298" spans="2:65" s="1" customFormat="1" ht="22.8" customHeight="1">
      <c r="B298" s="45"/>
      <c r="C298" s="220" t="s">
        <v>409</v>
      </c>
      <c r="D298" s="220" t="s">
        <v>182</v>
      </c>
      <c r="E298" s="221" t="s">
        <v>582</v>
      </c>
      <c r="F298" s="222" t="s">
        <v>583</v>
      </c>
      <c r="G298" s="223" t="s">
        <v>269</v>
      </c>
      <c r="H298" s="224">
        <v>1</v>
      </c>
      <c r="I298" s="225"/>
      <c r="J298" s="224">
        <f>ROUND(I298*H298,0)</f>
        <v>0</v>
      </c>
      <c r="K298" s="222" t="s">
        <v>22</v>
      </c>
      <c r="L298" s="71"/>
      <c r="M298" s="226" t="s">
        <v>22</v>
      </c>
      <c r="N298" s="227" t="s">
        <v>45</v>
      </c>
      <c r="O298" s="46"/>
      <c r="P298" s="228">
        <f>O298*H298</f>
        <v>0</v>
      </c>
      <c r="Q298" s="228">
        <v>0</v>
      </c>
      <c r="R298" s="228">
        <f>Q298*H298</f>
        <v>0</v>
      </c>
      <c r="S298" s="228">
        <v>0</v>
      </c>
      <c r="T298" s="229">
        <f>S298*H298</f>
        <v>0</v>
      </c>
      <c r="AR298" s="23" t="s">
        <v>224</v>
      </c>
      <c r="AT298" s="23" t="s">
        <v>182</v>
      </c>
      <c r="AU298" s="23" t="s">
        <v>187</v>
      </c>
      <c r="AY298" s="23" t="s">
        <v>180</v>
      </c>
      <c r="BE298" s="230">
        <f>IF(N298="základní",J298,0)</f>
        <v>0</v>
      </c>
      <c r="BF298" s="230">
        <f>IF(N298="snížená",J298,0)</f>
        <v>0</v>
      </c>
      <c r="BG298" s="230">
        <f>IF(N298="zákl. přenesená",J298,0)</f>
        <v>0</v>
      </c>
      <c r="BH298" s="230">
        <f>IF(N298="sníž. přenesená",J298,0)</f>
        <v>0</v>
      </c>
      <c r="BI298" s="230">
        <f>IF(N298="nulová",J298,0)</f>
        <v>0</v>
      </c>
      <c r="BJ298" s="23" t="s">
        <v>187</v>
      </c>
      <c r="BK298" s="230">
        <f>ROUND(I298*H298,0)</f>
        <v>0</v>
      </c>
      <c r="BL298" s="23" t="s">
        <v>224</v>
      </c>
      <c r="BM298" s="23" t="s">
        <v>584</v>
      </c>
    </row>
    <row r="299" spans="2:65" s="1" customFormat="1" ht="14.4" customHeight="1">
      <c r="B299" s="45"/>
      <c r="C299" s="220" t="s">
        <v>585</v>
      </c>
      <c r="D299" s="220" t="s">
        <v>182</v>
      </c>
      <c r="E299" s="221" t="s">
        <v>586</v>
      </c>
      <c r="F299" s="222" t="s">
        <v>587</v>
      </c>
      <c r="G299" s="223" t="s">
        <v>269</v>
      </c>
      <c r="H299" s="224">
        <v>1</v>
      </c>
      <c r="I299" s="225"/>
      <c r="J299" s="224">
        <f>ROUND(I299*H299,0)</f>
        <v>0</v>
      </c>
      <c r="K299" s="222" t="s">
        <v>22</v>
      </c>
      <c r="L299" s="71"/>
      <c r="M299" s="226" t="s">
        <v>22</v>
      </c>
      <c r="N299" s="227" t="s">
        <v>45</v>
      </c>
      <c r="O299" s="46"/>
      <c r="P299" s="228">
        <f>O299*H299</f>
        <v>0</v>
      </c>
      <c r="Q299" s="228">
        <v>0</v>
      </c>
      <c r="R299" s="228">
        <f>Q299*H299</f>
        <v>0</v>
      </c>
      <c r="S299" s="228">
        <v>0</v>
      </c>
      <c r="T299" s="229">
        <f>S299*H299</f>
        <v>0</v>
      </c>
      <c r="AR299" s="23" t="s">
        <v>224</v>
      </c>
      <c r="AT299" s="23" t="s">
        <v>182</v>
      </c>
      <c r="AU299" s="23" t="s">
        <v>187</v>
      </c>
      <c r="AY299" s="23" t="s">
        <v>180</v>
      </c>
      <c r="BE299" s="230">
        <f>IF(N299="základní",J299,0)</f>
        <v>0</v>
      </c>
      <c r="BF299" s="230">
        <f>IF(N299="snížená",J299,0)</f>
        <v>0</v>
      </c>
      <c r="BG299" s="230">
        <f>IF(N299="zákl. přenesená",J299,0)</f>
        <v>0</v>
      </c>
      <c r="BH299" s="230">
        <f>IF(N299="sníž. přenesená",J299,0)</f>
        <v>0</v>
      </c>
      <c r="BI299" s="230">
        <f>IF(N299="nulová",J299,0)</f>
        <v>0</v>
      </c>
      <c r="BJ299" s="23" t="s">
        <v>187</v>
      </c>
      <c r="BK299" s="230">
        <f>ROUND(I299*H299,0)</f>
        <v>0</v>
      </c>
      <c r="BL299" s="23" t="s">
        <v>224</v>
      </c>
      <c r="BM299" s="23" t="s">
        <v>588</v>
      </c>
    </row>
    <row r="300" spans="2:65" s="1" customFormat="1" ht="34.2" customHeight="1">
      <c r="B300" s="45"/>
      <c r="C300" s="220" t="s">
        <v>413</v>
      </c>
      <c r="D300" s="220" t="s">
        <v>182</v>
      </c>
      <c r="E300" s="221" t="s">
        <v>589</v>
      </c>
      <c r="F300" s="222" t="s">
        <v>590</v>
      </c>
      <c r="G300" s="223" t="s">
        <v>358</v>
      </c>
      <c r="H300" s="224">
        <v>3</v>
      </c>
      <c r="I300" s="225"/>
      <c r="J300" s="224">
        <f>ROUND(I300*H300,0)</f>
        <v>0</v>
      </c>
      <c r="K300" s="222" t="s">
        <v>193</v>
      </c>
      <c r="L300" s="71"/>
      <c r="M300" s="226" t="s">
        <v>22</v>
      </c>
      <c r="N300" s="227" t="s">
        <v>45</v>
      </c>
      <c r="O300" s="46"/>
      <c r="P300" s="228">
        <f>O300*H300</f>
        <v>0</v>
      </c>
      <c r="Q300" s="228">
        <v>0</v>
      </c>
      <c r="R300" s="228">
        <f>Q300*H300</f>
        <v>0</v>
      </c>
      <c r="S300" s="228">
        <v>0</v>
      </c>
      <c r="T300" s="229">
        <f>S300*H300</f>
        <v>0</v>
      </c>
      <c r="AR300" s="23" t="s">
        <v>224</v>
      </c>
      <c r="AT300" s="23" t="s">
        <v>182</v>
      </c>
      <c r="AU300" s="23" t="s">
        <v>187</v>
      </c>
      <c r="AY300" s="23" t="s">
        <v>180</v>
      </c>
      <c r="BE300" s="230">
        <f>IF(N300="základní",J300,0)</f>
        <v>0</v>
      </c>
      <c r="BF300" s="230">
        <f>IF(N300="snížená",J300,0)</f>
        <v>0</v>
      </c>
      <c r="BG300" s="230">
        <f>IF(N300="zákl. přenesená",J300,0)</f>
        <v>0</v>
      </c>
      <c r="BH300" s="230">
        <f>IF(N300="sníž. přenesená",J300,0)</f>
        <v>0</v>
      </c>
      <c r="BI300" s="230">
        <f>IF(N300="nulová",J300,0)</f>
        <v>0</v>
      </c>
      <c r="BJ300" s="23" t="s">
        <v>187</v>
      </c>
      <c r="BK300" s="230">
        <f>ROUND(I300*H300,0)</f>
        <v>0</v>
      </c>
      <c r="BL300" s="23" t="s">
        <v>224</v>
      </c>
      <c r="BM300" s="23" t="s">
        <v>591</v>
      </c>
    </row>
    <row r="301" spans="2:47" s="1" customFormat="1" ht="13.5">
      <c r="B301" s="45"/>
      <c r="C301" s="73"/>
      <c r="D301" s="233" t="s">
        <v>205</v>
      </c>
      <c r="E301" s="73"/>
      <c r="F301" s="254" t="s">
        <v>592</v>
      </c>
      <c r="G301" s="73"/>
      <c r="H301" s="73"/>
      <c r="I301" s="190"/>
      <c r="J301" s="73"/>
      <c r="K301" s="73"/>
      <c r="L301" s="71"/>
      <c r="M301" s="255"/>
      <c r="N301" s="46"/>
      <c r="O301" s="46"/>
      <c r="P301" s="46"/>
      <c r="Q301" s="46"/>
      <c r="R301" s="46"/>
      <c r="S301" s="46"/>
      <c r="T301" s="94"/>
      <c r="AT301" s="23" t="s">
        <v>205</v>
      </c>
      <c r="AU301" s="23" t="s">
        <v>187</v>
      </c>
    </row>
    <row r="302" spans="2:65" s="1" customFormat="1" ht="14.4" customHeight="1">
      <c r="B302" s="45"/>
      <c r="C302" s="266" t="s">
        <v>593</v>
      </c>
      <c r="D302" s="266" t="s">
        <v>594</v>
      </c>
      <c r="E302" s="267" t="s">
        <v>595</v>
      </c>
      <c r="F302" s="268" t="s">
        <v>596</v>
      </c>
      <c r="G302" s="269" t="s">
        <v>269</v>
      </c>
      <c r="H302" s="270">
        <v>3</v>
      </c>
      <c r="I302" s="271"/>
      <c r="J302" s="270">
        <f>ROUND(I302*H302,0)</f>
        <v>0</v>
      </c>
      <c r="K302" s="268" t="s">
        <v>22</v>
      </c>
      <c r="L302" s="272"/>
      <c r="M302" s="273" t="s">
        <v>22</v>
      </c>
      <c r="N302" s="274" t="s">
        <v>45</v>
      </c>
      <c r="O302" s="46"/>
      <c r="P302" s="228">
        <f>O302*H302</f>
        <v>0</v>
      </c>
      <c r="Q302" s="228">
        <v>0</v>
      </c>
      <c r="R302" s="228">
        <f>Q302*H302</f>
        <v>0</v>
      </c>
      <c r="S302" s="228">
        <v>0</v>
      </c>
      <c r="T302" s="229">
        <f>S302*H302</f>
        <v>0</v>
      </c>
      <c r="AR302" s="23" t="s">
        <v>270</v>
      </c>
      <c r="AT302" s="23" t="s">
        <v>594</v>
      </c>
      <c r="AU302" s="23" t="s">
        <v>187</v>
      </c>
      <c r="AY302" s="23" t="s">
        <v>180</v>
      </c>
      <c r="BE302" s="230">
        <f>IF(N302="základní",J302,0)</f>
        <v>0</v>
      </c>
      <c r="BF302" s="230">
        <f>IF(N302="snížená",J302,0)</f>
        <v>0</v>
      </c>
      <c r="BG302" s="230">
        <f>IF(N302="zákl. přenesená",J302,0)</f>
        <v>0</v>
      </c>
      <c r="BH302" s="230">
        <f>IF(N302="sníž. přenesená",J302,0)</f>
        <v>0</v>
      </c>
      <c r="BI302" s="230">
        <f>IF(N302="nulová",J302,0)</f>
        <v>0</v>
      </c>
      <c r="BJ302" s="23" t="s">
        <v>187</v>
      </c>
      <c r="BK302" s="230">
        <f>ROUND(I302*H302,0)</f>
        <v>0</v>
      </c>
      <c r="BL302" s="23" t="s">
        <v>224</v>
      </c>
      <c r="BM302" s="23" t="s">
        <v>597</v>
      </c>
    </row>
    <row r="303" spans="2:65" s="1" customFormat="1" ht="14.4" customHeight="1">
      <c r="B303" s="45"/>
      <c r="C303" s="266" t="s">
        <v>417</v>
      </c>
      <c r="D303" s="266" t="s">
        <v>594</v>
      </c>
      <c r="E303" s="267" t="s">
        <v>598</v>
      </c>
      <c r="F303" s="268" t="s">
        <v>599</v>
      </c>
      <c r="G303" s="269" t="s">
        <v>358</v>
      </c>
      <c r="H303" s="270">
        <v>2</v>
      </c>
      <c r="I303" s="271"/>
      <c r="J303" s="270">
        <f>ROUND(I303*H303,0)</f>
        <v>0</v>
      </c>
      <c r="K303" s="268" t="s">
        <v>193</v>
      </c>
      <c r="L303" s="272"/>
      <c r="M303" s="273" t="s">
        <v>22</v>
      </c>
      <c r="N303" s="274" t="s">
        <v>45</v>
      </c>
      <c r="O303" s="46"/>
      <c r="P303" s="228">
        <f>O303*H303</f>
        <v>0</v>
      </c>
      <c r="Q303" s="228">
        <v>0</v>
      </c>
      <c r="R303" s="228">
        <f>Q303*H303</f>
        <v>0</v>
      </c>
      <c r="S303" s="228">
        <v>0</v>
      </c>
      <c r="T303" s="229">
        <f>S303*H303</f>
        <v>0</v>
      </c>
      <c r="AR303" s="23" t="s">
        <v>270</v>
      </c>
      <c r="AT303" s="23" t="s">
        <v>594</v>
      </c>
      <c r="AU303" s="23" t="s">
        <v>187</v>
      </c>
      <c r="AY303" s="23" t="s">
        <v>180</v>
      </c>
      <c r="BE303" s="230">
        <f>IF(N303="základní",J303,0)</f>
        <v>0</v>
      </c>
      <c r="BF303" s="230">
        <f>IF(N303="snížená",J303,0)</f>
        <v>0</v>
      </c>
      <c r="BG303" s="230">
        <f>IF(N303="zákl. přenesená",J303,0)</f>
        <v>0</v>
      </c>
      <c r="BH303" s="230">
        <f>IF(N303="sníž. přenesená",J303,0)</f>
        <v>0</v>
      </c>
      <c r="BI303" s="230">
        <f>IF(N303="nulová",J303,0)</f>
        <v>0</v>
      </c>
      <c r="BJ303" s="23" t="s">
        <v>187</v>
      </c>
      <c r="BK303" s="230">
        <f>ROUND(I303*H303,0)</f>
        <v>0</v>
      </c>
      <c r="BL303" s="23" t="s">
        <v>224</v>
      </c>
      <c r="BM303" s="23" t="s">
        <v>600</v>
      </c>
    </row>
    <row r="304" spans="2:65" s="1" customFormat="1" ht="14.4" customHeight="1">
      <c r="B304" s="45"/>
      <c r="C304" s="266" t="s">
        <v>601</v>
      </c>
      <c r="D304" s="266" t="s">
        <v>594</v>
      </c>
      <c r="E304" s="267" t="s">
        <v>602</v>
      </c>
      <c r="F304" s="268" t="s">
        <v>603</v>
      </c>
      <c r="G304" s="269" t="s">
        <v>358</v>
      </c>
      <c r="H304" s="270">
        <v>1</v>
      </c>
      <c r="I304" s="271"/>
      <c r="J304" s="270">
        <f>ROUND(I304*H304,0)</f>
        <v>0</v>
      </c>
      <c r="K304" s="268" t="s">
        <v>193</v>
      </c>
      <c r="L304" s="272"/>
      <c r="M304" s="273" t="s">
        <v>22</v>
      </c>
      <c r="N304" s="274" t="s">
        <v>45</v>
      </c>
      <c r="O304" s="46"/>
      <c r="P304" s="228">
        <f>O304*H304</f>
        <v>0</v>
      </c>
      <c r="Q304" s="228">
        <v>0</v>
      </c>
      <c r="R304" s="228">
        <f>Q304*H304</f>
        <v>0</v>
      </c>
      <c r="S304" s="228">
        <v>0</v>
      </c>
      <c r="T304" s="229">
        <f>S304*H304</f>
        <v>0</v>
      </c>
      <c r="AR304" s="23" t="s">
        <v>270</v>
      </c>
      <c r="AT304" s="23" t="s">
        <v>594</v>
      </c>
      <c r="AU304" s="23" t="s">
        <v>187</v>
      </c>
      <c r="AY304" s="23" t="s">
        <v>180</v>
      </c>
      <c r="BE304" s="230">
        <f>IF(N304="základní",J304,0)</f>
        <v>0</v>
      </c>
      <c r="BF304" s="230">
        <f>IF(N304="snížená",J304,0)</f>
        <v>0</v>
      </c>
      <c r="BG304" s="230">
        <f>IF(N304="zákl. přenesená",J304,0)</f>
        <v>0</v>
      </c>
      <c r="BH304" s="230">
        <f>IF(N304="sníž. přenesená",J304,0)</f>
        <v>0</v>
      </c>
      <c r="BI304" s="230">
        <f>IF(N304="nulová",J304,0)</f>
        <v>0</v>
      </c>
      <c r="BJ304" s="23" t="s">
        <v>187</v>
      </c>
      <c r="BK304" s="230">
        <f>ROUND(I304*H304,0)</f>
        <v>0</v>
      </c>
      <c r="BL304" s="23" t="s">
        <v>224</v>
      </c>
      <c r="BM304" s="23" t="s">
        <v>604</v>
      </c>
    </row>
    <row r="305" spans="2:65" s="1" customFormat="1" ht="22.8" customHeight="1">
      <c r="B305" s="45"/>
      <c r="C305" s="220" t="s">
        <v>424</v>
      </c>
      <c r="D305" s="220" t="s">
        <v>182</v>
      </c>
      <c r="E305" s="221" t="s">
        <v>605</v>
      </c>
      <c r="F305" s="222" t="s">
        <v>606</v>
      </c>
      <c r="G305" s="223" t="s">
        <v>358</v>
      </c>
      <c r="H305" s="224">
        <v>3</v>
      </c>
      <c r="I305" s="225"/>
      <c r="J305" s="224">
        <f>ROUND(I305*H305,0)</f>
        <v>0</v>
      </c>
      <c r="K305" s="222" t="s">
        <v>193</v>
      </c>
      <c r="L305" s="71"/>
      <c r="M305" s="226" t="s">
        <v>22</v>
      </c>
      <c r="N305" s="227" t="s">
        <v>45</v>
      </c>
      <c r="O305" s="46"/>
      <c r="P305" s="228">
        <f>O305*H305</f>
        <v>0</v>
      </c>
      <c r="Q305" s="228">
        <v>0</v>
      </c>
      <c r="R305" s="228">
        <f>Q305*H305</f>
        <v>0</v>
      </c>
      <c r="S305" s="228">
        <v>0</v>
      </c>
      <c r="T305" s="229">
        <f>S305*H305</f>
        <v>0</v>
      </c>
      <c r="AR305" s="23" t="s">
        <v>224</v>
      </c>
      <c r="AT305" s="23" t="s">
        <v>182</v>
      </c>
      <c r="AU305" s="23" t="s">
        <v>187</v>
      </c>
      <c r="AY305" s="23" t="s">
        <v>180</v>
      </c>
      <c r="BE305" s="230">
        <f>IF(N305="základní",J305,0)</f>
        <v>0</v>
      </c>
      <c r="BF305" s="230">
        <f>IF(N305="snížená",J305,0)</f>
        <v>0</v>
      </c>
      <c r="BG305" s="230">
        <f>IF(N305="zákl. přenesená",J305,0)</f>
        <v>0</v>
      </c>
      <c r="BH305" s="230">
        <f>IF(N305="sníž. přenesená",J305,0)</f>
        <v>0</v>
      </c>
      <c r="BI305" s="230">
        <f>IF(N305="nulová",J305,0)</f>
        <v>0</v>
      </c>
      <c r="BJ305" s="23" t="s">
        <v>187</v>
      </c>
      <c r="BK305" s="230">
        <f>ROUND(I305*H305,0)</f>
        <v>0</v>
      </c>
      <c r="BL305" s="23" t="s">
        <v>224</v>
      </c>
      <c r="BM305" s="23" t="s">
        <v>607</v>
      </c>
    </row>
    <row r="306" spans="2:47" s="1" customFormat="1" ht="13.5">
      <c r="B306" s="45"/>
      <c r="C306" s="73"/>
      <c r="D306" s="233" t="s">
        <v>205</v>
      </c>
      <c r="E306" s="73"/>
      <c r="F306" s="254" t="s">
        <v>608</v>
      </c>
      <c r="G306" s="73"/>
      <c r="H306" s="73"/>
      <c r="I306" s="190"/>
      <c r="J306" s="73"/>
      <c r="K306" s="73"/>
      <c r="L306" s="71"/>
      <c r="M306" s="255"/>
      <c r="N306" s="46"/>
      <c r="O306" s="46"/>
      <c r="P306" s="46"/>
      <c r="Q306" s="46"/>
      <c r="R306" s="46"/>
      <c r="S306" s="46"/>
      <c r="T306" s="94"/>
      <c r="AT306" s="23" t="s">
        <v>205</v>
      </c>
      <c r="AU306" s="23" t="s">
        <v>187</v>
      </c>
    </row>
    <row r="307" spans="2:65" s="1" customFormat="1" ht="22.8" customHeight="1">
      <c r="B307" s="45"/>
      <c r="C307" s="266" t="s">
        <v>609</v>
      </c>
      <c r="D307" s="266" t="s">
        <v>594</v>
      </c>
      <c r="E307" s="267" t="s">
        <v>610</v>
      </c>
      <c r="F307" s="268" t="s">
        <v>611</v>
      </c>
      <c r="G307" s="269" t="s">
        <v>358</v>
      </c>
      <c r="H307" s="270">
        <v>3</v>
      </c>
      <c r="I307" s="271"/>
      <c r="J307" s="270">
        <f>ROUND(I307*H307,0)</f>
        <v>0</v>
      </c>
      <c r="K307" s="268" t="s">
        <v>193</v>
      </c>
      <c r="L307" s="272"/>
      <c r="M307" s="273" t="s">
        <v>22</v>
      </c>
      <c r="N307" s="274" t="s">
        <v>45</v>
      </c>
      <c r="O307" s="46"/>
      <c r="P307" s="228">
        <f>O307*H307</f>
        <v>0</v>
      </c>
      <c r="Q307" s="228">
        <v>0</v>
      </c>
      <c r="R307" s="228">
        <f>Q307*H307</f>
        <v>0</v>
      </c>
      <c r="S307" s="228">
        <v>0</v>
      </c>
      <c r="T307" s="229">
        <f>S307*H307</f>
        <v>0</v>
      </c>
      <c r="AR307" s="23" t="s">
        <v>270</v>
      </c>
      <c r="AT307" s="23" t="s">
        <v>594</v>
      </c>
      <c r="AU307" s="23" t="s">
        <v>187</v>
      </c>
      <c r="AY307" s="23" t="s">
        <v>180</v>
      </c>
      <c r="BE307" s="230">
        <f>IF(N307="základní",J307,0)</f>
        <v>0</v>
      </c>
      <c r="BF307" s="230">
        <f>IF(N307="snížená",J307,0)</f>
        <v>0</v>
      </c>
      <c r="BG307" s="230">
        <f>IF(N307="zákl. přenesená",J307,0)</f>
        <v>0</v>
      </c>
      <c r="BH307" s="230">
        <f>IF(N307="sníž. přenesená",J307,0)</f>
        <v>0</v>
      </c>
      <c r="BI307" s="230">
        <f>IF(N307="nulová",J307,0)</f>
        <v>0</v>
      </c>
      <c r="BJ307" s="23" t="s">
        <v>187</v>
      </c>
      <c r="BK307" s="230">
        <f>ROUND(I307*H307,0)</f>
        <v>0</v>
      </c>
      <c r="BL307" s="23" t="s">
        <v>224</v>
      </c>
      <c r="BM307" s="23" t="s">
        <v>612</v>
      </c>
    </row>
    <row r="308" spans="2:65" s="1" customFormat="1" ht="34.2" customHeight="1">
      <c r="B308" s="45"/>
      <c r="C308" s="220" t="s">
        <v>428</v>
      </c>
      <c r="D308" s="220" t="s">
        <v>182</v>
      </c>
      <c r="E308" s="221" t="s">
        <v>613</v>
      </c>
      <c r="F308" s="222" t="s">
        <v>614</v>
      </c>
      <c r="G308" s="223" t="s">
        <v>334</v>
      </c>
      <c r="H308" s="225"/>
      <c r="I308" s="225"/>
      <c r="J308" s="224">
        <f>ROUND(I308*H308,0)</f>
        <v>0</v>
      </c>
      <c r="K308" s="222" t="s">
        <v>193</v>
      </c>
      <c r="L308" s="71"/>
      <c r="M308" s="226" t="s">
        <v>22</v>
      </c>
      <c r="N308" s="227" t="s">
        <v>45</v>
      </c>
      <c r="O308" s="46"/>
      <c r="P308" s="228">
        <f>O308*H308</f>
        <v>0</v>
      </c>
      <c r="Q308" s="228">
        <v>0</v>
      </c>
      <c r="R308" s="228">
        <f>Q308*H308</f>
        <v>0</v>
      </c>
      <c r="S308" s="228">
        <v>0</v>
      </c>
      <c r="T308" s="229">
        <f>S308*H308</f>
        <v>0</v>
      </c>
      <c r="AR308" s="23" t="s">
        <v>224</v>
      </c>
      <c r="AT308" s="23" t="s">
        <v>182</v>
      </c>
      <c r="AU308" s="23" t="s">
        <v>187</v>
      </c>
      <c r="AY308" s="23" t="s">
        <v>180</v>
      </c>
      <c r="BE308" s="230">
        <f>IF(N308="základní",J308,0)</f>
        <v>0</v>
      </c>
      <c r="BF308" s="230">
        <f>IF(N308="snížená",J308,0)</f>
        <v>0</v>
      </c>
      <c r="BG308" s="230">
        <f>IF(N308="zákl. přenesená",J308,0)</f>
        <v>0</v>
      </c>
      <c r="BH308" s="230">
        <f>IF(N308="sníž. přenesená",J308,0)</f>
        <v>0</v>
      </c>
      <c r="BI308" s="230">
        <f>IF(N308="nulová",J308,0)</f>
        <v>0</v>
      </c>
      <c r="BJ308" s="23" t="s">
        <v>187</v>
      </c>
      <c r="BK308" s="230">
        <f>ROUND(I308*H308,0)</f>
        <v>0</v>
      </c>
      <c r="BL308" s="23" t="s">
        <v>224</v>
      </c>
      <c r="BM308" s="23" t="s">
        <v>615</v>
      </c>
    </row>
    <row r="309" spans="2:47" s="1" customFormat="1" ht="13.5">
      <c r="B309" s="45"/>
      <c r="C309" s="73"/>
      <c r="D309" s="233" t="s">
        <v>205</v>
      </c>
      <c r="E309" s="73"/>
      <c r="F309" s="254" t="s">
        <v>616</v>
      </c>
      <c r="G309" s="73"/>
      <c r="H309" s="73"/>
      <c r="I309" s="190"/>
      <c r="J309" s="73"/>
      <c r="K309" s="73"/>
      <c r="L309" s="71"/>
      <c r="M309" s="255"/>
      <c r="N309" s="46"/>
      <c r="O309" s="46"/>
      <c r="P309" s="46"/>
      <c r="Q309" s="46"/>
      <c r="R309" s="46"/>
      <c r="S309" s="46"/>
      <c r="T309" s="94"/>
      <c r="AT309" s="23" t="s">
        <v>205</v>
      </c>
      <c r="AU309" s="23" t="s">
        <v>187</v>
      </c>
    </row>
    <row r="310" spans="2:63" s="10" customFormat="1" ht="29.85" customHeight="1">
      <c r="B310" s="204"/>
      <c r="C310" s="205"/>
      <c r="D310" s="206" t="s">
        <v>72</v>
      </c>
      <c r="E310" s="218" t="s">
        <v>617</v>
      </c>
      <c r="F310" s="218" t="s">
        <v>618</v>
      </c>
      <c r="G310" s="205"/>
      <c r="H310" s="205"/>
      <c r="I310" s="208"/>
      <c r="J310" s="219">
        <f>BK310</f>
        <v>0</v>
      </c>
      <c r="K310" s="205"/>
      <c r="L310" s="210"/>
      <c r="M310" s="211"/>
      <c r="N310" s="212"/>
      <c r="O310" s="212"/>
      <c r="P310" s="213">
        <f>SUM(P311:P344)</f>
        <v>0</v>
      </c>
      <c r="Q310" s="212"/>
      <c r="R310" s="213">
        <f>SUM(R311:R344)</f>
        <v>0</v>
      </c>
      <c r="S310" s="212"/>
      <c r="T310" s="214">
        <f>SUM(T311:T344)</f>
        <v>0</v>
      </c>
      <c r="AR310" s="215" t="s">
        <v>187</v>
      </c>
      <c r="AT310" s="216" t="s">
        <v>72</v>
      </c>
      <c r="AU310" s="216" t="s">
        <v>10</v>
      </c>
      <c r="AY310" s="215" t="s">
        <v>180</v>
      </c>
      <c r="BK310" s="217">
        <f>SUM(BK311:BK344)</f>
        <v>0</v>
      </c>
    </row>
    <row r="311" spans="2:65" s="1" customFormat="1" ht="22.8" customHeight="1">
      <c r="B311" s="45"/>
      <c r="C311" s="220" t="s">
        <v>619</v>
      </c>
      <c r="D311" s="220" t="s">
        <v>182</v>
      </c>
      <c r="E311" s="221" t="s">
        <v>620</v>
      </c>
      <c r="F311" s="222" t="s">
        <v>621</v>
      </c>
      <c r="G311" s="223" t="s">
        <v>203</v>
      </c>
      <c r="H311" s="224">
        <v>2.62</v>
      </c>
      <c r="I311" s="225"/>
      <c r="J311" s="224">
        <f>ROUND(I311*H311,0)</f>
        <v>0</v>
      </c>
      <c r="K311" s="222" t="s">
        <v>193</v>
      </c>
      <c r="L311" s="71"/>
      <c r="M311" s="226" t="s">
        <v>22</v>
      </c>
      <c r="N311" s="227" t="s">
        <v>45</v>
      </c>
      <c r="O311" s="46"/>
      <c r="P311" s="228">
        <f>O311*H311</f>
        <v>0</v>
      </c>
      <c r="Q311" s="228">
        <v>0</v>
      </c>
      <c r="R311" s="228">
        <f>Q311*H311</f>
        <v>0</v>
      </c>
      <c r="S311" s="228">
        <v>0</v>
      </c>
      <c r="T311" s="229">
        <f>S311*H311</f>
        <v>0</v>
      </c>
      <c r="AR311" s="23" t="s">
        <v>224</v>
      </c>
      <c r="AT311" s="23" t="s">
        <v>182</v>
      </c>
      <c r="AU311" s="23" t="s">
        <v>187</v>
      </c>
      <c r="AY311" s="23" t="s">
        <v>180</v>
      </c>
      <c r="BE311" s="230">
        <f>IF(N311="základní",J311,0)</f>
        <v>0</v>
      </c>
      <c r="BF311" s="230">
        <f>IF(N311="snížená",J311,0)</f>
        <v>0</v>
      </c>
      <c r="BG311" s="230">
        <f>IF(N311="zákl. přenesená",J311,0)</f>
        <v>0</v>
      </c>
      <c r="BH311" s="230">
        <f>IF(N311="sníž. přenesená",J311,0)</f>
        <v>0</v>
      </c>
      <c r="BI311" s="230">
        <f>IF(N311="nulová",J311,0)</f>
        <v>0</v>
      </c>
      <c r="BJ311" s="23" t="s">
        <v>187</v>
      </c>
      <c r="BK311" s="230">
        <f>ROUND(I311*H311,0)</f>
        <v>0</v>
      </c>
      <c r="BL311" s="23" t="s">
        <v>224</v>
      </c>
      <c r="BM311" s="23" t="s">
        <v>622</v>
      </c>
    </row>
    <row r="312" spans="2:51" s="13" customFormat="1" ht="13.5">
      <c r="B312" s="256"/>
      <c r="C312" s="257"/>
      <c r="D312" s="233" t="s">
        <v>194</v>
      </c>
      <c r="E312" s="258" t="s">
        <v>22</v>
      </c>
      <c r="F312" s="259" t="s">
        <v>623</v>
      </c>
      <c r="G312" s="257"/>
      <c r="H312" s="258" t="s">
        <v>22</v>
      </c>
      <c r="I312" s="260"/>
      <c r="J312" s="257"/>
      <c r="K312" s="257"/>
      <c r="L312" s="261"/>
      <c r="M312" s="262"/>
      <c r="N312" s="263"/>
      <c r="O312" s="263"/>
      <c r="P312" s="263"/>
      <c r="Q312" s="263"/>
      <c r="R312" s="263"/>
      <c r="S312" s="263"/>
      <c r="T312" s="264"/>
      <c r="AT312" s="265" t="s">
        <v>194</v>
      </c>
      <c r="AU312" s="265" t="s">
        <v>187</v>
      </c>
      <c r="AV312" s="13" t="s">
        <v>10</v>
      </c>
      <c r="AW312" s="13" t="s">
        <v>35</v>
      </c>
      <c r="AX312" s="13" t="s">
        <v>73</v>
      </c>
      <c r="AY312" s="265" t="s">
        <v>180</v>
      </c>
    </row>
    <row r="313" spans="2:51" s="11" customFormat="1" ht="13.5">
      <c r="B313" s="231"/>
      <c r="C313" s="232"/>
      <c r="D313" s="233" t="s">
        <v>194</v>
      </c>
      <c r="E313" s="234" t="s">
        <v>22</v>
      </c>
      <c r="F313" s="235" t="s">
        <v>624</v>
      </c>
      <c r="G313" s="232"/>
      <c r="H313" s="236">
        <v>2.62</v>
      </c>
      <c r="I313" s="237"/>
      <c r="J313" s="232"/>
      <c r="K313" s="232"/>
      <c r="L313" s="238"/>
      <c r="M313" s="239"/>
      <c r="N313" s="240"/>
      <c r="O313" s="240"/>
      <c r="P313" s="240"/>
      <c r="Q313" s="240"/>
      <c r="R313" s="240"/>
      <c r="S313" s="240"/>
      <c r="T313" s="241"/>
      <c r="AT313" s="242" t="s">
        <v>194</v>
      </c>
      <c r="AU313" s="242" t="s">
        <v>187</v>
      </c>
      <c r="AV313" s="11" t="s">
        <v>187</v>
      </c>
      <c r="AW313" s="11" t="s">
        <v>35</v>
      </c>
      <c r="AX313" s="11" t="s">
        <v>73</v>
      </c>
      <c r="AY313" s="242" t="s">
        <v>180</v>
      </c>
    </row>
    <row r="314" spans="2:51" s="12" customFormat="1" ht="13.5">
      <c r="B314" s="243"/>
      <c r="C314" s="244"/>
      <c r="D314" s="233" t="s">
        <v>194</v>
      </c>
      <c r="E314" s="245" t="s">
        <v>22</v>
      </c>
      <c r="F314" s="246" t="s">
        <v>196</v>
      </c>
      <c r="G314" s="244"/>
      <c r="H314" s="247">
        <v>2.62</v>
      </c>
      <c r="I314" s="248"/>
      <c r="J314" s="244"/>
      <c r="K314" s="244"/>
      <c r="L314" s="249"/>
      <c r="M314" s="250"/>
      <c r="N314" s="251"/>
      <c r="O314" s="251"/>
      <c r="P314" s="251"/>
      <c r="Q314" s="251"/>
      <c r="R314" s="251"/>
      <c r="S314" s="251"/>
      <c r="T314" s="252"/>
      <c r="AT314" s="253" t="s">
        <v>194</v>
      </c>
      <c r="AU314" s="253" t="s">
        <v>187</v>
      </c>
      <c r="AV314" s="12" t="s">
        <v>186</v>
      </c>
      <c r="AW314" s="12" t="s">
        <v>35</v>
      </c>
      <c r="AX314" s="12" t="s">
        <v>10</v>
      </c>
      <c r="AY314" s="253" t="s">
        <v>180</v>
      </c>
    </row>
    <row r="315" spans="2:65" s="1" customFormat="1" ht="22.8" customHeight="1">
      <c r="B315" s="45"/>
      <c r="C315" s="220" t="s">
        <v>29</v>
      </c>
      <c r="D315" s="220" t="s">
        <v>182</v>
      </c>
      <c r="E315" s="221" t="s">
        <v>625</v>
      </c>
      <c r="F315" s="222" t="s">
        <v>626</v>
      </c>
      <c r="G315" s="223" t="s">
        <v>192</v>
      </c>
      <c r="H315" s="224">
        <v>5.49</v>
      </c>
      <c r="I315" s="225"/>
      <c r="J315" s="224">
        <f>ROUND(I315*H315,0)</f>
        <v>0</v>
      </c>
      <c r="K315" s="222" t="s">
        <v>193</v>
      </c>
      <c r="L315" s="71"/>
      <c r="M315" s="226" t="s">
        <v>22</v>
      </c>
      <c r="N315" s="227" t="s">
        <v>45</v>
      </c>
      <c r="O315" s="46"/>
      <c r="P315" s="228">
        <f>O315*H315</f>
        <v>0</v>
      </c>
      <c r="Q315" s="228">
        <v>0</v>
      </c>
      <c r="R315" s="228">
        <f>Q315*H315</f>
        <v>0</v>
      </c>
      <c r="S315" s="228">
        <v>0</v>
      </c>
      <c r="T315" s="229">
        <f>S315*H315</f>
        <v>0</v>
      </c>
      <c r="AR315" s="23" t="s">
        <v>224</v>
      </c>
      <c r="AT315" s="23" t="s">
        <v>182</v>
      </c>
      <c r="AU315" s="23" t="s">
        <v>187</v>
      </c>
      <c r="AY315" s="23" t="s">
        <v>180</v>
      </c>
      <c r="BE315" s="230">
        <f>IF(N315="základní",J315,0)</f>
        <v>0</v>
      </c>
      <c r="BF315" s="230">
        <f>IF(N315="snížená",J315,0)</f>
        <v>0</v>
      </c>
      <c r="BG315" s="230">
        <f>IF(N315="zákl. přenesená",J315,0)</f>
        <v>0</v>
      </c>
      <c r="BH315" s="230">
        <f>IF(N315="sníž. přenesená",J315,0)</f>
        <v>0</v>
      </c>
      <c r="BI315" s="230">
        <f>IF(N315="nulová",J315,0)</f>
        <v>0</v>
      </c>
      <c r="BJ315" s="23" t="s">
        <v>187</v>
      </c>
      <c r="BK315" s="230">
        <f>ROUND(I315*H315,0)</f>
        <v>0</v>
      </c>
      <c r="BL315" s="23" t="s">
        <v>224</v>
      </c>
      <c r="BM315" s="23" t="s">
        <v>627</v>
      </c>
    </row>
    <row r="316" spans="2:51" s="11" customFormat="1" ht="13.5">
      <c r="B316" s="231"/>
      <c r="C316" s="232"/>
      <c r="D316" s="233" t="s">
        <v>194</v>
      </c>
      <c r="E316" s="234" t="s">
        <v>22</v>
      </c>
      <c r="F316" s="235" t="s">
        <v>628</v>
      </c>
      <c r="G316" s="232"/>
      <c r="H316" s="236">
        <v>1.94</v>
      </c>
      <c r="I316" s="237"/>
      <c r="J316" s="232"/>
      <c r="K316" s="232"/>
      <c r="L316" s="238"/>
      <c r="M316" s="239"/>
      <c r="N316" s="240"/>
      <c r="O316" s="240"/>
      <c r="P316" s="240"/>
      <c r="Q316" s="240"/>
      <c r="R316" s="240"/>
      <c r="S316" s="240"/>
      <c r="T316" s="241"/>
      <c r="AT316" s="242" t="s">
        <v>194</v>
      </c>
      <c r="AU316" s="242" t="s">
        <v>187</v>
      </c>
      <c r="AV316" s="11" t="s">
        <v>187</v>
      </c>
      <c r="AW316" s="11" t="s">
        <v>35</v>
      </c>
      <c r="AX316" s="11" t="s">
        <v>73</v>
      </c>
      <c r="AY316" s="242" t="s">
        <v>180</v>
      </c>
    </row>
    <row r="317" spans="2:51" s="11" customFormat="1" ht="13.5">
      <c r="B317" s="231"/>
      <c r="C317" s="232"/>
      <c r="D317" s="233" t="s">
        <v>194</v>
      </c>
      <c r="E317" s="234" t="s">
        <v>22</v>
      </c>
      <c r="F317" s="235" t="s">
        <v>629</v>
      </c>
      <c r="G317" s="232"/>
      <c r="H317" s="236">
        <v>2.45</v>
      </c>
      <c r="I317" s="237"/>
      <c r="J317" s="232"/>
      <c r="K317" s="232"/>
      <c r="L317" s="238"/>
      <c r="M317" s="239"/>
      <c r="N317" s="240"/>
      <c r="O317" s="240"/>
      <c r="P317" s="240"/>
      <c r="Q317" s="240"/>
      <c r="R317" s="240"/>
      <c r="S317" s="240"/>
      <c r="T317" s="241"/>
      <c r="AT317" s="242" t="s">
        <v>194</v>
      </c>
      <c r="AU317" s="242" t="s">
        <v>187</v>
      </c>
      <c r="AV317" s="11" t="s">
        <v>187</v>
      </c>
      <c r="AW317" s="11" t="s">
        <v>35</v>
      </c>
      <c r="AX317" s="11" t="s">
        <v>73</v>
      </c>
      <c r="AY317" s="242" t="s">
        <v>180</v>
      </c>
    </row>
    <row r="318" spans="2:51" s="11" customFormat="1" ht="13.5">
      <c r="B318" s="231"/>
      <c r="C318" s="232"/>
      <c r="D318" s="233" t="s">
        <v>194</v>
      </c>
      <c r="E318" s="234" t="s">
        <v>22</v>
      </c>
      <c r="F318" s="235" t="s">
        <v>325</v>
      </c>
      <c r="G318" s="232"/>
      <c r="H318" s="236">
        <v>1.1</v>
      </c>
      <c r="I318" s="237"/>
      <c r="J318" s="232"/>
      <c r="K318" s="232"/>
      <c r="L318" s="238"/>
      <c r="M318" s="239"/>
      <c r="N318" s="240"/>
      <c r="O318" s="240"/>
      <c r="P318" s="240"/>
      <c r="Q318" s="240"/>
      <c r="R318" s="240"/>
      <c r="S318" s="240"/>
      <c r="T318" s="241"/>
      <c r="AT318" s="242" t="s">
        <v>194</v>
      </c>
      <c r="AU318" s="242" t="s">
        <v>187</v>
      </c>
      <c r="AV318" s="11" t="s">
        <v>187</v>
      </c>
      <c r="AW318" s="11" t="s">
        <v>35</v>
      </c>
      <c r="AX318" s="11" t="s">
        <v>73</v>
      </c>
      <c r="AY318" s="242" t="s">
        <v>180</v>
      </c>
    </row>
    <row r="319" spans="2:51" s="12" customFormat="1" ht="13.5">
      <c r="B319" s="243"/>
      <c r="C319" s="244"/>
      <c r="D319" s="233" t="s">
        <v>194</v>
      </c>
      <c r="E319" s="245" t="s">
        <v>22</v>
      </c>
      <c r="F319" s="246" t="s">
        <v>196</v>
      </c>
      <c r="G319" s="244"/>
      <c r="H319" s="247">
        <v>5.49</v>
      </c>
      <c r="I319" s="248"/>
      <c r="J319" s="244"/>
      <c r="K319" s="244"/>
      <c r="L319" s="249"/>
      <c r="M319" s="250"/>
      <c r="N319" s="251"/>
      <c r="O319" s="251"/>
      <c r="P319" s="251"/>
      <c r="Q319" s="251"/>
      <c r="R319" s="251"/>
      <c r="S319" s="251"/>
      <c r="T319" s="252"/>
      <c r="AT319" s="253" t="s">
        <v>194</v>
      </c>
      <c r="AU319" s="253" t="s">
        <v>187</v>
      </c>
      <c r="AV319" s="12" t="s">
        <v>186</v>
      </c>
      <c r="AW319" s="12" t="s">
        <v>35</v>
      </c>
      <c r="AX319" s="12" t="s">
        <v>10</v>
      </c>
      <c r="AY319" s="253" t="s">
        <v>180</v>
      </c>
    </row>
    <row r="320" spans="2:65" s="1" customFormat="1" ht="14.4" customHeight="1">
      <c r="B320" s="45"/>
      <c r="C320" s="266" t="s">
        <v>630</v>
      </c>
      <c r="D320" s="266" t="s">
        <v>594</v>
      </c>
      <c r="E320" s="267" t="s">
        <v>631</v>
      </c>
      <c r="F320" s="268" t="s">
        <v>632</v>
      </c>
      <c r="G320" s="269" t="s">
        <v>192</v>
      </c>
      <c r="H320" s="270">
        <v>6.33</v>
      </c>
      <c r="I320" s="271"/>
      <c r="J320" s="270">
        <f>ROUND(I320*H320,0)</f>
        <v>0</v>
      </c>
      <c r="K320" s="268" t="s">
        <v>22</v>
      </c>
      <c r="L320" s="272"/>
      <c r="M320" s="273" t="s">
        <v>22</v>
      </c>
      <c r="N320" s="274" t="s">
        <v>45</v>
      </c>
      <c r="O320" s="46"/>
      <c r="P320" s="228">
        <f>O320*H320</f>
        <v>0</v>
      </c>
      <c r="Q320" s="228">
        <v>0</v>
      </c>
      <c r="R320" s="228">
        <f>Q320*H320</f>
        <v>0</v>
      </c>
      <c r="S320" s="228">
        <v>0</v>
      </c>
      <c r="T320" s="229">
        <f>S320*H320</f>
        <v>0</v>
      </c>
      <c r="AR320" s="23" t="s">
        <v>270</v>
      </c>
      <c r="AT320" s="23" t="s">
        <v>594</v>
      </c>
      <c r="AU320" s="23" t="s">
        <v>187</v>
      </c>
      <c r="AY320" s="23" t="s">
        <v>180</v>
      </c>
      <c r="BE320" s="230">
        <f>IF(N320="základní",J320,0)</f>
        <v>0</v>
      </c>
      <c r="BF320" s="230">
        <f>IF(N320="snížená",J320,0)</f>
        <v>0</v>
      </c>
      <c r="BG320" s="230">
        <f>IF(N320="zákl. přenesená",J320,0)</f>
        <v>0</v>
      </c>
      <c r="BH320" s="230">
        <f>IF(N320="sníž. přenesená",J320,0)</f>
        <v>0</v>
      </c>
      <c r="BI320" s="230">
        <f>IF(N320="nulová",J320,0)</f>
        <v>0</v>
      </c>
      <c r="BJ320" s="23" t="s">
        <v>187</v>
      </c>
      <c r="BK320" s="230">
        <f>ROUND(I320*H320,0)</f>
        <v>0</v>
      </c>
      <c r="BL320" s="23" t="s">
        <v>224</v>
      </c>
      <c r="BM320" s="23" t="s">
        <v>633</v>
      </c>
    </row>
    <row r="321" spans="2:51" s="11" customFormat="1" ht="13.5">
      <c r="B321" s="231"/>
      <c r="C321" s="232"/>
      <c r="D321" s="233" t="s">
        <v>194</v>
      </c>
      <c r="E321" s="234" t="s">
        <v>22</v>
      </c>
      <c r="F321" s="235" t="s">
        <v>634</v>
      </c>
      <c r="G321" s="232"/>
      <c r="H321" s="236">
        <v>0.29</v>
      </c>
      <c r="I321" s="237"/>
      <c r="J321" s="232"/>
      <c r="K321" s="232"/>
      <c r="L321" s="238"/>
      <c r="M321" s="239"/>
      <c r="N321" s="240"/>
      <c r="O321" s="240"/>
      <c r="P321" s="240"/>
      <c r="Q321" s="240"/>
      <c r="R321" s="240"/>
      <c r="S321" s="240"/>
      <c r="T321" s="241"/>
      <c r="AT321" s="242" t="s">
        <v>194</v>
      </c>
      <c r="AU321" s="242" t="s">
        <v>187</v>
      </c>
      <c r="AV321" s="11" t="s">
        <v>187</v>
      </c>
      <c r="AW321" s="11" t="s">
        <v>35</v>
      </c>
      <c r="AX321" s="11" t="s">
        <v>73</v>
      </c>
      <c r="AY321" s="242" t="s">
        <v>180</v>
      </c>
    </row>
    <row r="322" spans="2:51" s="11" customFormat="1" ht="13.5">
      <c r="B322" s="231"/>
      <c r="C322" s="232"/>
      <c r="D322" s="233" t="s">
        <v>194</v>
      </c>
      <c r="E322" s="234" t="s">
        <v>22</v>
      </c>
      <c r="F322" s="235" t="s">
        <v>635</v>
      </c>
      <c r="G322" s="232"/>
      <c r="H322" s="236">
        <v>6.04</v>
      </c>
      <c r="I322" s="237"/>
      <c r="J322" s="232"/>
      <c r="K322" s="232"/>
      <c r="L322" s="238"/>
      <c r="M322" s="239"/>
      <c r="N322" s="240"/>
      <c r="O322" s="240"/>
      <c r="P322" s="240"/>
      <c r="Q322" s="240"/>
      <c r="R322" s="240"/>
      <c r="S322" s="240"/>
      <c r="T322" s="241"/>
      <c r="AT322" s="242" t="s">
        <v>194</v>
      </c>
      <c r="AU322" s="242" t="s">
        <v>187</v>
      </c>
      <c r="AV322" s="11" t="s">
        <v>187</v>
      </c>
      <c r="AW322" s="11" t="s">
        <v>35</v>
      </c>
      <c r="AX322" s="11" t="s">
        <v>73</v>
      </c>
      <c r="AY322" s="242" t="s">
        <v>180</v>
      </c>
    </row>
    <row r="323" spans="2:51" s="12" customFormat="1" ht="13.5">
      <c r="B323" s="243"/>
      <c r="C323" s="244"/>
      <c r="D323" s="233" t="s">
        <v>194</v>
      </c>
      <c r="E323" s="245" t="s">
        <v>22</v>
      </c>
      <c r="F323" s="246" t="s">
        <v>196</v>
      </c>
      <c r="G323" s="244"/>
      <c r="H323" s="247">
        <v>6.33</v>
      </c>
      <c r="I323" s="248"/>
      <c r="J323" s="244"/>
      <c r="K323" s="244"/>
      <c r="L323" s="249"/>
      <c r="M323" s="250"/>
      <c r="N323" s="251"/>
      <c r="O323" s="251"/>
      <c r="P323" s="251"/>
      <c r="Q323" s="251"/>
      <c r="R323" s="251"/>
      <c r="S323" s="251"/>
      <c r="T323" s="252"/>
      <c r="AT323" s="253" t="s">
        <v>194</v>
      </c>
      <c r="AU323" s="253" t="s">
        <v>187</v>
      </c>
      <c r="AV323" s="12" t="s">
        <v>186</v>
      </c>
      <c r="AW323" s="12" t="s">
        <v>35</v>
      </c>
      <c r="AX323" s="12" t="s">
        <v>10</v>
      </c>
      <c r="AY323" s="253" t="s">
        <v>180</v>
      </c>
    </row>
    <row r="324" spans="2:65" s="1" customFormat="1" ht="22.8" customHeight="1">
      <c r="B324" s="45"/>
      <c r="C324" s="220" t="s">
        <v>435</v>
      </c>
      <c r="D324" s="220" t="s">
        <v>182</v>
      </c>
      <c r="E324" s="221" t="s">
        <v>636</v>
      </c>
      <c r="F324" s="222" t="s">
        <v>637</v>
      </c>
      <c r="G324" s="223" t="s">
        <v>192</v>
      </c>
      <c r="H324" s="224">
        <v>5.49</v>
      </c>
      <c r="I324" s="225"/>
      <c r="J324" s="224">
        <f>ROUND(I324*H324,0)</f>
        <v>0</v>
      </c>
      <c r="K324" s="222" t="s">
        <v>193</v>
      </c>
      <c r="L324" s="71"/>
      <c r="M324" s="226" t="s">
        <v>22</v>
      </c>
      <c r="N324" s="227" t="s">
        <v>45</v>
      </c>
      <c r="O324" s="46"/>
      <c r="P324" s="228">
        <f>O324*H324</f>
        <v>0</v>
      </c>
      <c r="Q324" s="228">
        <v>0</v>
      </c>
      <c r="R324" s="228">
        <f>Q324*H324</f>
        <v>0</v>
      </c>
      <c r="S324" s="228">
        <v>0</v>
      </c>
      <c r="T324" s="229">
        <f>S324*H324</f>
        <v>0</v>
      </c>
      <c r="AR324" s="23" t="s">
        <v>224</v>
      </c>
      <c r="AT324" s="23" t="s">
        <v>182</v>
      </c>
      <c r="AU324" s="23" t="s">
        <v>187</v>
      </c>
      <c r="AY324" s="23" t="s">
        <v>180</v>
      </c>
      <c r="BE324" s="230">
        <f>IF(N324="základní",J324,0)</f>
        <v>0</v>
      </c>
      <c r="BF324" s="230">
        <f>IF(N324="snížená",J324,0)</f>
        <v>0</v>
      </c>
      <c r="BG324" s="230">
        <f>IF(N324="zákl. přenesená",J324,0)</f>
        <v>0</v>
      </c>
      <c r="BH324" s="230">
        <f>IF(N324="sníž. přenesená",J324,0)</f>
        <v>0</v>
      </c>
      <c r="BI324" s="230">
        <f>IF(N324="nulová",J324,0)</f>
        <v>0</v>
      </c>
      <c r="BJ324" s="23" t="s">
        <v>187</v>
      </c>
      <c r="BK324" s="230">
        <f>ROUND(I324*H324,0)</f>
        <v>0</v>
      </c>
      <c r="BL324" s="23" t="s">
        <v>224</v>
      </c>
      <c r="BM324" s="23" t="s">
        <v>638</v>
      </c>
    </row>
    <row r="325" spans="2:51" s="11" customFormat="1" ht="13.5">
      <c r="B325" s="231"/>
      <c r="C325" s="232"/>
      <c r="D325" s="233" t="s">
        <v>194</v>
      </c>
      <c r="E325" s="234" t="s">
        <v>22</v>
      </c>
      <c r="F325" s="235" t="s">
        <v>628</v>
      </c>
      <c r="G325" s="232"/>
      <c r="H325" s="236">
        <v>1.94</v>
      </c>
      <c r="I325" s="237"/>
      <c r="J325" s="232"/>
      <c r="K325" s="232"/>
      <c r="L325" s="238"/>
      <c r="M325" s="239"/>
      <c r="N325" s="240"/>
      <c r="O325" s="240"/>
      <c r="P325" s="240"/>
      <c r="Q325" s="240"/>
      <c r="R325" s="240"/>
      <c r="S325" s="240"/>
      <c r="T325" s="241"/>
      <c r="AT325" s="242" t="s">
        <v>194</v>
      </c>
      <c r="AU325" s="242" t="s">
        <v>187</v>
      </c>
      <c r="AV325" s="11" t="s">
        <v>187</v>
      </c>
      <c r="AW325" s="11" t="s">
        <v>35</v>
      </c>
      <c r="AX325" s="11" t="s">
        <v>73</v>
      </c>
      <c r="AY325" s="242" t="s">
        <v>180</v>
      </c>
    </row>
    <row r="326" spans="2:51" s="11" customFormat="1" ht="13.5">
      <c r="B326" s="231"/>
      <c r="C326" s="232"/>
      <c r="D326" s="233" t="s">
        <v>194</v>
      </c>
      <c r="E326" s="234" t="s">
        <v>22</v>
      </c>
      <c r="F326" s="235" t="s">
        <v>629</v>
      </c>
      <c r="G326" s="232"/>
      <c r="H326" s="236">
        <v>2.45</v>
      </c>
      <c r="I326" s="237"/>
      <c r="J326" s="232"/>
      <c r="K326" s="232"/>
      <c r="L326" s="238"/>
      <c r="M326" s="239"/>
      <c r="N326" s="240"/>
      <c r="O326" s="240"/>
      <c r="P326" s="240"/>
      <c r="Q326" s="240"/>
      <c r="R326" s="240"/>
      <c r="S326" s="240"/>
      <c r="T326" s="241"/>
      <c r="AT326" s="242" t="s">
        <v>194</v>
      </c>
      <c r="AU326" s="242" t="s">
        <v>187</v>
      </c>
      <c r="AV326" s="11" t="s">
        <v>187</v>
      </c>
      <c r="AW326" s="11" t="s">
        <v>35</v>
      </c>
      <c r="AX326" s="11" t="s">
        <v>73</v>
      </c>
      <c r="AY326" s="242" t="s">
        <v>180</v>
      </c>
    </row>
    <row r="327" spans="2:51" s="11" customFormat="1" ht="13.5">
      <c r="B327" s="231"/>
      <c r="C327" s="232"/>
      <c r="D327" s="233" t="s">
        <v>194</v>
      </c>
      <c r="E327" s="234" t="s">
        <v>22</v>
      </c>
      <c r="F327" s="235" t="s">
        <v>325</v>
      </c>
      <c r="G327" s="232"/>
      <c r="H327" s="236">
        <v>1.1</v>
      </c>
      <c r="I327" s="237"/>
      <c r="J327" s="232"/>
      <c r="K327" s="232"/>
      <c r="L327" s="238"/>
      <c r="M327" s="239"/>
      <c r="N327" s="240"/>
      <c r="O327" s="240"/>
      <c r="P327" s="240"/>
      <c r="Q327" s="240"/>
      <c r="R327" s="240"/>
      <c r="S327" s="240"/>
      <c r="T327" s="241"/>
      <c r="AT327" s="242" t="s">
        <v>194</v>
      </c>
      <c r="AU327" s="242" t="s">
        <v>187</v>
      </c>
      <c r="AV327" s="11" t="s">
        <v>187</v>
      </c>
      <c r="AW327" s="11" t="s">
        <v>35</v>
      </c>
      <c r="AX327" s="11" t="s">
        <v>73</v>
      </c>
      <c r="AY327" s="242" t="s">
        <v>180</v>
      </c>
    </row>
    <row r="328" spans="2:51" s="12" customFormat="1" ht="13.5">
      <c r="B328" s="243"/>
      <c r="C328" s="244"/>
      <c r="D328" s="233" t="s">
        <v>194</v>
      </c>
      <c r="E328" s="245" t="s">
        <v>22</v>
      </c>
      <c r="F328" s="246" t="s">
        <v>196</v>
      </c>
      <c r="G328" s="244"/>
      <c r="H328" s="247">
        <v>5.49</v>
      </c>
      <c r="I328" s="248"/>
      <c r="J328" s="244"/>
      <c r="K328" s="244"/>
      <c r="L328" s="249"/>
      <c r="M328" s="250"/>
      <c r="N328" s="251"/>
      <c r="O328" s="251"/>
      <c r="P328" s="251"/>
      <c r="Q328" s="251"/>
      <c r="R328" s="251"/>
      <c r="S328" s="251"/>
      <c r="T328" s="252"/>
      <c r="AT328" s="253" t="s">
        <v>194</v>
      </c>
      <c r="AU328" s="253" t="s">
        <v>187</v>
      </c>
      <c r="AV328" s="12" t="s">
        <v>186</v>
      </c>
      <c r="AW328" s="12" t="s">
        <v>35</v>
      </c>
      <c r="AX328" s="12" t="s">
        <v>10</v>
      </c>
      <c r="AY328" s="253" t="s">
        <v>180</v>
      </c>
    </row>
    <row r="329" spans="2:65" s="1" customFormat="1" ht="14.4" customHeight="1">
      <c r="B329" s="45"/>
      <c r="C329" s="220" t="s">
        <v>639</v>
      </c>
      <c r="D329" s="220" t="s">
        <v>182</v>
      </c>
      <c r="E329" s="221" t="s">
        <v>640</v>
      </c>
      <c r="F329" s="222" t="s">
        <v>641</v>
      </c>
      <c r="G329" s="223" t="s">
        <v>192</v>
      </c>
      <c r="H329" s="224">
        <v>5.49</v>
      </c>
      <c r="I329" s="225"/>
      <c r="J329" s="224">
        <f>ROUND(I329*H329,0)</f>
        <v>0</v>
      </c>
      <c r="K329" s="222" t="s">
        <v>193</v>
      </c>
      <c r="L329" s="71"/>
      <c r="M329" s="226" t="s">
        <v>22</v>
      </c>
      <c r="N329" s="227" t="s">
        <v>45</v>
      </c>
      <c r="O329" s="46"/>
      <c r="P329" s="228">
        <f>O329*H329</f>
        <v>0</v>
      </c>
      <c r="Q329" s="228">
        <v>0</v>
      </c>
      <c r="R329" s="228">
        <f>Q329*H329</f>
        <v>0</v>
      </c>
      <c r="S329" s="228">
        <v>0</v>
      </c>
      <c r="T329" s="229">
        <f>S329*H329</f>
        <v>0</v>
      </c>
      <c r="AR329" s="23" t="s">
        <v>224</v>
      </c>
      <c r="AT329" s="23" t="s">
        <v>182</v>
      </c>
      <c r="AU329" s="23" t="s">
        <v>187</v>
      </c>
      <c r="AY329" s="23" t="s">
        <v>180</v>
      </c>
      <c r="BE329" s="230">
        <f>IF(N329="základní",J329,0)</f>
        <v>0</v>
      </c>
      <c r="BF329" s="230">
        <f>IF(N329="snížená",J329,0)</f>
        <v>0</v>
      </c>
      <c r="BG329" s="230">
        <f>IF(N329="zákl. přenesená",J329,0)</f>
        <v>0</v>
      </c>
      <c r="BH329" s="230">
        <f>IF(N329="sníž. přenesená",J329,0)</f>
        <v>0</v>
      </c>
      <c r="BI329" s="230">
        <f>IF(N329="nulová",J329,0)</f>
        <v>0</v>
      </c>
      <c r="BJ329" s="23" t="s">
        <v>187</v>
      </c>
      <c r="BK329" s="230">
        <f>ROUND(I329*H329,0)</f>
        <v>0</v>
      </c>
      <c r="BL329" s="23" t="s">
        <v>224</v>
      </c>
      <c r="BM329" s="23" t="s">
        <v>642</v>
      </c>
    </row>
    <row r="330" spans="2:47" s="1" customFormat="1" ht="13.5">
      <c r="B330" s="45"/>
      <c r="C330" s="73"/>
      <c r="D330" s="233" t="s">
        <v>205</v>
      </c>
      <c r="E330" s="73"/>
      <c r="F330" s="254" t="s">
        <v>643</v>
      </c>
      <c r="G330" s="73"/>
      <c r="H330" s="73"/>
      <c r="I330" s="190"/>
      <c r="J330" s="73"/>
      <c r="K330" s="73"/>
      <c r="L330" s="71"/>
      <c r="M330" s="255"/>
      <c r="N330" s="46"/>
      <c r="O330" s="46"/>
      <c r="P330" s="46"/>
      <c r="Q330" s="46"/>
      <c r="R330" s="46"/>
      <c r="S330" s="46"/>
      <c r="T330" s="94"/>
      <c r="AT330" s="23" t="s">
        <v>205</v>
      </c>
      <c r="AU330" s="23" t="s">
        <v>187</v>
      </c>
    </row>
    <row r="331" spans="2:51" s="11" customFormat="1" ht="13.5">
      <c r="B331" s="231"/>
      <c r="C331" s="232"/>
      <c r="D331" s="233" t="s">
        <v>194</v>
      </c>
      <c r="E331" s="234" t="s">
        <v>22</v>
      </c>
      <c r="F331" s="235" t="s">
        <v>644</v>
      </c>
      <c r="G331" s="232"/>
      <c r="H331" s="236">
        <v>5.49</v>
      </c>
      <c r="I331" s="237"/>
      <c r="J331" s="232"/>
      <c r="K331" s="232"/>
      <c r="L331" s="238"/>
      <c r="M331" s="239"/>
      <c r="N331" s="240"/>
      <c r="O331" s="240"/>
      <c r="P331" s="240"/>
      <c r="Q331" s="240"/>
      <c r="R331" s="240"/>
      <c r="S331" s="240"/>
      <c r="T331" s="241"/>
      <c r="AT331" s="242" t="s">
        <v>194</v>
      </c>
      <c r="AU331" s="242" t="s">
        <v>187</v>
      </c>
      <c r="AV331" s="11" t="s">
        <v>187</v>
      </c>
      <c r="AW331" s="11" t="s">
        <v>35</v>
      </c>
      <c r="AX331" s="11" t="s">
        <v>73</v>
      </c>
      <c r="AY331" s="242" t="s">
        <v>180</v>
      </c>
    </row>
    <row r="332" spans="2:51" s="12" customFormat="1" ht="13.5">
      <c r="B332" s="243"/>
      <c r="C332" s="244"/>
      <c r="D332" s="233" t="s">
        <v>194</v>
      </c>
      <c r="E332" s="245" t="s">
        <v>22</v>
      </c>
      <c r="F332" s="246" t="s">
        <v>196</v>
      </c>
      <c r="G332" s="244"/>
      <c r="H332" s="247">
        <v>5.49</v>
      </c>
      <c r="I332" s="248"/>
      <c r="J332" s="244"/>
      <c r="K332" s="244"/>
      <c r="L332" s="249"/>
      <c r="M332" s="250"/>
      <c r="N332" s="251"/>
      <c r="O332" s="251"/>
      <c r="P332" s="251"/>
      <c r="Q332" s="251"/>
      <c r="R332" s="251"/>
      <c r="S332" s="251"/>
      <c r="T332" s="252"/>
      <c r="AT332" s="253" t="s">
        <v>194</v>
      </c>
      <c r="AU332" s="253" t="s">
        <v>187</v>
      </c>
      <c r="AV332" s="12" t="s">
        <v>186</v>
      </c>
      <c r="AW332" s="12" t="s">
        <v>35</v>
      </c>
      <c r="AX332" s="12" t="s">
        <v>10</v>
      </c>
      <c r="AY332" s="253" t="s">
        <v>180</v>
      </c>
    </row>
    <row r="333" spans="2:65" s="1" customFormat="1" ht="14.4" customHeight="1">
      <c r="B333" s="45"/>
      <c r="C333" s="220" t="s">
        <v>439</v>
      </c>
      <c r="D333" s="220" t="s">
        <v>182</v>
      </c>
      <c r="E333" s="221" t="s">
        <v>645</v>
      </c>
      <c r="F333" s="222" t="s">
        <v>646</v>
      </c>
      <c r="G333" s="223" t="s">
        <v>358</v>
      </c>
      <c r="H333" s="224">
        <v>10.48</v>
      </c>
      <c r="I333" s="225"/>
      <c r="J333" s="224">
        <f>ROUND(I333*H333,0)</f>
        <v>0</v>
      </c>
      <c r="K333" s="222" t="s">
        <v>193</v>
      </c>
      <c r="L333" s="71"/>
      <c r="M333" s="226" t="s">
        <v>22</v>
      </c>
      <c r="N333" s="227" t="s">
        <v>45</v>
      </c>
      <c r="O333" s="46"/>
      <c r="P333" s="228">
        <f>O333*H333</f>
        <v>0</v>
      </c>
      <c r="Q333" s="228">
        <v>0</v>
      </c>
      <c r="R333" s="228">
        <f>Q333*H333</f>
        <v>0</v>
      </c>
      <c r="S333" s="228">
        <v>0</v>
      </c>
      <c r="T333" s="229">
        <f>S333*H333</f>
        <v>0</v>
      </c>
      <c r="AR333" s="23" t="s">
        <v>224</v>
      </c>
      <c r="AT333" s="23" t="s">
        <v>182</v>
      </c>
      <c r="AU333" s="23" t="s">
        <v>187</v>
      </c>
      <c r="AY333" s="23" t="s">
        <v>180</v>
      </c>
      <c r="BE333" s="230">
        <f>IF(N333="základní",J333,0)</f>
        <v>0</v>
      </c>
      <c r="BF333" s="230">
        <f>IF(N333="snížená",J333,0)</f>
        <v>0</v>
      </c>
      <c r="BG333" s="230">
        <f>IF(N333="zákl. přenesená",J333,0)</f>
        <v>0</v>
      </c>
      <c r="BH333" s="230">
        <f>IF(N333="sníž. přenesená",J333,0)</f>
        <v>0</v>
      </c>
      <c r="BI333" s="230">
        <f>IF(N333="nulová",J333,0)</f>
        <v>0</v>
      </c>
      <c r="BJ333" s="23" t="s">
        <v>187</v>
      </c>
      <c r="BK333" s="230">
        <f>ROUND(I333*H333,0)</f>
        <v>0</v>
      </c>
      <c r="BL333" s="23" t="s">
        <v>224</v>
      </c>
      <c r="BM333" s="23" t="s">
        <v>647</v>
      </c>
    </row>
    <row r="334" spans="2:47" s="1" customFormat="1" ht="13.5">
      <c r="B334" s="45"/>
      <c r="C334" s="73"/>
      <c r="D334" s="233" t="s">
        <v>205</v>
      </c>
      <c r="E334" s="73"/>
      <c r="F334" s="254" t="s">
        <v>643</v>
      </c>
      <c r="G334" s="73"/>
      <c r="H334" s="73"/>
      <c r="I334" s="190"/>
      <c r="J334" s="73"/>
      <c r="K334" s="73"/>
      <c r="L334" s="71"/>
      <c r="M334" s="255"/>
      <c r="N334" s="46"/>
      <c r="O334" s="46"/>
      <c r="P334" s="46"/>
      <c r="Q334" s="46"/>
      <c r="R334" s="46"/>
      <c r="S334" s="46"/>
      <c r="T334" s="94"/>
      <c r="AT334" s="23" t="s">
        <v>205</v>
      </c>
      <c r="AU334" s="23" t="s">
        <v>187</v>
      </c>
    </row>
    <row r="335" spans="2:51" s="11" customFormat="1" ht="13.5">
      <c r="B335" s="231"/>
      <c r="C335" s="232"/>
      <c r="D335" s="233" t="s">
        <v>194</v>
      </c>
      <c r="E335" s="234" t="s">
        <v>22</v>
      </c>
      <c r="F335" s="235" t="s">
        <v>648</v>
      </c>
      <c r="G335" s="232"/>
      <c r="H335" s="236">
        <v>10.48</v>
      </c>
      <c r="I335" s="237"/>
      <c r="J335" s="232"/>
      <c r="K335" s="232"/>
      <c r="L335" s="238"/>
      <c r="M335" s="239"/>
      <c r="N335" s="240"/>
      <c r="O335" s="240"/>
      <c r="P335" s="240"/>
      <c r="Q335" s="240"/>
      <c r="R335" s="240"/>
      <c r="S335" s="240"/>
      <c r="T335" s="241"/>
      <c r="AT335" s="242" t="s">
        <v>194</v>
      </c>
      <c r="AU335" s="242" t="s">
        <v>187</v>
      </c>
      <c r="AV335" s="11" t="s">
        <v>187</v>
      </c>
      <c r="AW335" s="11" t="s">
        <v>35</v>
      </c>
      <c r="AX335" s="11" t="s">
        <v>73</v>
      </c>
      <c r="AY335" s="242" t="s">
        <v>180</v>
      </c>
    </row>
    <row r="336" spans="2:51" s="12" customFormat="1" ht="13.5">
      <c r="B336" s="243"/>
      <c r="C336" s="244"/>
      <c r="D336" s="233" t="s">
        <v>194</v>
      </c>
      <c r="E336" s="245" t="s">
        <v>22</v>
      </c>
      <c r="F336" s="246" t="s">
        <v>196</v>
      </c>
      <c r="G336" s="244"/>
      <c r="H336" s="247">
        <v>10.48</v>
      </c>
      <c r="I336" s="248"/>
      <c r="J336" s="244"/>
      <c r="K336" s="244"/>
      <c r="L336" s="249"/>
      <c r="M336" s="250"/>
      <c r="N336" s="251"/>
      <c r="O336" s="251"/>
      <c r="P336" s="251"/>
      <c r="Q336" s="251"/>
      <c r="R336" s="251"/>
      <c r="S336" s="251"/>
      <c r="T336" s="252"/>
      <c r="AT336" s="253" t="s">
        <v>194</v>
      </c>
      <c r="AU336" s="253" t="s">
        <v>187</v>
      </c>
      <c r="AV336" s="12" t="s">
        <v>186</v>
      </c>
      <c r="AW336" s="12" t="s">
        <v>35</v>
      </c>
      <c r="AX336" s="12" t="s">
        <v>10</v>
      </c>
      <c r="AY336" s="253" t="s">
        <v>180</v>
      </c>
    </row>
    <row r="337" spans="2:65" s="1" customFormat="1" ht="22.8" customHeight="1">
      <c r="B337" s="45"/>
      <c r="C337" s="220" t="s">
        <v>649</v>
      </c>
      <c r="D337" s="220" t="s">
        <v>182</v>
      </c>
      <c r="E337" s="221" t="s">
        <v>650</v>
      </c>
      <c r="F337" s="222" t="s">
        <v>651</v>
      </c>
      <c r="G337" s="223" t="s">
        <v>192</v>
      </c>
      <c r="H337" s="224">
        <v>5.49</v>
      </c>
      <c r="I337" s="225"/>
      <c r="J337" s="224">
        <f>ROUND(I337*H337,0)</f>
        <v>0</v>
      </c>
      <c r="K337" s="222" t="s">
        <v>193</v>
      </c>
      <c r="L337" s="71"/>
      <c r="M337" s="226" t="s">
        <v>22</v>
      </c>
      <c r="N337" s="227" t="s">
        <v>45</v>
      </c>
      <c r="O337" s="46"/>
      <c r="P337" s="228">
        <f>O337*H337</f>
        <v>0</v>
      </c>
      <c r="Q337" s="228">
        <v>0</v>
      </c>
      <c r="R337" s="228">
        <f>Q337*H337</f>
        <v>0</v>
      </c>
      <c r="S337" s="228">
        <v>0</v>
      </c>
      <c r="T337" s="229">
        <f>S337*H337</f>
        <v>0</v>
      </c>
      <c r="AR337" s="23" t="s">
        <v>224</v>
      </c>
      <c r="AT337" s="23" t="s">
        <v>182</v>
      </c>
      <c r="AU337" s="23" t="s">
        <v>187</v>
      </c>
      <c r="AY337" s="23" t="s">
        <v>180</v>
      </c>
      <c r="BE337" s="230">
        <f>IF(N337="základní",J337,0)</f>
        <v>0</v>
      </c>
      <c r="BF337" s="230">
        <f>IF(N337="snížená",J337,0)</f>
        <v>0</v>
      </c>
      <c r="BG337" s="230">
        <f>IF(N337="zákl. přenesená",J337,0)</f>
        <v>0</v>
      </c>
      <c r="BH337" s="230">
        <f>IF(N337="sníž. přenesená",J337,0)</f>
        <v>0</v>
      </c>
      <c r="BI337" s="230">
        <f>IF(N337="nulová",J337,0)</f>
        <v>0</v>
      </c>
      <c r="BJ337" s="23" t="s">
        <v>187</v>
      </c>
      <c r="BK337" s="230">
        <f>ROUND(I337*H337,0)</f>
        <v>0</v>
      </c>
      <c r="BL337" s="23" t="s">
        <v>224</v>
      </c>
      <c r="BM337" s="23" t="s">
        <v>652</v>
      </c>
    </row>
    <row r="338" spans="2:47" s="1" customFormat="1" ht="13.5">
      <c r="B338" s="45"/>
      <c r="C338" s="73"/>
      <c r="D338" s="233" t="s">
        <v>205</v>
      </c>
      <c r="E338" s="73"/>
      <c r="F338" s="254" t="s">
        <v>653</v>
      </c>
      <c r="G338" s="73"/>
      <c r="H338" s="73"/>
      <c r="I338" s="190"/>
      <c r="J338" s="73"/>
      <c r="K338" s="73"/>
      <c r="L338" s="71"/>
      <c r="M338" s="255"/>
      <c r="N338" s="46"/>
      <c r="O338" s="46"/>
      <c r="P338" s="46"/>
      <c r="Q338" s="46"/>
      <c r="R338" s="46"/>
      <c r="S338" s="46"/>
      <c r="T338" s="94"/>
      <c r="AT338" s="23" t="s">
        <v>205</v>
      </c>
      <c r="AU338" s="23" t="s">
        <v>187</v>
      </c>
    </row>
    <row r="339" spans="2:51" s="11" customFormat="1" ht="13.5">
      <c r="B339" s="231"/>
      <c r="C339" s="232"/>
      <c r="D339" s="233" t="s">
        <v>194</v>
      </c>
      <c r="E339" s="234" t="s">
        <v>22</v>
      </c>
      <c r="F339" s="235" t="s">
        <v>628</v>
      </c>
      <c r="G339" s="232"/>
      <c r="H339" s="236">
        <v>1.94</v>
      </c>
      <c r="I339" s="237"/>
      <c r="J339" s="232"/>
      <c r="K339" s="232"/>
      <c r="L339" s="238"/>
      <c r="M339" s="239"/>
      <c r="N339" s="240"/>
      <c r="O339" s="240"/>
      <c r="P339" s="240"/>
      <c r="Q339" s="240"/>
      <c r="R339" s="240"/>
      <c r="S339" s="240"/>
      <c r="T339" s="241"/>
      <c r="AT339" s="242" t="s">
        <v>194</v>
      </c>
      <c r="AU339" s="242" t="s">
        <v>187</v>
      </c>
      <c r="AV339" s="11" t="s">
        <v>187</v>
      </c>
      <c r="AW339" s="11" t="s">
        <v>35</v>
      </c>
      <c r="AX339" s="11" t="s">
        <v>73</v>
      </c>
      <c r="AY339" s="242" t="s">
        <v>180</v>
      </c>
    </row>
    <row r="340" spans="2:51" s="11" customFormat="1" ht="13.5">
      <c r="B340" s="231"/>
      <c r="C340" s="232"/>
      <c r="D340" s="233" t="s">
        <v>194</v>
      </c>
      <c r="E340" s="234" t="s">
        <v>22</v>
      </c>
      <c r="F340" s="235" t="s">
        <v>629</v>
      </c>
      <c r="G340" s="232"/>
      <c r="H340" s="236">
        <v>2.45</v>
      </c>
      <c r="I340" s="237"/>
      <c r="J340" s="232"/>
      <c r="K340" s="232"/>
      <c r="L340" s="238"/>
      <c r="M340" s="239"/>
      <c r="N340" s="240"/>
      <c r="O340" s="240"/>
      <c r="P340" s="240"/>
      <c r="Q340" s="240"/>
      <c r="R340" s="240"/>
      <c r="S340" s="240"/>
      <c r="T340" s="241"/>
      <c r="AT340" s="242" t="s">
        <v>194</v>
      </c>
      <c r="AU340" s="242" t="s">
        <v>187</v>
      </c>
      <c r="AV340" s="11" t="s">
        <v>187</v>
      </c>
      <c r="AW340" s="11" t="s">
        <v>35</v>
      </c>
      <c r="AX340" s="11" t="s">
        <v>73</v>
      </c>
      <c r="AY340" s="242" t="s">
        <v>180</v>
      </c>
    </row>
    <row r="341" spans="2:51" s="11" customFormat="1" ht="13.5">
      <c r="B341" s="231"/>
      <c r="C341" s="232"/>
      <c r="D341" s="233" t="s">
        <v>194</v>
      </c>
      <c r="E341" s="234" t="s">
        <v>22</v>
      </c>
      <c r="F341" s="235" t="s">
        <v>325</v>
      </c>
      <c r="G341" s="232"/>
      <c r="H341" s="236">
        <v>1.1</v>
      </c>
      <c r="I341" s="237"/>
      <c r="J341" s="232"/>
      <c r="K341" s="232"/>
      <c r="L341" s="238"/>
      <c r="M341" s="239"/>
      <c r="N341" s="240"/>
      <c r="O341" s="240"/>
      <c r="P341" s="240"/>
      <c r="Q341" s="240"/>
      <c r="R341" s="240"/>
      <c r="S341" s="240"/>
      <c r="T341" s="241"/>
      <c r="AT341" s="242" t="s">
        <v>194</v>
      </c>
      <c r="AU341" s="242" t="s">
        <v>187</v>
      </c>
      <c r="AV341" s="11" t="s">
        <v>187</v>
      </c>
      <c r="AW341" s="11" t="s">
        <v>35</v>
      </c>
      <c r="AX341" s="11" t="s">
        <v>73</v>
      </c>
      <c r="AY341" s="242" t="s">
        <v>180</v>
      </c>
    </row>
    <row r="342" spans="2:51" s="12" customFormat="1" ht="13.5">
      <c r="B342" s="243"/>
      <c r="C342" s="244"/>
      <c r="D342" s="233" t="s">
        <v>194</v>
      </c>
      <c r="E342" s="245" t="s">
        <v>22</v>
      </c>
      <c r="F342" s="246" t="s">
        <v>196</v>
      </c>
      <c r="G342" s="244"/>
      <c r="H342" s="247">
        <v>5.49</v>
      </c>
      <c r="I342" s="248"/>
      <c r="J342" s="244"/>
      <c r="K342" s="244"/>
      <c r="L342" s="249"/>
      <c r="M342" s="250"/>
      <c r="N342" s="251"/>
      <c r="O342" s="251"/>
      <c r="P342" s="251"/>
      <c r="Q342" s="251"/>
      <c r="R342" s="251"/>
      <c r="S342" s="251"/>
      <c r="T342" s="252"/>
      <c r="AT342" s="253" t="s">
        <v>194</v>
      </c>
      <c r="AU342" s="253" t="s">
        <v>187</v>
      </c>
      <c r="AV342" s="12" t="s">
        <v>186</v>
      </c>
      <c r="AW342" s="12" t="s">
        <v>35</v>
      </c>
      <c r="AX342" s="12" t="s">
        <v>10</v>
      </c>
      <c r="AY342" s="253" t="s">
        <v>180</v>
      </c>
    </row>
    <row r="343" spans="2:65" s="1" customFormat="1" ht="34.2" customHeight="1">
      <c r="B343" s="45"/>
      <c r="C343" s="220" t="s">
        <v>443</v>
      </c>
      <c r="D343" s="220" t="s">
        <v>182</v>
      </c>
      <c r="E343" s="221" t="s">
        <v>654</v>
      </c>
      <c r="F343" s="222" t="s">
        <v>655</v>
      </c>
      <c r="G343" s="223" t="s">
        <v>334</v>
      </c>
      <c r="H343" s="225"/>
      <c r="I343" s="225"/>
      <c r="J343" s="224">
        <f>ROUND(I343*H343,0)</f>
        <v>0</v>
      </c>
      <c r="K343" s="222" t="s">
        <v>193</v>
      </c>
      <c r="L343" s="71"/>
      <c r="M343" s="226" t="s">
        <v>22</v>
      </c>
      <c r="N343" s="227" t="s">
        <v>45</v>
      </c>
      <c r="O343" s="46"/>
      <c r="P343" s="228">
        <f>O343*H343</f>
        <v>0</v>
      </c>
      <c r="Q343" s="228">
        <v>0</v>
      </c>
      <c r="R343" s="228">
        <f>Q343*H343</f>
        <v>0</v>
      </c>
      <c r="S343" s="228">
        <v>0</v>
      </c>
      <c r="T343" s="229">
        <f>S343*H343</f>
        <v>0</v>
      </c>
      <c r="AR343" s="23" t="s">
        <v>224</v>
      </c>
      <c r="AT343" s="23" t="s">
        <v>182</v>
      </c>
      <c r="AU343" s="23" t="s">
        <v>187</v>
      </c>
      <c r="AY343" s="23" t="s">
        <v>180</v>
      </c>
      <c r="BE343" s="230">
        <f>IF(N343="základní",J343,0)</f>
        <v>0</v>
      </c>
      <c r="BF343" s="230">
        <f>IF(N343="snížená",J343,0)</f>
        <v>0</v>
      </c>
      <c r="BG343" s="230">
        <f>IF(N343="zákl. přenesená",J343,0)</f>
        <v>0</v>
      </c>
      <c r="BH343" s="230">
        <f>IF(N343="sníž. přenesená",J343,0)</f>
        <v>0</v>
      </c>
      <c r="BI343" s="230">
        <f>IF(N343="nulová",J343,0)</f>
        <v>0</v>
      </c>
      <c r="BJ343" s="23" t="s">
        <v>187</v>
      </c>
      <c r="BK343" s="230">
        <f>ROUND(I343*H343,0)</f>
        <v>0</v>
      </c>
      <c r="BL343" s="23" t="s">
        <v>224</v>
      </c>
      <c r="BM343" s="23" t="s">
        <v>656</v>
      </c>
    </row>
    <row r="344" spans="2:47" s="1" customFormat="1" ht="13.5">
      <c r="B344" s="45"/>
      <c r="C344" s="73"/>
      <c r="D344" s="233" t="s">
        <v>205</v>
      </c>
      <c r="E344" s="73"/>
      <c r="F344" s="254" t="s">
        <v>336</v>
      </c>
      <c r="G344" s="73"/>
      <c r="H344" s="73"/>
      <c r="I344" s="190"/>
      <c r="J344" s="73"/>
      <c r="K344" s="73"/>
      <c r="L344" s="71"/>
      <c r="M344" s="255"/>
      <c r="N344" s="46"/>
      <c r="O344" s="46"/>
      <c r="P344" s="46"/>
      <c r="Q344" s="46"/>
      <c r="R344" s="46"/>
      <c r="S344" s="46"/>
      <c r="T344" s="94"/>
      <c r="AT344" s="23" t="s">
        <v>205</v>
      </c>
      <c r="AU344" s="23" t="s">
        <v>187</v>
      </c>
    </row>
    <row r="345" spans="2:63" s="10" customFormat="1" ht="29.85" customHeight="1">
      <c r="B345" s="204"/>
      <c r="C345" s="205"/>
      <c r="D345" s="206" t="s">
        <v>72</v>
      </c>
      <c r="E345" s="218" t="s">
        <v>657</v>
      </c>
      <c r="F345" s="218" t="s">
        <v>658</v>
      </c>
      <c r="G345" s="205"/>
      <c r="H345" s="205"/>
      <c r="I345" s="208"/>
      <c r="J345" s="219">
        <f>BK345</f>
        <v>0</v>
      </c>
      <c r="K345" s="205"/>
      <c r="L345" s="210"/>
      <c r="M345" s="211"/>
      <c r="N345" s="212"/>
      <c r="O345" s="212"/>
      <c r="P345" s="213">
        <f>SUM(P346:P375)</f>
        <v>0</v>
      </c>
      <c r="Q345" s="212"/>
      <c r="R345" s="213">
        <f>SUM(R346:R375)</f>
        <v>0</v>
      </c>
      <c r="S345" s="212"/>
      <c r="T345" s="214">
        <f>SUM(T346:T375)</f>
        <v>0</v>
      </c>
      <c r="AR345" s="215" t="s">
        <v>187</v>
      </c>
      <c r="AT345" s="216" t="s">
        <v>72</v>
      </c>
      <c r="AU345" s="216" t="s">
        <v>10</v>
      </c>
      <c r="AY345" s="215" t="s">
        <v>180</v>
      </c>
      <c r="BK345" s="217">
        <f>SUM(BK346:BK375)</f>
        <v>0</v>
      </c>
    </row>
    <row r="346" spans="2:65" s="1" customFormat="1" ht="22.8" customHeight="1">
      <c r="B346" s="45"/>
      <c r="C346" s="220" t="s">
        <v>659</v>
      </c>
      <c r="D346" s="220" t="s">
        <v>182</v>
      </c>
      <c r="E346" s="221" t="s">
        <v>660</v>
      </c>
      <c r="F346" s="222" t="s">
        <v>661</v>
      </c>
      <c r="G346" s="223" t="s">
        <v>192</v>
      </c>
      <c r="H346" s="224">
        <v>13.81</v>
      </c>
      <c r="I346" s="225"/>
      <c r="J346" s="224">
        <f>ROUND(I346*H346,0)</f>
        <v>0</v>
      </c>
      <c r="K346" s="222" t="s">
        <v>193</v>
      </c>
      <c r="L346" s="71"/>
      <c r="M346" s="226" t="s">
        <v>22</v>
      </c>
      <c r="N346" s="227" t="s">
        <v>45</v>
      </c>
      <c r="O346" s="46"/>
      <c r="P346" s="228">
        <f>O346*H346</f>
        <v>0</v>
      </c>
      <c r="Q346" s="228">
        <v>0</v>
      </c>
      <c r="R346" s="228">
        <f>Q346*H346</f>
        <v>0</v>
      </c>
      <c r="S346" s="228">
        <v>0</v>
      </c>
      <c r="T346" s="229">
        <f>S346*H346</f>
        <v>0</v>
      </c>
      <c r="AR346" s="23" t="s">
        <v>224</v>
      </c>
      <c r="AT346" s="23" t="s">
        <v>182</v>
      </c>
      <c r="AU346" s="23" t="s">
        <v>187</v>
      </c>
      <c r="AY346" s="23" t="s">
        <v>180</v>
      </c>
      <c r="BE346" s="230">
        <f>IF(N346="základní",J346,0)</f>
        <v>0</v>
      </c>
      <c r="BF346" s="230">
        <f>IF(N346="snížená",J346,0)</f>
        <v>0</v>
      </c>
      <c r="BG346" s="230">
        <f>IF(N346="zákl. přenesená",J346,0)</f>
        <v>0</v>
      </c>
      <c r="BH346" s="230">
        <f>IF(N346="sníž. přenesená",J346,0)</f>
        <v>0</v>
      </c>
      <c r="BI346" s="230">
        <f>IF(N346="nulová",J346,0)</f>
        <v>0</v>
      </c>
      <c r="BJ346" s="23" t="s">
        <v>187</v>
      </c>
      <c r="BK346" s="230">
        <f>ROUND(I346*H346,0)</f>
        <v>0</v>
      </c>
      <c r="BL346" s="23" t="s">
        <v>224</v>
      </c>
      <c r="BM346" s="23" t="s">
        <v>662</v>
      </c>
    </row>
    <row r="347" spans="2:47" s="1" customFormat="1" ht="13.5">
      <c r="B347" s="45"/>
      <c r="C347" s="73"/>
      <c r="D347" s="233" t="s">
        <v>205</v>
      </c>
      <c r="E347" s="73"/>
      <c r="F347" s="254" t="s">
        <v>663</v>
      </c>
      <c r="G347" s="73"/>
      <c r="H347" s="73"/>
      <c r="I347" s="190"/>
      <c r="J347" s="73"/>
      <c r="K347" s="73"/>
      <c r="L347" s="71"/>
      <c r="M347" s="255"/>
      <c r="N347" s="46"/>
      <c r="O347" s="46"/>
      <c r="P347" s="46"/>
      <c r="Q347" s="46"/>
      <c r="R347" s="46"/>
      <c r="S347" s="46"/>
      <c r="T347" s="94"/>
      <c r="AT347" s="23" t="s">
        <v>205</v>
      </c>
      <c r="AU347" s="23" t="s">
        <v>187</v>
      </c>
    </row>
    <row r="348" spans="2:51" s="11" customFormat="1" ht="13.5">
      <c r="B348" s="231"/>
      <c r="C348" s="232"/>
      <c r="D348" s="233" t="s">
        <v>194</v>
      </c>
      <c r="E348" s="234" t="s">
        <v>22</v>
      </c>
      <c r="F348" s="235" t="s">
        <v>664</v>
      </c>
      <c r="G348" s="232"/>
      <c r="H348" s="236">
        <v>13.81</v>
      </c>
      <c r="I348" s="237"/>
      <c r="J348" s="232"/>
      <c r="K348" s="232"/>
      <c r="L348" s="238"/>
      <c r="M348" s="239"/>
      <c r="N348" s="240"/>
      <c r="O348" s="240"/>
      <c r="P348" s="240"/>
      <c r="Q348" s="240"/>
      <c r="R348" s="240"/>
      <c r="S348" s="240"/>
      <c r="T348" s="241"/>
      <c r="AT348" s="242" t="s">
        <v>194</v>
      </c>
      <c r="AU348" s="242" t="s">
        <v>187</v>
      </c>
      <c r="AV348" s="11" t="s">
        <v>187</v>
      </c>
      <c r="AW348" s="11" t="s">
        <v>35</v>
      </c>
      <c r="AX348" s="11" t="s">
        <v>73</v>
      </c>
      <c r="AY348" s="242" t="s">
        <v>180</v>
      </c>
    </row>
    <row r="349" spans="2:51" s="12" customFormat="1" ht="13.5">
      <c r="B349" s="243"/>
      <c r="C349" s="244"/>
      <c r="D349" s="233" t="s">
        <v>194</v>
      </c>
      <c r="E349" s="245" t="s">
        <v>22</v>
      </c>
      <c r="F349" s="246" t="s">
        <v>196</v>
      </c>
      <c r="G349" s="244"/>
      <c r="H349" s="247">
        <v>13.81</v>
      </c>
      <c r="I349" s="248"/>
      <c r="J349" s="244"/>
      <c r="K349" s="244"/>
      <c r="L349" s="249"/>
      <c r="M349" s="250"/>
      <c r="N349" s="251"/>
      <c r="O349" s="251"/>
      <c r="P349" s="251"/>
      <c r="Q349" s="251"/>
      <c r="R349" s="251"/>
      <c r="S349" s="251"/>
      <c r="T349" s="252"/>
      <c r="AT349" s="253" t="s">
        <v>194</v>
      </c>
      <c r="AU349" s="253" t="s">
        <v>187</v>
      </c>
      <c r="AV349" s="12" t="s">
        <v>186</v>
      </c>
      <c r="AW349" s="12" t="s">
        <v>35</v>
      </c>
      <c r="AX349" s="12" t="s">
        <v>10</v>
      </c>
      <c r="AY349" s="253" t="s">
        <v>180</v>
      </c>
    </row>
    <row r="350" spans="2:65" s="1" customFormat="1" ht="14.4" customHeight="1">
      <c r="B350" s="45"/>
      <c r="C350" s="220" t="s">
        <v>447</v>
      </c>
      <c r="D350" s="220" t="s">
        <v>182</v>
      </c>
      <c r="E350" s="221" t="s">
        <v>665</v>
      </c>
      <c r="F350" s="222" t="s">
        <v>666</v>
      </c>
      <c r="G350" s="223" t="s">
        <v>192</v>
      </c>
      <c r="H350" s="224">
        <v>19.3</v>
      </c>
      <c r="I350" s="225"/>
      <c r="J350" s="224">
        <f>ROUND(I350*H350,0)</f>
        <v>0</v>
      </c>
      <c r="K350" s="222" t="s">
        <v>193</v>
      </c>
      <c r="L350" s="71"/>
      <c r="M350" s="226" t="s">
        <v>22</v>
      </c>
      <c r="N350" s="227" t="s">
        <v>45</v>
      </c>
      <c r="O350" s="46"/>
      <c r="P350" s="228">
        <f>O350*H350</f>
        <v>0</v>
      </c>
      <c r="Q350" s="228">
        <v>0</v>
      </c>
      <c r="R350" s="228">
        <f>Q350*H350</f>
        <v>0</v>
      </c>
      <c r="S350" s="228">
        <v>0</v>
      </c>
      <c r="T350" s="229">
        <f>S350*H350</f>
        <v>0</v>
      </c>
      <c r="AR350" s="23" t="s">
        <v>224</v>
      </c>
      <c r="AT350" s="23" t="s">
        <v>182</v>
      </c>
      <c r="AU350" s="23" t="s">
        <v>187</v>
      </c>
      <c r="AY350" s="23" t="s">
        <v>180</v>
      </c>
      <c r="BE350" s="230">
        <f>IF(N350="základní",J350,0)</f>
        <v>0</v>
      </c>
      <c r="BF350" s="230">
        <f>IF(N350="snížená",J350,0)</f>
        <v>0</v>
      </c>
      <c r="BG350" s="230">
        <f>IF(N350="zákl. přenesená",J350,0)</f>
        <v>0</v>
      </c>
      <c r="BH350" s="230">
        <f>IF(N350="sníž. přenesená",J350,0)</f>
        <v>0</v>
      </c>
      <c r="BI350" s="230">
        <f>IF(N350="nulová",J350,0)</f>
        <v>0</v>
      </c>
      <c r="BJ350" s="23" t="s">
        <v>187</v>
      </c>
      <c r="BK350" s="230">
        <f>ROUND(I350*H350,0)</f>
        <v>0</v>
      </c>
      <c r="BL350" s="23" t="s">
        <v>224</v>
      </c>
      <c r="BM350" s="23" t="s">
        <v>667</v>
      </c>
    </row>
    <row r="351" spans="2:51" s="11" customFormat="1" ht="13.5">
      <c r="B351" s="231"/>
      <c r="C351" s="232"/>
      <c r="D351" s="233" t="s">
        <v>194</v>
      </c>
      <c r="E351" s="234" t="s">
        <v>22</v>
      </c>
      <c r="F351" s="235" t="s">
        <v>664</v>
      </c>
      <c r="G351" s="232"/>
      <c r="H351" s="236">
        <v>13.81</v>
      </c>
      <c r="I351" s="237"/>
      <c r="J351" s="232"/>
      <c r="K351" s="232"/>
      <c r="L351" s="238"/>
      <c r="M351" s="239"/>
      <c r="N351" s="240"/>
      <c r="O351" s="240"/>
      <c r="P351" s="240"/>
      <c r="Q351" s="240"/>
      <c r="R351" s="240"/>
      <c r="S351" s="240"/>
      <c r="T351" s="241"/>
      <c r="AT351" s="242" t="s">
        <v>194</v>
      </c>
      <c r="AU351" s="242" t="s">
        <v>187</v>
      </c>
      <c r="AV351" s="11" t="s">
        <v>187</v>
      </c>
      <c r="AW351" s="11" t="s">
        <v>35</v>
      </c>
      <c r="AX351" s="11" t="s">
        <v>73</v>
      </c>
      <c r="AY351" s="242" t="s">
        <v>180</v>
      </c>
    </row>
    <row r="352" spans="2:51" s="11" customFormat="1" ht="13.5">
      <c r="B352" s="231"/>
      <c r="C352" s="232"/>
      <c r="D352" s="233" t="s">
        <v>194</v>
      </c>
      <c r="E352" s="234" t="s">
        <v>22</v>
      </c>
      <c r="F352" s="235" t="s">
        <v>628</v>
      </c>
      <c r="G352" s="232"/>
      <c r="H352" s="236">
        <v>1.94</v>
      </c>
      <c r="I352" s="237"/>
      <c r="J352" s="232"/>
      <c r="K352" s="232"/>
      <c r="L352" s="238"/>
      <c r="M352" s="239"/>
      <c r="N352" s="240"/>
      <c r="O352" s="240"/>
      <c r="P352" s="240"/>
      <c r="Q352" s="240"/>
      <c r="R352" s="240"/>
      <c r="S352" s="240"/>
      <c r="T352" s="241"/>
      <c r="AT352" s="242" t="s">
        <v>194</v>
      </c>
      <c r="AU352" s="242" t="s">
        <v>187</v>
      </c>
      <c r="AV352" s="11" t="s">
        <v>187</v>
      </c>
      <c r="AW352" s="11" t="s">
        <v>35</v>
      </c>
      <c r="AX352" s="11" t="s">
        <v>73</v>
      </c>
      <c r="AY352" s="242" t="s">
        <v>180</v>
      </c>
    </row>
    <row r="353" spans="2:51" s="11" customFormat="1" ht="13.5">
      <c r="B353" s="231"/>
      <c r="C353" s="232"/>
      <c r="D353" s="233" t="s">
        <v>194</v>
      </c>
      <c r="E353" s="234" t="s">
        <v>22</v>
      </c>
      <c r="F353" s="235" t="s">
        <v>324</v>
      </c>
      <c r="G353" s="232"/>
      <c r="H353" s="236">
        <v>2.45</v>
      </c>
      <c r="I353" s="237"/>
      <c r="J353" s="232"/>
      <c r="K353" s="232"/>
      <c r="L353" s="238"/>
      <c r="M353" s="239"/>
      <c r="N353" s="240"/>
      <c r="O353" s="240"/>
      <c r="P353" s="240"/>
      <c r="Q353" s="240"/>
      <c r="R353" s="240"/>
      <c r="S353" s="240"/>
      <c r="T353" s="241"/>
      <c r="AT353" s="242" t="s">
        <v>194</v>
      </c>
      <c r="AU353" s="242" t="s">
        <v>187</v>
      </c>
      <c r="AV353" s="11" t="s">
        <v>187</v>
      </c>
      <c r="AW353" s="11" t="s">
        <v>35</v>
      </c>
      <c r="AX353" s="11" t="s">
        <v>73</v>
      </c>
      <c r="AY353" s="242" t="s">
        <v>180</v>
      </c>
    </row>
    <row r="354" spans="2:51" s="11" customFormat="1" ht="13.5">
      <c r="B354" s="231"/>
      <c r="C354" s="232"/>
      <c r="D354" s="233" t="s">
        <v>194</v>
      </c>
      <c r="E354" s="234" t="s">
        <v>22</v>
      </c>
      <c r="F354" s="235" t="s">
        <v>325</v>
      </c>
      <c r="G354" s="232"/>
      <c r="H354" s="236">
        <v>1.1</v>
      </c>
      <c r="I354" s="237"/>
      <c r="J354" s="232"/>
      <c r="K354" s="232"/>
      <c r="L354" s="238"/>
      <c r="M354" s="239"/>
      <c r="N354" s="240"/>
      <c r="O354" s="240"/>
      <c r="P354" s="240"/>
      <c r="Q354" s="240"/>
      <c r="R354" s="240"/>
      <c r="S354" s="240"/>
      <c r="T354" s="241"/>
      <c r="AT354" s="242" t="s">
        <v>194</v>
      </c>
      <c r="AU354" s="242" t="s">
        <v>187</v>
      </c>
      <c r="AV354" s="11" t="s">
        <v>187</v>
      </c>
      <c r="AW354" s="11" t="s">
        <v>35</v>
      </c>
      <c r="AX354" s="11" t="s">
        <v>73</v>
      </c>
      <c r="AY354" s="242" t="s">
        <v>180</v>
      </c>
    </row>
    <row r="355" spans="2:51" s="12" customFormat="1" ht="13.5">
      <c r="B355" s="243"/>
      <c r="C355" s="244"/>
      <c r="D355" s="233" t="s">
        <v>194</v>
      </c>
      <c r="E355" s="245" t="s">
        <v>22</v>
      </c>
      <c r="F355" s="246" t="s">
        <v>196</v>
      </c>
      <c r="G355" s="244"/>
      <c r="H355" s="247">
        <v>19.3</v>
      </c>
      <c r="I355" s="248"/>
      <c r="J355" s="244"/>
      <c r="K355" s="244"/>
      <c r="L355" s="249"/>
      <c r="M355" s="250"/>
      <c r="N355" s="251"/>
      <c r="O355" s="251"/>
      <c r="P355" s="251"/>
      <c r="Q355" s="251"/>
      <c r="R355" s="251"/>
      <c r="S355" s="251"/>
      <c r="T355" s="252"/>
      <c r="AT355" s="253" t="s">
        <v>194</v>
      </c>
      <c r="AU355" s="253" t="s">
        <v>187</v>
      </c>
      <c r="AV355" s="12" t="s">
        <v>186</v>
      </c>
      <c r="AW355" s="12" t="s">
        <v>35</v>
      </c>
      <c r="AX355" s="12" t="s">
        <v>10</v>
      </c>
      <c r="AY355" s="253" t="s">
        <v>180</v>
      </c>
    </row>
    <row r="356" spans="2:65" s="1" customFormat="1" ht="22.8" customHeight="1">
      <c r="B356" s="45"/>
      <c r="C356" s="220" t="s">
        <v>668</v>
      </c>
      <c r="D356" s="220" t="s">
        <v>182</v>
      </c>
      <c r="E356" s="221" t="s">
        <v>669</v>
      </c>
      <c r="F356" s="222" t="s">
        <v>670</v>
      </c>
      <c r="G356" s="223" t="s">
        <v>192</v>
      </c>
      <c r="H356" s="224">
        <v>13.81</v>
      </c>
      <c r="I356" s="225"/>
      <c r="J356" s="224">
        <f>ROUND(I356*H356,0)</f>
        <v>0</v>
      </c>
      <c r="K356" s="222" t="s">
        <v>193</v>
      </c>
      <c r="L356" s="71"/>
      <c r="M356" s="226" t="s">
        <v>22</v>
      </c>
      <c r="N356" s="227" t="s">
        <v>45</v>
      </c>
      <c r="O356" s="46"/>
      <c r="P356" s="228">
        <f>O356*H356</f>
        <v>0</v>
      </c>
      <c r="Q356" s="228">
        <v>0</v>
      </c>
      <c r="R356" s="228">
        <f>Q356*H356</f>
        <v>0</v>
      </c>
      <c r="S356" s="228">
        <v>0</v>
      </c>
      <c r="T356" s="229">
        <f>S356*H356</f>
        <v>0</v>
      </c>
      <c r="AR356" s="23" t="s">
        <v>224</v>
      </c>
      <c r="AT356" s="23" t="s">
        <v>182</v>
      </c>
      <c r="AU356" s="23" t="s">
        <v>187</v>
      </c>
      <c r="AY356" s="23" t="s">
        <v>180</v>
      </c>
      <c r="BE356" s="230">
        <f>IF(N356="základní",J356,0)</f>
        <v>0</v>
      </c>
      <c r="BF356" s="230">
        <f>IF(N356="snížená",J356,0)</f>
        <v>0</v>
      </c>
      <c r="BG356" s="230">
        <f>IF(N356="zákl. přenesená",J356,0)</f>
        <v>0</v>
      </c>
      <c r="BH356" s="230">
        <f>IF(N356="sníž. přenesená",J356,0)</f>
        <v>0</v>
      </c>
      <c r="BI356" s="230">
        <f>IF(N356="nulová",J356,0)</f>
        <v>0</v>
      </c>
      <c r="BJ356" s="23" t="s">
        <v>187</v>
      </c>
      <c r="BK356" s="230">
        <f>ROUND(I356*H356,0)</f>
        <v>0</v>
      </c>
      <c r="BL356" s="23" t="s">
        <v>224</v>
      </c>
      <c r="BM356" s="23" t="s">
        <v>671</v>
      </c>
    </row>
    <row r="357" spans="2:51" s="11" customFormat="1" ht="13.5">
      <c r="B357" s="231"/>
      <c r="C357" s="232"/>
      <c r="D357" s="233" t="s">
        <v>194</v>
      </c>
      <c r="E357" s="234" t="s">
        <v>22</v>
      </c>
      <c r="F357" s="235" t="s">
        <v>664</v>
      </c>
      <c r="G357" s="232"/>
      <c r="H357" s="236">
        <v>13.81</v>
      </c>
      <c r="I357" s="237"/>
      <c r="J357" s="232"/>
      <c r="K357" s="232"/>
      <c r="L357" s="238"/>
      <c r="M357" s="239"/>
      <c r="N357" s="240"/>
      <c r="O357" s="240"/>
      <c r="P357" s="240"/>
      <c r="Q357" s="240"/>
      <c r="R357" s="240"/>
      <c r="S357" s="240"/>
      <c r="T357" s="241"/>
      <c r="AT357" s="242" t="s">
        <v>194</v>
      </c>
      <c r="AU357" s="242" t="s">
        <v>187</v>
      </c>
      <c r="AV357" s="11" t="s">
        <v>187</v>
      </c>
      <c r="AW357" s="11" t="s">
        <v>35</v>
      </c>
      <c r="AX357" s="11" t="s">
        <v>73</v>
      </c>
      <c r="AY357" s="242" t="s">
        <v>180</v>
      </c>
    </row>
    <row r="358" spans="2:51" s="12" customFormat="1" ht="13.5">
      <c r="B358" s="243"/>
      <c r="C358" s="244"/>
      <c r="D358" s="233" t="s">
        <v>194</v>
      </c>
      <c r="E358" s="245" t="s">
        <v>22</v>
      </c>
      <c r="F358" s="246" t="s">
        <v>196</v>
      </c>
      <c r="G358" s="244"/>
      <c r="H358" s="247">
        <v>13.81</v>
      </c>
      <c r="I358" s="248"/>
      <c r="J358" s="244"/>
      <c r="K358" s="244"/>
      <c r="L358" s="249"/>
      <c r="M358" s="250"/>
      <c r="N358" s="251"/>
      <c r="O358" s="251"/>
      <c r="P358" s="251"/>
      <c r="Q358" s="251"/>
      <c r="R358" s="251"/>
      <c r="S358" s="251"/>
      <c r="T358" s="252"/>
      <c r="AT358" s="253" t="s">
        <v>194</v>
      </c>
      <c r="AU358" s="253" t="s">
        <v>187</v>
      </c>
      <c r="AV358" s="12" t="s">
        <v>186</v>
      </c>
      <c r="AW358" s="12" t="s">
        <v>35</v>
      </c>
      <c r="AX358" s="12" t="s">
        <v>10</v>
      </c>
      <c r="AY358" s="253" t="s">
        <v>180</v>
      </c>
    </row>
    <row r="359" spans="2:65" s="1" customFormat="1" ht="14.4" customHeight="1">
      <c r="B359" s="45"/>
      <c r="C359" s="266" t="s">
        <v>451</v>
      </c>
      <c r="D359" s="266" t="s">
        <v>594</v>
      </c>
      <c r="E359" s="267" t="s">
        <v>672</v>
      </c>
      <c r="F359" s="268" t="s">
        <v>673</v>
      </c>
      <c r="G359" s="269" t="s">
        <v>192</v>
      </c>
      <c r="H359" s="270">
        <v>15.19</v>
      </c>
      <c r="I359" s="271"/>
      <c r="J359" s="270">
        <f>ROUND(I359*H359,0)</f>
        <v>0</v>
      </c>
      <c r="K359" s="268" t="s">
        <v>193</v>
      </c>
      <c r="L359" s="272"/>
      <c r="M359" s="273" t="s">
        <v>22</v>
      </c>
      <c r="N359" s="274" t="s">
        <v>45</v>
      </c>
      <c r="O359" s="46"/>
      <c r="P359" s="228">
        <f>O359*H359</f>
        <v>0</v>
      </c>
      <c r="Q359" s="228">
        <v>0</v>
      </c>
      <c r="R359" s="228">
        <f>Q359*H359</f>
        <v>0</v>
      </c>
      <c r="S359" s="228">
        <v>0</v>
      </c>
      <c r="T359" s="229">
        <f>S359*H359</f>
        <v>0</v>
      </c>
      <c r="AR359" s="23" t="s">
        <v>270</v>
      </c>
      <c r="AT359" s="23" t="s">
        <v>594</v>
      </c>
      <c r="AU359" s="23" t="s">
        <v>187</v>
      </c>
      <c r="AY359" s="23" t="s">
        <v>180</v>
      </c>
      <c r="BE359" s="230">
        <f>IF(N359="základní",J359,0)</f>
        <v>0</v>
      </c>
      <c r="BF359" s="230">
        <f>IF(N359="snížená",J359,0)</f>
        <v>0</v>
      </c>
      <c r="BG359" s="230">
        <f>IF(N359="zákl. přenesená",J359,0)</f>
        <v>0</v>
      </c>
      <c r="BH359" s="230">
        <f>IF(N359="sníž. přenesená",J359,0)</f>
        <v>0</v>
      </c>
      <c r="BI359" s="230">
        <f>IF(N359="nulová",J359,0)</f>
        <v>0</v>
      </c>
      <c r="BJ359" s="23" t="s">
        <v>187</v>
      </c>
      <c r="BK359" s="230">
        <f>ROUND(I359*H359,0)</f>
        <v>0</v>
      </c>
      <c r="BL359" s="23" t="s">
        <v>224</v>
      </c>
      <c r="BM359" s="23" t="s">
        <v>674</v>
      </c>
    </row>
    <row r="360" spans="2:51" s="11" customFormat="1" ht="13.5">
      <c r="B360" s="231"/>
      <c r="C360" s="232"/>
      <c r="D360" s="233" t="s">
        <v>194</v>
      </c>
      <c r="E360" s="234" t="s">
        <v>22</v>
      </c>
      <c r="F360" s="235" t="s">
        <v>675</v>
      </c>
      <c r="G360" s="232"/>
      <c r="H360" s="236">
        <v>15.19</v>
      </c>
      <c r="I360" s="237"/>
      <c r="J360" s="232"/>
      <c r="K360" s="232"/>
      <c r="L360" s="238"/>
      <c r="M360" s="239"/>
      <c r="N360" s="240"/>
      <c r="O360" s="240"/>
      <c r="P360" s="240"/>
      <c r="Q360" s="240"/>
      <c r="R360" s="240"/>
      <c r="S360" s="240"/>
      <c r="T360" s="241"/>
      <c r="AT360" s="242" t="s">
        <v>194</v>
      </c>
      <c r="AU360" s="242" t="s">
        <v>187</v>
      </c>
      <c r="AV360" s="11" t="s">
        <v>187</v>
      </c>
      <c r="AW360" s="11" t="s">
        <v>35</v>
      </c>
      <c r="AX360" s="11" t="s">
        <v>73</v>
      </c>
      <c r="AY360" s="242" t="s">
        <v>180</v>
      </c>
    </row>
    <row r="361" spans="2:51" s="12" customFormat="1" ht="13.5">
      <c r="B361" s="243"/>
      <c r="C361" s="244"/>
      <c r="D361" s="233" t="s">
        <v>194</v>
      </c>
      <c r="E361" s="245" t="s">
        <v>22</v>
      </c>
      <c r="F361" s="246" t="s">
        <v>196</v>
      </c>
      <c r="G361" s="244"/>
      <c r="H361" s="247">
        <v>15.19</v>
      </c>
      <c r="I361" s="248"/>
      <c r="J361" s="244"/>
      <c r="K361" s="244"/>
      <c r="L361" s="249"/>
      <c r="M361" s="250"/>
      <c r="N361" s="251"/>
      <c r="O361" s="251"/>
      <c r="P361" s="251"/>
      <c r="Q361" s="251"/>
      <c r="R361" s="251"/>
      <c r="S361" s="251"/>
      <c r="T361" s="252"/>
      <c r="AT361" s="253" t="s">
        <v>194</v>
      </c>
      <c r="AU361" s="253" t="s">
        <v>187</v>
      </c>
      <c r="AV361" s="12" t="s">
        <v>186</v>
      </c>
      <c r="AW361" s="12" t="s">
        <v>35</v>
      </c>
      <c r="AX361" s="12" t="s">
        <v>10</v>
      </c>
      <c r="AY361" s="253" t="s">
        <v>180</v>
      </c>
    </row>
    <row r="362" spans="2:65" s="1" customFormat="1" ht="14.4" customHeight="1">
      <c r="B362" s="45"/>
      <c r="C362" s="220" t="s">
        <v>676</v>
      </c>
      <c r="D362" s="220" t="s">
        <v>182</v>
      </c>
      <c r="E362" s="221" t="s">
        <v>677</v>
      </c>
      <c r="F362" s="222" t="s">
        <v>678</v>
      </c>
      <c r="G362" s="223" t="s">
        <v>203</v>
      </c>
      <c r="H362" s="224">
        <v>25.66</v>
      </c>
      <c r="I362" s="225"/>
      <c r="J362" s="224">
        <f>ROUND(I362*H362,0)</f>
        <v>0</v>
      </c>
      <c r="K362" s="222" t="s">
        <v>193</v>
      </c>
      <c r="L362" s="71"/>
      <c r="M362" s="226" t="s">
        <v>22</v>
      </c>
      <c r="N362" s="227" t="s">
        <v>45</v>
      </c>
      <c r="O362" s="46"/>
      <c r="P362" s="228">
        <f>O362*H362</f>
        <v>0</v>
      </c>
      <c r="Q362" s="228">
        <v>0</v>
      </c>
      <c r="R362" s="228">
        <f>Q362*H362</f>
        <v>0</v>
      </c>
      <c r="S362" s="228">
        <v>0</v>
      </c>
      <c r="T362" s="229">
        <f>S362*H362</f>
        <v>0</v>
      </c>
      <c r="AR362" s="23" t="s">
        <v>224</v>
      </c>
      <c r="AT362" s="23" t="s">
        <v>182</v>
      </c>
      <c r="AU362" s="23" t="s">
        <v>187</v>
      </c>
      <c r="AY362" s="23" t="s">
        <v>180</v>
      </c>
      <c r="BE362" s="230">
        <f>IF(N362="základní",J362,0)</f>
        <v>0</v>
      </c>
      <c r="BF362" s="230">
        <f>IF(N362="snížená",J362,0)</f>
        <v>0</v>
      </c>
      <c r="BG362" s="230">
        <f>IF(N362="zákl. přenesená",J362,0)</f>
        <v>0</v>
      </c>
      <c r="BH362" s="230">
        <f>IF(N362="sníž. přenesená",J362,0)</f>
        <v>0</v>
      </c>
      <c r="BI362" s="230">
        <f>IF(N362="nulová",J362,0)</f>
        <v>0</v>
      </c>
      <c r="BJ362" s="23" t="s">
        <v>187</v>
      </c>
      <c r="BK362" s="230">
        <f>ROUND(I362*H362,0)</f>
        <v>0</v>
      </c>
      <c r="BL362" s="23" t="s">
        <v>224</v>
      </c>
      <c r="BM362" s="23" t="s">
        <v>679</v>
      </c>
    </row>
    <row r="363" spans="2:51" s="11" customFormat="1" ht="13.5">
      <c r="B363" s="231"/>
      <c r="C363" s="232"/>
      <c r="D363" s="233" t="s">
        <v>194</v>
      </c>
      <c r="E363" s="234" t="s">
        <v>22</v>
      </c>
      <c r="F363" s="235" t="s">
        <v>680</v>
      </c>
      <c r="G363" s="232"/>
      <c r="H363" s="236">
        <v>14.1</v>
      </c>
      <c r="I363" s="237"/>
      <c r="J363" s="232"/>
      <c r="K363" s="232"/>
      <c r="L363" s="238"/>
      <c r="M363" s="239"/>
      <c r="N363" s="240"/>
      <c r="O363" s="240"/>
      <c r="P363" s="240"/>
      <c r="Q363" s="240"/>
      <c r="R363" s="240"/>
      <c r="S363" s="240"/>
      <c r="T363" s="241"/>
      <c r="AT363" s="242" t="s">
        <v>194</v>
      </c>
      <c r="AU363" s="242" t="s">
        <v>187</v>
      </c>
      <c r="AV363" s="11" t="s">
        <v>187</v>
      </c>
      <c r="AW363" s="11" t="s">
        <v>35</v>
      </c>
      <c r="AX363" s="11" t="s">
        <v>73</v>
      </c>
      <c r="AY363" s="242" t="s">
        <v>180</v>
      </c>
    </row>
    <row r="364" spans="2:51" s="11" customFormat="1" ht="13.5">
      <c r="B364" s="231"/>
      <c r="C364" s="232"/>
      <c r="D364" s="233" t="s">
        <v>194</v>
      </c>
      <c r="E364" s="234" t="s">
        <v>22</v>
      </c>
      <c r="F364" s="235" t="s">
        <v>681</v>
      </c>
      <c r="G364" s="232"/>
      <c r="H364" s="236">
        <v>2.72</v>
      </c>
      <c r="I364" s="237"/>
      <c r="J364" s="232"/>
      <c r="K364" s="232"/>
      <c r="L364" s="238"/>
      <c r="M364" s="239"/>
      <c r="N364" s="240"/>
      <c r="O364" s="240"/>
      <c r="P364" s="240"/>
      <c r="Q364" s="240"/>
      <c r="R364" s="240"/>
      <c r="S364" s="240"/>
      <c r="T364" s="241"/>
      <c r="AT364" s="242" t="s">
        <v>194</v>
      </c>
      <c r="AU364" s="242" t="s">
        <v>187</v>
      </c>
      <c r="AV364" s="11" t="s">
        <v>187</v>
      </c>
      <c r="AW364" s="11" t="s">
        <v>35</v>
      </c>
      <c r="AX364" s="11" t="s">
        <v>73</v>
      </c>
      <c r="AY364" s="242" t="s">
        <v>180</v>
      </c>
    </row>
    <row r="365" spans="2:51" s="11" customFormat="1" ht="13.5">
      <c r="B365" s="231"/>
      <c r="C365" s="232"/>
      <c r="D365" s="233" t="s">
        <v>194</v>
      </c>
      <c r="E365" s="234" t="s">
        <v>22</v>
      </c>
      <c r="F365" s="235" t="s">
        <v>682</v>
      </c>
      <c r="G365" s="232"/>
      <c r="H365" s="236">
        <v>5.1</v>
      </c>
      <c r="I365" s="237"/>
      <c r="J365" s="232"/>
      <c r="K365" s="232"/>
      <c r="L365" s="238"/>
      <c r="M365" s="239"/>
      <c r="N365" s="240"/>
      <c r="O365" s="240"/>
      <c r="P365" s="240"/>
      <c r="Q365" s="240"/>
      <c r="R365" s="240"/>
      <c r="S365" s="240"/>
      <c r="T365" s="241"/>
      <c r="AT365" s="242" t="s">
        <v>194</v>
      </c>
      <c r="AU365" s="242" t="s">
        <v>187</v>
      </c>
      <c r="AV365" s="11" t="s">
        <v>187</v>
      </c>
      <c r="AW365" s="11" t="s">
        <v>35</v>
      </c>
      <c r="AX365" s="11" t="s">
        <v>73</v>
      </c>
      <c r="AY365" s="242" t="s">
        <v>180</v>
      </c>
    </row>
    <row r="366" spans="2:51" s="11" customFormat="1" ht="13.5">
      <c r="B366" s="231"/>
      <c r="C366" s="232"/>
      <c r="D366" s="233" t="s">
        <v>194</v>
      </c>
      <c r="E366" s="234" t="s">
        <v>22</v>
      </c>
      <c r="F366" s="235" t="s">
        <v>683</v>
      </c>
      <c r="G366" s="232"/>
      <c r="H366" s="236">
        <v>3.74</v>
      </c>
      <c r="I366" s="237"/>
      <c r="J366" s="232"/>
      <c r="K366" s="232"/>
      <c r="L366" s="238"/>
      <c r="M366" s="239"/>
      <c r="N366" s="240"/>
      <c r="O366" s="240"/>
      <c r="P366" s="240"/>
      <c r="Q366" s="240"/>
      <c r="R366" s="240"/>
      <c r="S366" s="240"/>
      <c r="T366" s="241"/>
      <c r="AT366" s="242" t="s">
        <v>194</v>
      </c>
      <c r="AU366" s="242" t="s">
        <v>187</v>
      </c>
      <c r="AV366" s="11" t="s">
        <v>187</v>
      </c>
      <c r="AW366" s="11" t="s">
        <v>35</v>
      </c>
      <c r="AX366" s="11" t="s">
        <v>73</v>
      </c>
      <c r="AY366" s="242" t="s">
        <v>180</v>
      </c>
    </row>
    <row r="367" spans="2:51" s="12" customFormat="1" ht="13.5">
      <c r="B367" s="243"/>
      <c r="C367" s="244"/>
      <c r="D367" s="233" t="s">
        <v>194</v>
      </c>
      <c r="E367" s="245" t="s">
        <v>22</v>
      </c>
      <c r="F367" s="246" t="s">
        <v>196</v>
      </c>
      <c r="G367" s="244"/>
      <c r="H367" s="247">
        <v>25.66</v>
      </c>
      <c r="I367" s="248"/>
      <c r="J367" s="244"/>
      <c r="K367" s="244"/>
      <c r="L367" s="249"/>
      <c r="M367" s="250"/>
      <c r="N367" s="251"/>
      <c r="O367" s="251"/>
      <c r="P367" s="251"/>
      <c r="Q367" s="251"/>
      <c r="R367" s="251"/>
      <c r="S367" s="251"/>
      <c r="T367" s="252"/>
      <c r="AT367" s="253" t="s">
        <v>194</v>
      </c>
      <c r="AU367" s="253" t="s">
        <v>187</v>
      </c>
      <c r="AV367" s="12" t="s">
        <v>186</v>
      </c>
      <c r="AW367" s="12" t="s">
        <v>35</v>
      </c>
      <c r="AX367" s="12" t="s">
        <v>10</v>
      </c>
      <c r="AY367" s="253" t="s">
        <v>180</v>
      </c>
    </row>
    <row r="368" spans="2:65" s="1" customFormat="1" ht="14.4" customHeight="1">
      <c r="B368" s="45"/>
      <c r="C368" s="220" t="s">
        <v>455</v>
      </c>
      <c r="D368" s="220" t="s">
        <v>182</v>
      </c>
      <c r="E368" s="221" t="s">
        <v>684</v>
      </c>
      <c r="F368" s="222" t="s">
        <v>685</v>
      </c>
      <c r="G368" s="223" t="s">
        <v>203</v>
      </c>
      <c r="H368" s="224">
        <v>14.1</v>
      </c>
      <c r="I368" s="225"/>
      <c r="J368" s="224">
        <f>ROUND(I368*H368,0)</f>
        <v>0</v>
      </c>
      <c r="K368" s="222" t="s">
        <v>193</v>
      </c>
      <c r="L368" s="71"/>
      <c r="M368" s="226" t="s">
        <v>22</v>
      </c>
      <c r="N368" s="227" t="s">
        <v>45</v>
      </c>
      <c r="O368" s="46"/>
      <c r="P368" s="228">
        <f>O368*H368</f>
        <v>0</v>
      </c>
      <c r="Q368" s="228">
        <v>0</v>
      </c>
      <c r="R368" s="228">
        <f>Q368*H368</f>
        <v>0</v>
      </c>
      <c r="S368" s="228">
        <v>0</v>
      </c>
      <c r="T368" s="229">
        <f>S368*H368</f>
        <v>0</v>
      </c>
      <c r="AR368" s="23" t="s">
        <v>224</v>
      </c>
      <c r="AT368" s="23" t="s">
        <v>182</v>
      </c>
      <c r="AU368" s="23" t="s">
        <v>187</v>
      </c>
      <c r="AY368" s="23" t="s">
        <v>180</v>
      </c>
      <c r="BE368" s="230">
        <f>IF(N368="základní",J368,0)</f>
        <v>0</v>
      </c>
      <c r="BF368" s="230">
        <f>IF(N368="snížená",J368,0)</f>
        <v>0</v>
      </c>
      <c r="BG368" s="230">
        <f>IF(N368="zákl. přenesená",J368,0)</f>
        <v>0</v>
      </c>
      <c r="BH368" s="230">
        <f>IF(N368="sníž. přenesená",J368,0)</f>
        <v>0</v>
      </c>
      <c r="BI368" s="230">
        <f>IF(N368="nulová",J368,0)</f>
        <v>0</v>
      </c>
      <c r="BJ368" s="23" t="s">
        <v>187</v>
      </c>
      <c r="BK368" s="230">
        <f>ROUND(I368*H368,0)</f>
        <v>0</v>
      </c>
      <c r="BL368" s="23" t="s">
        <v>224</v>
      </c>
      <c r="BM368" s="23" t="s">
        <v>686</v>
      </c>
    </row>
    <row r="369" spans="2:51" s="11" customFormat="1" ht="13.5">
      <c r="B369" s="231"/>
      <c r="C369" s="232"/>
      <c r="D369" s="233" t="s">
        <v>194</v>
      </c>
      <c r="E369" s="234" t="s">
        <v>22</v>
      </c>
      <c r="F369" s="235" t="s">
        <v>680</v>
      </c>
      <c r="G369" s="232"/>
      <c r="H369" s="236">
        <v>14.1</v>
      </c>
      <c r="I369" s="237"/>
      <c r="J369" s="232"/>
      <c r="K369" s="232"/>
      <c r="L369" s="238"/>
      <c r="M369" s="239"/>
      <c r="N369" s="240"/>
      <c r="O369" s="240"/>
      <c r="P369" s="240"/>
      <c r="Q369" s="240"/>
      <c r="R369" s="240"/>
      <c r="S369" s="240"/>
      <c r="T369" s="241"/>
      <c r="AT369" s="242" t="s">
        <v>194</v>
      </c>
      <c r="AU369" s="242" t="s">
        <v>187</v>
      </c>
      <c r="AV369" s="11" t="s">
        <v>187</v>
      </c>
      <c r="AW369" s="11" t="s">
        <v>35</v>
      </c>
      <c r="AX369" s="11" t="s">
        <v>73</v>
      </c>
      <c r="AY369" s="242" t="s">
        <v>180</v>
      </c>
    </row>
    <row r="370" spans="2:51" s="12" customFormat="1" ht="13.5">
      <c r="B370" s="243"/>
      <c r="C370" s="244"/>
      <c r="D370" s="233" t="s">
        <v>194</v>
      </c>
      <c r="E370" s="245" t="s">
        <v>22</v>
      </c>
      <c r="F370" s="246" t="s">
        <v>196</v>
      </c>
      <c r="G370" s="244"/>
      <c r="H370" s="247">
        <v>14.1</v>
      </c>
      <c r="I370" s="248"/>
      <c r="J370" s="244"/>
      <c r="K370" s="244"/>
      <c r="L370" s="249"/>
      <c r="M370" s="250"/>
      <c r="N370" s="251"/>
      <c r="O370" s="251"/>
      <c r="P370" s="251"/>
      <c r="Q370" s="251"/>
      <c r="R370" s="251"/>
      <c r="S370" s="251"/>
      <c r="T370" s="252"/>
      <c r="AT370" s="253" t="s">
        <v>194</v>
      </c>
      <c r="AU370" s="253" t="s">
        <v>187</v>
      </c>
      <c r="AV370" s="12" t="s">
        <v>186</v>
      </c>
      <c r="AW370" s="12" t="s">
        <v>35</v>
      </c>
      <c r="AX370" s="12" t="s">
        <v>10</v>
      </c>
      <c r="AY370" s="253" t="s">
        <v>180</v>
      </c>
    </row>
    <row r="371" spans="2:65" s="1" customFormat="1" ht="14.4" customHeight="1">
      <c r="B371" s="45"/>
      <c r="C371" s="266" t="s">
        <v>687</v>
      </c>
      <c r="D371" s="266" t="s">
        <v>594</v>
      </c>
      <c r="E371" s="267" t="s">
        <v>688</v>
      </c>
      <c r="F371" s="268" t="s">
        <v>689</v>
      </c>
      <c r="G371" s="269" t="s">
        <v>203</v>
      </c>
      <c r="H371" s="270">
        <v>15.51</v>
      </c>
      <c r="I371" s="271"/>
      <c r="J371" s="270">
        <f>ROUND(I371*H371,0)</f>
        <v>0</v>
      </c>
      <c r="K371" s="268" t="s">
        <v>22</v>
      </c>
      <c r="L371" s="272"/>
      <c r="M371" s="273" t="s">
        <v>22</v>
      </c>
      <c r="N371" s="274" t="s">
        <v>45</v>
      </c>
      <c r="O371" s="46"/>
      <c r="P371" s="228">
        <f>O371*H371</f>
        <v>0</v>
      </c>
      <c r="Q371" s="228">
        <v>0</v>
      </c>
      <c r="R371" s="228">
        <f>Q371*H371</f>
        <v>0</v>
      </c>
      <c r="S371" s="228">
        <v>0</v>
      </c>
      <c r="T371" s="229">
        <f>S371*H371</f>
        <v>0</v>
      </c>
      <c r="AR371" s="23" t="s">
        <v>270</v>
      </c>
      <c r="AT371" s="23" t="s">
        <v>594</v>
      </c>
      <c r="AU371" s="23" t="s">
        <v>187</v>
      </c>
      <c r="AY371" s="23" t="s">
        <v>180</v>
      </c>
      <c r="BE371" s="230">
        <f>IF(N371="základní",J371,0)</f>
        <v>0</v>
      </c>
      <c r="BF371" s="230">
        <f>IF(N371="snížená",J371,0)</f>
        <v>0</v>
      </c>
      <c r="BG371" s="230">
        <f>IF(N371="zákl. přenesená",J371,0)</f>
        <v>0</v>
      </c>
      <c r="BH371" s="230">
        <f>IF(N371="sníž. přenesená",J371,0)</f>
        <v>0</v>
      </c>
      <c r="BI371" s="230">
        <f>IF(N371="nulová",J371,0)</f>
        <v>0</v>
      </c>
      <c r="BJ371" s="23" t="s">
        <v>187</v>
      </c>
      <c r="BK371" s="230">
        <f>ROUND(I371*H371,0)</f>
        <v>0</v>
      </c>
      <c r="BL371" s="23" t="s">
        <v>224</v>
      </c>
      <c r="BM371" s="23" t="s">
        <v>690</v>
      </c>
    </row>
    <row r="372" spans="2:51" s="11" customFormat="1" ht="13.5">
      <c r="B372" s="231"/>
      <c r="C372" s="232"/>
      <c r="D372" s="233" t="s">
        <v>194</v>
      </c>
      <c r="E372" s="234" t="s">
        <v>22</v>
      </c>
      <c r="F372" s="235" t="s">
        <v>691</v>
      </c>
      <c r="G372" s="232"/>
      <c r="H372" s="236">
        <v>15.51</v>
      </c>
      <c r="I372" s="237"/>
      <c r="J372" s="232"/>
      <c r="K372" s="232"/>
      <c r="L372" s="238"/>
      <c r="M372" s="239"/>
      <c r="N372" s="240"/>
      <c r="O372" s="240"/>
      <c r="P372" s="240"/>
      <c r="Q372" s="240"/>
      <c r="R372" s="240"/>
      <c r="S372" s="240"/>
      <c r="T372" s="241"/>
      <c r="AT372" s="242" t="s">
        <v>194</v>
      </c>
      <c r="AU372" s="242" t="s">
        <v>187</v>
      </c>
      <c r="AV372" s="11" t="s">
        <v>187</v>
      </c>
      <c r="AW372" s="11" t="s">
        <v>35</v>
      </c>
      <c r="AX372" s="11" t="s">
        <v>73</v>
      </c>
      <c r="AY372" s="242" t="s">
        <v>180</v>
      </c>
    </row>
    <row r="373" spans="2:51" s="12" customFormat="1" ht="13.5">
      <c r="B373" s="243"/>
      <c r="C373" s="244"/>
      <c r="D373" s="233" t="s">
        <v>194</v>
      </c>
      <c r="E373" s="245" t="s">
        <v>22</v>
      </c>
      <c r="F373" s="246" t="s">
        <v>196</v>
      </c>
      <c r="G373" s="244"/>
      <c r="H373" s="247">
        <v>15.51</v>
      </c>
      <c r="I373" s="248"/>
      <c r="J373" s="244"/>
      <c r="K373" s="244"/>
      <c r="L373" s="249"/>
      <c r="M373" s="250"/>
      <c r="N373" s="251"/>
      <c r="O373" s="251"/>
      <c r="P373" s="251"/>
      <c r="Q373" s="251"/>
      <c r="R373" s="251"/>
      <c r="S373" s="251"/>
      <c r="T373" s="252"/>
      <c r="AT373" s="253" t="s">
        <v>194</v>
      </c>
      <c r="AU373" s="253" t="s">
        <v>187</v>
      </c>
      <c r="AV373" s="12" t="s">
        <v>186</v>
      </c>
      <c r="AW373" s="12" t="s">
        <v>35</v>
      </c>
      <c r="AX373" s="12" t="s">
        <v>10</v>
      </c>
      <c r="AY373" s="253" t="s">
        <v>180</v>
      </c>
    </row>
    <row r="374" spans="2:65" s="1" customFormat="1" ht="34.2" customHeight="1">
      <c r="B374" s="45"/>
      <c r="C374" s="220" t="s">
        <v>459</v>
      </c>
      <c r="D374" s="220" t="s">
        <v>182</v>
      </c>
      <c r="E374" s="221" t="s">
        <v>692</v>
      </c>
      <c r="F374" s="222" t="s">
        <v>693</v>
      </c>
      <c r="G374" s="223" t="s">
        <v>334</v>
      </c>
      <c r="H374" s="225"/>
      <c r="I374" s="225"/>
      <c r="J374" s="224">
        <f>ROUND(I374*H374,0)</f>
        <v>0</v>
      </c>
      <c r="K374" s="222" t="s">
        <v>193</v>
      </c>
      <c r="L374" s="71"/>
      <c r="M374" s="226" t="s">
        <v>22</v>
      </c>
      <c r="N374" s="227" t="s">
        <v>45</v>
      </c>
      <c r="O374" s="46"/>
      <c r="P374" s="228">
        <f>O374*H374</f>
        <v>0</v>
      </c>
      <c r="Q374" s="228">
        <v>0</v>
      </c>
      <c r="R374" s="228">
        <f>Q374*H374</f>
        <v>0</v>
      </c>
      <c r="S374" s="228">
        <v>0</v>
      </c>
      <c r="T374" s="229">
        <f>S374*H374</f>
        <v>0</v>
      </c>
      <c r="AR374" s="23" t="s">
        <v>224</v>
      </c>
      <c r="AT374" s="23" t="s">
        <v>182</v>
      </c>
      <c r="AU374" s="23" t="s">
        <v>187</v>
      </c>
      <c r="AY374" s="23" t="s">
        <v>180</v>
      </c>
      <c r="BE374" s="230">
        <f>IF(N374="základní",J374,0)</f>
        <v>0</v>
      </c>
      <c r="BF374" s="230">
        <f>IF(N374="snížená",J374,0)</f>
        <v>0</v>
      </c>
      <c r="BG374" s="230">
        <f>IF(N374="zákl. přenesená",J374,0)</f>
        <v>0</v>
      </c>
      <c r="BH374" s="230">
        <f>IF(N374="sníž. přenesená",J374,0)</f>
        <v>0</v>
      </c>
      <c r="BI374" s="230">
        <f>IF(N374="nulová",J374,0)</f>
        <v>0</v>
      </c>
      <c r="BJ374" s="23" t="s">
        <v>187</v>
      </c>
      <c r="BK374" s="230">
        <f>ROUND(I374*H374,0)</f>
        <v>0</v>
      </c>
      <c r="BL374" s="23" t="s">
        <v>224</v>
      </c>
      <c r="BM374" s="23" t="s">
        <v>694</v>
      </c>
    </row>
    <row r="375" spans="2:47" s="1" customFormat="1" ht="13.5">
      <c r="B375" s="45"/>
      <c r="C375" s="73"/>
      <c r="D375" s="233" t="s">
        <v>205</v>
      </c>
      <c r="E375" s="73"/>
      <c r="F375" s="254" t="s">
        <v>616</v>
      </c>
      <c r="G375" s="73"/>
      <c r="H375" s="73"/>
      <c r="I375" s="190"/>
      <c r="J375" s="73"/>
      <c r="K375" s="73"/>
      <c r="L375" s="71"/>
      <c r="M375" s="255"/>
      <c r="N375" s="46"/>
      <c r="O375" s="46"/>
      <c r="P375" s="46"/>
      <c r="Q375" s="46"/>
      <c r="R375" s="46"/>
      <c r="S375" s="46"/>
      <c r="T375" s="94"/>
      <c r="AT375" s="23" t="s">
        <v>205</v>
      </c>
      <c r="AU375" s="23" t="s">
        <v>187</v>
      </c>
    </row>
    <row r="376" spans="2:63" s="10" customFormat="1" ht="29.85" customHeight="1">
      <c r="B376" s="204"/>
      <c r="C376" s="205"/>
      <c r="D376" s="206" t="s">
        <v>72</v>
      </c>
      <c r="E376" s="218" t="s">
        <v>695</v>
      </c>
      <c r="F376" s="218" t="s">
        <v>696</v>
      </c>
      <c r="G376" s="205"/>
      <c r="H376" s="205"/>
      <c r="I376" s="208"/>
      <c r="J376" s="219">
        <f>BK376</f>
        <v>0</v>
      </c>
      <c r="K376" s="205"/>
      <c r="L376" s="210"/>
      <c r="M376" s="211"/>
      <c r="N376" s="212"/>
      <c r="O376" s="212"/>
      <c r="P376" s="213">
        <f>SUM(P377:P404)</f>
        <v>0</v>
      </c>
      <c r="Q376" s="212"/>
      <c r="R376" s="213">
        <f>SUM(R377:R404)</f>
        <v>0</v>
      </c>
      <c r="S376" s="212"/>
      <c r="T376" s="214">
        <f>SUM(T377:T404)</f>
        <v>0</v>
      </c>
      <c r="AR376" s="215" t="s">
        <v>187</v>
      </c>
      <c r="AT376" s="216" t="s">
        <v>72</v>
      </c>
      <c r="AU376" s="216" t="s">
        <v>10</v>
      </c>
      <c r="AY376" s="215" t="s">
        <v>180</v>
      </c>
      <c r="BK376" s="217">
        <f>SUM(BK377:BK404)</f>
        <v>0</v>
      </c>
    </row>
    <row r="377" spans="2:65" s="1" customFormat="1" ht="34.2" customHeight="1">
      <c r="B377" s="45"/>
      <c r="C377" s="220" t="s">
        <v>697</v>
      </c>
      <c r="D377" s="220" t="s">
        <v>182</v>
      </c>
      <c r="E377" s="221" t="s">
        <v>698</v>
      </c>
      <c r="F377" s="222" t="s">
        <v>699</v>
      </c>
      <c r="G377" s="223" t="s">
        <v>192</v>
      </c>
      <c r="H377" s="224">
        <v>20.06</v>
      </c>
      <c r="I377" s="225"/>
      <c r="J377" s="224">
        <f>ROUND(I377*H377,0)</f>
        <v>0</v>
      </c>
      <c r="K377" s="222" t="s">
        <v>193</v>
      </c>
      <c r="L377" s="71"/>
      <c r="M377" s="226" t="s">
        <v>22</v>
      </c>
      <c r="N377" s="227" t="s">
        <v>45</v>
      </c>
      <c r="O377" s="46"/>
      <c r="P377" s="228">
        <f>O377*H377</f>
        <v>0</v>
      </c>
      <c r="Q377" s="228">
        <v>0</v>
      </c>
      <c r="R377" s="228">
        <f>Q377*H377</f>
        <v>0</v>
      </c>
      <c r="S377" s="228">
        <v>0</v>
      </c>
      <c r="T377" s="229">
        <f>S377*H377</f>
        <v>0</v>
      </c>
      <c r="AR377" s="23" t="s">
        <v>224</v>
      </c>
      <c r="AT377" s="23" t="s">
        <v>182</v>
      </c>
      <c r="AU377" s="23" t="s">
        <v>187</v>
      </c>
      <c r="AY377" s="23" t="s">
        <v>180</v>
      </c>
      <c r="BE377" s="230">
        <f>IF(N377="základní",J377,0)</f>
        <v>0</v>
      </c>
      <c r="BF377" s="230">
        <f>IF(N377="snížená",J377,0)</f>
        <v>0</v>
      </c>
      <c r="BG377" s="230">
        <f>IF(N377="zákl. přenesená",J377,0)</f>
        <v>0</v>
      </c>
      <c r="BH377" s="230">
        <f>IF(N377="sníž. přenesená",J377,0)</f>
        <v>0</v>
      </c>
      <c r="BI377" s="230">
        <f>IF(N377="nulová",J377,0)</f>
        <v>0</v>
      </c>
      <c r="BJ377" s="23" t="s">
        <v>187</v>
      </c>
      <c r="BK377" s="230">
        <f>ROUND(I377*H377,0)</f>
        <v>0</v>
      </c>
      <c r="BL377" s="23" t="s">
        <v>224</v>
      </c>
      <c r="BM377" s="23" t="s">
        <v>700</v>
      </c>
    </row>
    <row r="378" spans="2:51" s="11" customFormat="1" ht="13.5">
      <c r="B378" s="231"/>
      <c r="C378" s="232"/>
      <c r="D378" s="233" t="s">
        <v>194</v>
      </c>
      <c r="E378" s="234" t="s">
        <v>22</v>
      </c>
      <c r="F378" s="235" t="s">
        <v>701</v>
      </c>
      <c r="G378" s="232"/>
      <c r="H378" s="236">
        <v>4.8</v>
      </c>
      <c r="I378" s="237"/>
      <c r="J378" s="232"/>
      <c r="K378" s="232"/>
      <c r="L378" s="238"/>
      <c r="M378" s="239"/>
      <c r="N378" s="240"/>
      <c r="O378" s="240"/>
      <c r="P378" s="240"/>
      <c r="Q378" s="240"/>
      <c r="R378" s="240"/>
      <c r="S378" s="240"/>
      <c r="T378" s="241"/>
      <c r="AT378" s="242" t="s">
        <v>194</v>
      </c>
      <c r="AU378" s="242" t="s">
        <v>187</v>
      </c>
      <c r="AV378" s="11" t="s">
        <v>187</v>
      </c>
      <c r="AW378" s="11" t="s">
        <v>35</v>
      </c>
      <c r="AX378" s="11" t="s">
        <v>73</v>
      </c>
      <c r="AY378" s="242" t="s">
        <v>180</v>
      </c>
    </row>
    <row r="379" spans="2:51" s="11" customFormat="1" ht="13.5">
      <c r="B379" s="231"/>
      <c r="C379" s="232"/>
      <c r="D379" s="233" t="s">
        <v>194</v>
      </c>
      <c r="E379" s="234" t="s">
        <v>22</v>
      </c>
      <c r="F379" s="235" t="s">
        <v>702</v>
      </c>
      <c r="G379" s="232"/>
      <c r="H379" s="236">
        <v>9.8</v>
      </c>
      <c r="I379" s="237"/>
      <c r="J379" s="232"/>
      <c r="K379" s="232"/>
      <c r="L379" s="238"/>
      <c r="M379" s="239"/>
      <c r="N379" s="240"/>
      <c r="O379" s="240"/>
      <c r="P379" s="240"/>
      <c r="Q379" s="240"/>
      <c r="R379" s="240"/>
      <c r="S379" s="240"/>
      <c r="T379" s="241"/>
      <c r="AT379" s="242" t="s">
        <v>194</v>
      </c>
      <c r="AU379" s="242" t="s">
        <v>187</v>
      </c>
      <c r="AV379" s="11" t="s">
        <v>187</v>
      </c>
      <c r="AW379" s="11" t="s">
        <v>35</v>
      </c>
      <c r="AX379" s="11" t="s">
        <v>73</v>
      </c>
      <c r="AY379" s="242" t="s">
        <v>180</v>
      </c>
    </row>
    <row r="380" spans="2:51" s="11" customFormat="1" ht="13.5">
      <c r="B380" s="231"/>
      <c r="C380" s="232"/>
      <c r="D380" s="233" t="s">
        <v>194</v>
      </c>
      <c r="E380" s="234" t="s">
        <v>22</v>
      </c>
      <c r="F380" s="235" t="s">
        <v>331</v>
      </c>
      <c r="G380" s="232"/>
      <c r="H380" s="236">
        <v>5.46</v>
      </c>
      <c r="I380" s="237"/>
      <c r="J380" s="232"/>
      <c r="K380" s="232"/>
      <c r="L380" s="238"/>
      <c r="M380" s="239"/>
      <c r="N380" s="240"/>
      <c r="O380" s="240"/>
      <c r="P380" s="240"/>
      <c r="Q380" s="240"/>
      <c r="R380" s="240"/>
      <c r="S380" s="240"/>
      <c r="T380" s="241"/>
      <c r="AT380" s="242" t="s">
        <v>194</v>
      </c>
      <c r="AU380" s="242" t="s">
        <v>187</v>
      </c>
      <c r="AV380" s="11" t="s">
        <v>187</v>
      </c>
      <c r="AW380" s="11" t="s">
        <v>35</v>
      </c>
      <c r="AX380" s="11" t="s">
        <v>73</v>
      </c>
      <c r="AY380" s="242" t="s">
        <v>180</v>
      </c>
    </row>
    <row r="381" spans="2:51" s="12" customFormat="1" ht="13.5">
      <c r="B381" s="243"/>
      <c r="C381" s="244"/>
      <c r="D381" s="233" t="s">
        <v>194</v>
      </c>
      <c r="E381" s="245" t="s">
        <v>22</v>
      </c>
      <c r="F381" s="246" t="s">
        <v>196</v>
      </c>
      <c r="G381" s="244"/>
      <c r="H381" s="247">
        <v>20.06</v>
      </c>
      <c r="I381" s="248"/>
      <c r="J381" s="244"/>
      <c r="K381" s="244"/>
      <c r="L381" s="249"/>
      <c r="M381" s="250"/>
      <c r="N381" s="251"/>
      <c r="O381" s="251"/>
      <c r="P381" s="251"/>
      <c r="Q381" s="251"/>
      <c r="R381" s="251"/>
      <c r="S381" s="251"/>
      <c r="T381" s="252"/>
      <c r="AT381" s="253" t="s">
        <v>194</v>
      </c>
      <c r="AU381" s="253" t="s">
        <v>187</v>
      </c>
      <c r="AV381" s="12" t="s">
        <v>186</v>
      </c>
      <c r="AW381" s="12" t="s">
        <v>35</v>
      </c>
      <c r="AX381" s="12" t="s">
        <v>10</v>
      </c>
      <c r="AY381" s="253" t="s">
        <v>180</v>
      </c>
    </row>
    <row r="382" spans="2:65" s="1" customFormat="1" ht="14.4" customHeight="1">
      <c r="B382" s="45"/>
      <c r="C382" s="266" t="s">
        <v>462</v>
      </c>
      <c r="D382" s="266" t="s">
        <v>594</v>
      </c>
      <c r="E382" s="267" t="s">
        <v>703</v>
      </c>
      <c r="F382" s="268" t="s">
        <v>704</v>
      </c>
      <c r="G382" s="269" t="s">
        <v>192</v>
      </c>
      <c r="H382" s="270">
        <v>22.07</v>
      </c>
      <c r="I382" s="271"/>
      <c r="J382" s="270">
        <f>ROUND(I382*H382,0)</f>
        <v>0</v>
      </c>
      <c r="K382" s="268" t="s">
        <v>22</v>
      </c>
      <c r="L382" s="272"/>
      <c r="M382" s="273" t="s">
        <v>22</v>
      </c>
      <c r="N382" s="274" t="s">
        <v>45</v>
      </c>
      <c r="O382" s="46"/>
      <c r="P382" s="228">
        <f>O382*H382</f>
        <v>0</v>
      </c>
      <c r="Q382" s="228">
        <v>0</v>
      </c>
      <c r="R382" s="228">
        <f>Q382*H382</f>
        <v>0</v>
      </c>
      <c r="S382" s="228">
        <v>0</v>
      </c>
      <c r="T382" s="229">
        <f>S382*H382</f>
        <v>0</v>
      </c>
      <c r="AR382" s="23" t="s">
        <v>270</v>
      </c>
      <c r="AT382" s="23" t="s">
        <v>594</v>
      </c>
      <c r="AU382" s="23" t="s">
        <v>187</v>
      </c>
      <c r="AY382" s="23" t="s">
        <v>180</v>
      </c>
      <c r="BE382" s="230">
        <f>IF(N382="základní",J382,0)</f>
        <v>0</v>
      </c>
      <c r="BF382" s="230">
        <f>IF(N382="snížená",J382,0)</f>
        <v>0</v>
      </c>
      <c r="BG382" s="230">
        <f>IF(N382="zákl. přenesená",J382,0)</f>
        <v>0</v>
      </c>
      <c r="BH382" s="230">
        <f>IF(N382="sníž. přenesená",J382,0)</f>
        <v>0</v>
      </c>
      <c r="BI382" s="230">
        <f>IF(N382="nulová",J382,0)</f>
        <v>0</v>
      </c>
      <c r="BJ382" s="23" t="s">
        <v>187</v>
      </c>
      <c r="BK382" s="230">
        <f>ROUND(I382*H382,0)</f>
        <v>0</v>
      </c>
      <c r="BL382" s="23" t="s">
        <v>224</v>
      </c>
      <c r="BM382" s="23" t="s">
        <v>705</v>
      </c>
    </row>
    <row r="383" spans="2:51" s="11" customFormat="1" ht="13.5">
      <c r="B383" s="231"/>
      <c r="C383" s="232"/>
      <c r="D383" s="233" t="s">
        <v>194</v>
      </c>
      <c r="E383" s="234" t="s">
        <v>22</v>
      </c>
      <c r="F383" s="235" t="s">
        <v>706</v>
      </c>
      <c r="G383" s="232"/>
      <c r="H383" s="236">
        <v>22.07</v>
      </c>
      <c r="I383" s="237"/>
      <c r="J383" s="232"/>
      <c r="K383" s="232"/>
      <c r="L383" s="238"/>
      <c r="M383" s="239"/>
      <c r="N383" s="240"/>
      <c r="O383" s="240"/>
      <c r="P383" s="240"/>
      <c r="Q383" s="240"/>
      <c r="R383" s="240"/>
      <c r="S383" s="240"/>
      <c r="T383" s="241"/>
      <c r="AT383" s="242" t="s">
        <v>194</v>
      </c>
      <c r="AU383" s="242" t="s">
        <v>187</v>
      </c>
      <c r="AV383" s="11" t="s">
        <v>187</v>
      </c>
      <c r="AW383" s="11" t="s">
        <v>35</v>
      </c>
      <c r="AX383" s="11" t="s">
        <v>73</v>
      </c>
      <c r="AY383" s="242" t="s">
        <v>180</v>
      </c>
    </row>
    <row r="384" spans="2:51" s="12" customFormat="1" ht="13.5">
      <c r="B384" s="243"/>
      <c r="C384" s="244"/>
      <c r="D384" s="233" t="s">
        <v>194</v>
      </c>
      <c r="E384" s="245" t="s">
        <v>22</v>
      </c>
      <c r="F384" s="246" t="s">
        <v>196</v>
      </c>
      <c r="G384" s="244"/>
      <c r="H384" s="247">
        <v>22.07</v>
      </c>
      <c r="I384" s="248"/>
      <c r="J384" s="244"/>
      <c r="K384" s="244"/>
      <c r="L384" s="249"/>
      <c r="M384" s="250"/>
      <c r="N384" s="251"/>
      <c r="O384" s="251"/>
      <c r="P384" s="251"/>
      <c r="Q384" s="251"/>
      <c r="R384" s="251"/>
      <c r="S384" s="251"/>
      <c r="T384" s="252"/>
      <c r="AT384" s="253" t="s">
        <v>194</v>
      </c>
      <c r="AU384" s="253" t="s">
        <v>187</v>
      </c>
      <c r="AV384" s="12" t="s">
        <v>186</v>
      </c>
      <c r="AW384" s="12" t="s">
        <v>35</v>
      </c>
      <c r="AX384" s="12" t="s">
        <v>10</v>
      </c>
      <c r="AY384" s="253" t="s">
        <v>180</v>
      </c>
    </row>
    <row r="385" spans="2:65" s="1" customFormat="1" ht="34.2" customHeight="1">
      <c r="B385" s="45"/>
      <c r="C385" s="220" t="s">
        <v>707</v>
      </c>
      <c r="D385" s="220" t="s">
        <v>182</v>
      </c>
      <c r="E385" s="221" t="s">
        <v>708</v>
      </c>
      <c r="F385" s="222" t="s">
        <v>709</v>
      </c>
      <c r="G385" s="223" t="s">
        <v>203</v>
      </c>
      <c r="H385" s="224">
        <v>24.04</v>
      </c>
      <c r="I385" s="225"/>
      <c r="J385" s="224">
        <f>ROUND(I385*H385,0)</f>
        <v>0</v>
      </c>
      <c r="K385" s="222" t="s">
        <v>193</v>
      </c>
      <c r="L385" s="71"/>
      <c r="M385" s="226" t="s">
        <v>22</v>
      </c>
      <c r="N385" s="227" t="s">
        <v>45</v>
      </c>
      <c r="O385" s="46"/>
      <c r="P385" s="228">
        <f>O385*H385</f>
        <v>0</v>
      </c>
      <c r="Q385" s="228">
        <v>0</v>
      </c>
      <c r="R385" s="228">
        <f>Q385*H385</f>
        <v>0</v>
      </c>
      <c r="S385" s="228">
        <v>0</v>
      </c>
      <c r="T385" s="229">
        <f>S385*H385</f>
        <v>0</v>
      </c>
      <c r="AR385" s="23" t="s">
        <v>224</v>
      </c>
      <c r="AT385" s="23" t="s">
        <v>182</v>
      </c>
      <c r="AU385" s="23" t="s">
        <v>187</v>
      </c>
      <c r="AY385" s="23" t="s">
        <v>180</v>
      </c>
      <c r="BE385" s="230">
        <f>IF(N385="základní",J385,0)</f>
        <v>0</v>
      </c>
      <c r="BF385" s="230">
        <f>IF(N385="snížená",J385,0)</f>
        <v>0</v>
      </c>
      <c r="BG385" s="230">
        <f>IF(N385="zákl. přenesená",J385,0)</f>
        <v>0</v>
      </c>
      <c r="BH385" s="230">
        <f>IF(N385="sníž. přenesená",J385,0)</f>
        <v>0</v>
      </c>
      <c r="BI385" s="230">
        <f>IF(N385="nulová",J385,0)</f>
        <v>0</v>
      </c>
      <c r="BJ385" s="23" t="s">
        <v>187</v>
      </c>
      <c r="BK385" s="230">
        <f>ROUND(I385*H385,0)</f>
        <v>0</v>
      </c>
      <c r="BL385" s="23" t="s">
        <v>224</v>
      </c>
      <c r="BM385" s="23" t="s">
        <v>710</v>
      </c>
    </row>
    <row r="386" spans="2:51" s="11" customFormat="1" ht="13.5">
      <c r="B386" s="231"/>
      <c r="C386" s="232"/>
      <c r="D386" s="233" t="s">
        <v>194</v>
      </c>
      <c r="E386" s="234" t="s">
        <v>22</v>
      </c>
      <c r="F386" s="235" t="s">
        <v>711</v>
      </c>
      <c r="G386" s="232"/>
      <c r="H386" s="236">
        <v>1.5</v>
      </c>
      <c r="I386" s="237"/>
      <c r="J386" s="232"/>
      <c r="K386" s="232"/>
      <c r="L386" s="238"/>
      <c r="M386" s="239"/>
      <c r="N386" s="240"/>
      <c r="O386" s="240"/>
      <c r="P386" s="240"/>
      <c r="Q386" s="240"/>
      <c r="R386" s="240"/>
      <c r="S386" s="240"/>
      <c r="T386" s="241"/>
      <c r="AT386" s="242" t="s">
        <v>194</v>
      </c>
      <c r="AU386" s="242" t="s">
        <v>187</v>
      </c>
      <c r="AV386" s="11" t="s">
        <v>187</v>
      </c>
      <c r="AW386" s="11" t="s">
        <v>35</v>
      </c>
      <c r="AX386" s="11" t="s">
        <v>73</v>
      </c>
      <c r="AY386" s="242" t="s">
        <v>180</v>
      </c>
    </row>
    <row r="387" spans="2:51" s="11" customFormat="1" ht="13.5">
      <c r="B387" s="231"/>
      <c r="C387" s="232"/>
      <c r="D387" s="233" t="s">
        <v>194</v>
      </c>
      <c r="E387" s="234" t="s">
        <v>22</v>
      </c>
      <c r="F387" s="235" t="s">
        <v>712</v>
      </c>
      <c r="G387" s="232"/>
      <c r="H387" s="236">
        <v>12.9</v>
      </c>
      <c r="I387" s="237"/>
      <c r="J387" s="232"/>
      <c r="K387" s="232"/>
      <c r="L387" s="238"/>
      <c r="M387" s="239"/>
      <c r="N387" s="240"/>
      <c r="O387" s="240"/>
      <c r="P387" s="240"/>
      <c r="Q387" s="240"/>
      <c r="R387" s="240"/>
      <c r="S387" s="240"/>
      <c r="T387" s="241"/>
      <c r="AT387" s="242" t="s">
        <v>194</v>
      </c>
      <c r="AU387" s="242" t="s">
        <v>187</v>
      </c>
      <c r="AV387" s="11" t="s">
        <v>187</v>
      </c>
      <c r="AW387" s="11" t="s">
        <v>35</v>
      </c>
      <c r="AX387" s="11" t="s">
        <v>73</v>
      </c>
      <c r="AY387" s="242" t="s">
        <v>180</v>
      </c>
    </row>
    <row r="388" spans="2:51" s="11" customFormat="1" ht="13.5">
      <c r="B388" s="231"/>
      <c r="C388" s="232"/>
      <c r="D388" s="233" t="s">
        <v>194</v>
      </c>
      <c r="E388" s="234" t="s">
        <v>22</v>
      </c>
      <c r="F388" s="235" t="s">
        <v>713</v>
      </c>
      <c r="G388" s="232"/>
      <c r="H388" s="236">
        <v>9.64</v>
      </c>
      <c r="I388" s="237"/>
      <c r="J388" s="232"/>
      <c r="K388" s="232"/>
      <c r="L388" s="238"/>
      <c r="M388" s="239"/>
      <c r="N388" s="240"/>
      <c r="O388" s="240"/>
      <c r="P388" s="240"/>
      <c r="Q388" s="240"/>
      <c r="R388" s="240"/>
      <c r="S388" s="240"/>
      <c r="T388" s="241"/>
      <c r="AT388" s="242" t="s">
        <v>194</v>
      </c>
      <c r="AU388" s="242" t="s">
        <v>187</v>
      </c>
      <c r="AV388" s="11" t="s">
        <v>187</v>
      </c>
      <c r="AW388" s="11" t="s">
        <v>35</v>
      </c>
      <c r="AX388" s="11" t="s">
        <v>73</v>
      </c>
      <c r="AY388" s="242" t="s">
        <v>180</v>
      </c>
    </row>
    <row r="389" spans="2:51" s="12" customFormat="1" ht="13.5">
      <c r="B389" s="243"/>
      <c r="C389" s="244"/>
      <c r="D389" s="233" t="s">
        <v>194</v>
      </c>
      <c r="E389" s="245" t="s">
        <v>22</v>
      </c>
      <c r="F389" s="246" t="s">
        <v>196</v>
      </c>
      <c r="G389" s="244"/>
      <c r="H389" s="247">
        <v>24.04</v>
      </c>
      <c r="I389" s="248"/>
      <c r="J389" s="244"/>
      <c r="K389" s="244"/>
      <c r="L389" s="249"/>
      <c r="M389" s="250"/>
      <c r="N389" s="251"/>
      <c r="O389" s="251"/>
      <c r="P389" s="251"/>
      <c r="Q389" s="251"/>
      <c r="R389" s="251"/>
      <c r="S389" s="251"/>
      <c r="T389" s="252"/>
      <c r="AT389" s="253" t="s">
        <v>194</v>
      </c>
      <c r="AU389" s="253" t="s">
        <v>187</v>
      </c>
      <c r="AV389" s="12" t="s">
        <v>186</v>
      </c>
      <c r="AW389" s="12" t="s">
        <v>35</v>
      </c>
      <c r="AX389" s="12" t="s">
        <v>10</v>
      </c>
      <c r="AY389" s="253" t="s">
        <v>180</v>
      </c>
    </row>
    <row r="390" spans="2:65" s="1" customFormat="1" ht="34.2" customHeight="1">
      <c r="B390" s="45"/>
      <c r="C390" s="220" t="s">
        <v>466</v>
      </c>
      <c r="D390" s="220" t="s">
        <v>182</v>
      </c>
      <c r="E390" s="221" t="s">
        <v>714</v>
      </c>
      <c r="F390" s="222" t="s">
        <v>715</v>
      </c>
      <c r="G390" s="223" t="s">
        <v>192</v>
      </c>
      <c r="H390" s="224">
        <v>20.06</v>
      </c>
      <c r="I390" s="225"/>
      <c r="J390" s="224">
        <f>ROUND(I390*H390,0)</f>
        <v>0</v>
      </c>
      <c r="K390" s="222" t="s">
        <v>193</v>
      </c>
      <c r="L390" s="71"/>
      <c r="M390" s="226" t="s">
        <v>22</v>
      </c>
      <c r="N390" s="227" t="s">
        <v>45</v>
      </c>
      <c r="O390" s="46"/>
      <c r="P390" s="228">
        <f>O390*H390</f>
        <v>0</v>
      </c>
      <c r="Q390" s="228">
        <v>0</v>
      </c>
      <c r="R390" s="228">
        <f>Q390*H390</f>
        <v>0</v>
      </c>
      <c r="S390" s="228">
        <v>0</v>
      </c>
      <c r="T390" s="229">
        <f>S390*H390</f>
        <v>0</v>
      </c>
      <c r="AR390" s="23" t="s">
        <v>224</v>
      </c>
      <c r="AT390" s="23" t="s">
        <v>182</v>
      </c>
      <c r="AU390" s="23" t="s">
        <v>187</v>
      </c>
      <c r="AY390" s="23" t="s">
        <v>180</v>
      </c>
      <c r="BE390" s="230">
        <f>IF(N390="základní",J390,0)</f>
        <v>0</v>
      </c>
      <c r="BF390" s="230">
        <f>IF(N390="snížená",J390,0)</f>
        <v>0</v>
      </c>
      <c r="BG390" s="230">
        <f>IF(N390="zákl. přenesená",J390,0)</f>
        <v>0</v>
      </c>
      <c r="BH390" s="230">
        <f>IF(N390="sníž. přenesená",J390,0)</f>
        <v>0</v>
      </c>
      <c r="BI390" s="230">
        <f>IF(N390="nulová",J390,0)</f>
        <v>0</v>
      </c>
      <c r="BJ390" s="23" t="s">
        <v>187</v>
      </c>
      <c r="BK390" s="230">
        <f>ROUND(I390*H390,0)</f>
        <v>0</v>
      </c>
      <c r="BL390" s="23" t="s">
        <v>224</v>
      </c>
      <c r="BM390" s="23" t="s">
        <v>716</v>
      </c>
    </row>
    <row r="391" spans="2:51" s="11" customFormat="1" ht="13.5">
      <c r="B391" s="231"/>
      <c r="C391" s="232"/>
      <c r="D391" s="233" t="s">
        <v>194</v>
      </c>
      <c r="E391" s="234" t="s">
        <v>22</v>
      </c>
      <c r="F391" s="235" t="s">
        <v>701</v>
      </c>
      <c r="G391" s="232"/>
      <c r="H391" s="236">
        <v>4.8</v>
      </c>
      <c r="I391" s="237"/>
      <c r="J391" s="232"/>
      <c r="K391" s="232"/>
      <c r="L391" s="238"/>
      <c r="M391" s="239"/>
      <c r="N391" s="240"/>
      <c r="O391" s="240"/>
      <c r="P391" s="240"/>
      <c r="Q391" s="240"/>
      <c r="R391" s="240"/>
      <c r="S391" s="240"/>
      <c r="T391" s="241"/>
      <c r="AT391" s="242" t="s">
        <v>194</v>
      </c>
      <c r="AU391" s="242" t="s">
        <v>187</v>
      </c>
      <c r="AV391" s="11" t="s">
        <v>187</v>
      </c>
      <c r="AW391" s="11" t="s">
        <v>35</v>
      </c>
      <c r="AX391" s="11" t="s">
        <v>73</v>
      </c>
      <c r="AY391" s="242" t="s">
        <v>180</v>
      </c>
    </row>
    <row r="392" spans="2:51" s="11" customFormat="1" ht="13.5">
      <c r="B392" s="231"/>
      <c r="C392" s="232"/>
      <c r="D392" s="233" t="s">
        <v>194</v>
      </c>
      <c r="E392" s="234" t="s">
        <v>22</v>
      </c>
      <c r="F392" s="235" t="s">
        <v>702</v>
      </c>
      <c r="G392" s="232"/>
      <c r="H392" s="236">
        <v>9.8</v>
      </c>
      <c r="I392" s="237"/>
      <c r="J392" s="232"/>
      <c r="K392" s="232"/>
      <c r="L392" s="238"/>
      <c r="M392" s="239"/>
      <c r="N392" s="240"/>
      <c r="O392" s="240"/>
      <c r="P392" s="240"/>
      <c r="Q392" s="240"/>
      <c r="R392" s="240"/>
      <c r="S392" s="240"/>
      <c r="T392" s="241"/>
      <c r="AT392" s="242" t="s">
        <v>194</v>
      </c>
      <c r="AU392" s="242" t="s">
        <v>187</v>
      </c>
      <c r="AV392" s="11" t="s">
        <v>187</v>
      </c>
      <c r="AW392" s="11" t="s">
        <v>35</v>
      </c>
      <c r="AX392" s="11" t="s">
        <v>73</v>
      </c>
      <c r="AY392" s="242" t="s">
        <v>180</v>
      </c>
    </row>
    <row r="393" spans="2:51" s="11" customFormat="1" ht="13.5">
      <c r="B393" s="231"/>
      <c r="C393" s="232"/>
      <c r="D393" s="233" t="s">
        <v>194</v>
      </c>
      <c r="E393" s="234" t="s">
        <v>22</v>
      </c>
      <c r="F393" s="235" t="s">
        <v>331</v>
      </c>
      <c r="G393" s="232"/>
      <c r="H393" s="236">
        <v>5.46</v>
      </c>
      <c r="I393" s="237"/>
      <c r="J393" s="232"/>
      <c r="K393" s="232"/>
      <c r="L393" s="238"/>
      <c r="M393" s="239"/>
      <c r="N393" s="240"/>
      <c r="O393" s="240"/>
      <c r="P393" s="240"/>
      <c r="Q393" s="240"/>
      <c r="R393" s="240"/>
      <c r="S393" s="240"/>
      <c r="T393" s="241"/>
      <c r="AT393" s="242" t="s">
        <v>194</v>
      </c>
      <c r="AU393" s="242" t="s">
        <v>187</v>
      </c>
      <c r="AV393" s="11" t="s">
        <v>187</v>
      </c>
      <c r="AW393" s="11" t="s">
        <v>35</v>
      </c>
      <c r="AX393" s="11" t="s">
        <v>73</v>
      </c>
      <c r="AY393" s="242" t="s">
        <v>180</v>
      </c>
    </row>
    <row r="394" spans="2:51" s="12" customFormat="1" ht="13.5">
      <c r="B394" s="243"/>
      <c r="C394" s="244"/>
      <c r="D394" s="233" t="s">
        <v>194</v>
      </c>
      <c r="E394" s="245" t="s">
        <v>22</v>
      </c>
      <c r="F394" s="246" t="s">
        <v>196</v>
      </c>
      <c r="G394" s="244"/>
      <c r="H394" s="247">
        <v>20.06</v>
      </c>
      <c r="I394" s="248"/>
      <c r="J394" s="244"/>
      <c r="K394" s="244"/>
      <c r="L394" s="249"/>
      <c r="M394" s="250"/>
      <c r="N394" s="251"/>
      <c r="O394" s="251"/>
      <c r="P394" s="251"/>
      <c r="Q394" s="251"/>
      <c r="R394" s="251"/>
      <c r="S394" s="251"/>
      <c r="T394" s="252"/>
      <c r="AT394" s="253" t="s">
        <v>194</v>
      </c>
      <c r="AU394" s="253" t="s">
        <v>187</v>
      </c>
      <c r="AV394" s="12" t="s">
        <v>186</v>
      </c>
      <c r="AW394" s="12" t="s">
        <v>35</v>
      </c>
      <c r="AX394" s="12" t="s">
        <v>10</v>
      </c>
      <c r="AY394" s="253" t="s">
        <v>180</v>
      </c>
    </row>
    <row r="395" spans="2:65" s="1" customFormat="1" ht="22.8" customHeight="1">
      <c r="B395" s="45"/>
      <c r="C395" s="220" t="s">
        <v>717</v>
      </c>
      <c r="D395" s="220" t="s">
        <v>182</v>
      </c>
      <c r="E395" s="221" t="s">
        <v>718</v>
      </c>
      <c r="F395" s="222" t="s">
        <v>719</v>
      </c>
      <c r="G395" s="223" t="s">
        <v>203</v>
      </c>
      <c r="H395" s="224">
        <v>3</v>
      </c>
      <c r="I395" s="225"/>
      <c r="J395" s="224">
        <f>ROUND(I395*H395,0)</f>
        <v>0</v>
      </c>
      <c r="K395" s="222" t="s">
        <v>193</v>
      </c>
      <c r="L395" s="71"/>
      <c r="M395" s="226" t="s">
        <v>22</v>
      </c>
      <c r="N395" s="227" t="s">
        <v>45</v>
      </c>
      <c r="O395" s="46"/>
      <c r="P395" s="228">
        <f>O395*H395</f>
        <v>0</v>
      </c>
      <c r="Q395" s="228">
        <v>0</v>
      </c>
      <c r="R395" s="228">
        <f>Q395*H395</f>
        <v>0</v>
      </c>
      <c r="S395" s="228">
        <v>0</v>
      </c>
      <c r="T395" s="229">
        <f>S395*H395</f>
        <v>0</v>
      </c>
      <c r="AR395" s="23" t="s">
        <v>224</v>
      </c>
      <c r="AT395" s="23" t="s">
        <v>182</v>
      </c>
      <c r="AU395" s="23" t="s">
        <v>187</v>
      </c>
      <c r="AY395" s="23" t="s">
        <v>180</v>
      </c>
      <c r="BE395" s="230">
        <f>IF(N395="základní",J395,0)</f>
        <v>0</v>
      </c>
      <c r="BF395" s="230">
        <f>IF(N395="snížená",J395,0)</f>
        <v>0</v>
      </c>
      <c r="BG395" s="230">
        <f>IF(N395="zákl. přenesená",J395,0)</f>
        <v>0</v>
      </c>
      <c r="BH395" s="230">
        <f>IF(N395="sníž. přenesená",J395,0)</f>
        <v>0</v>
      </c>
      <c r="BI395" s="230">
        <f>IF(N395="nulová",J395,0)</f>
        <v>0</v>
      </c>
      <c r="BJ395" s="23" t="s">
        <v>187</v>
      </c>
      <c r="BK395" s="230">
        <f>ROUND(I395*H395,0)</f>
        <v>0</v>
      </c>
      <c r="BL395" s="23" t="s">
        <v>224</v>
      </c>
      <c r="BM395" s="23" t="s">
        <v>720</v>
      </c>
    </row>
    <row r="396" spans="2:47" s="1" customFormat="1" ht="13.5">
      <c r="B396" s="45"/>
      <c r="C396" s="73"/>
      <c r="D396" s="233" t="s">
        <v>205</v>
      </c>
      <c r="E396" s="73"/>
      <c r="F396" s="254" t="s">
        <v>721</v>
      </c>
      <c r="G396" s="73"/>
      <c r="H396" s="73"/>
      <c r="I396" s="190"/>
      <c r="J396" s="73"/>
      <c r="K396" s="73"/>
      <c r="L396" s="71"/>
      <c r="M396" s="255"/>
      <c r="N396" s="46"/>
      <c r="O396" s="46"/>
      <c r="P396" s="46"/>
      <c r="Q396" s="46"/>
      <c r="R396" s="46"/>
      <c r="S396" s="46"/>
      <c r="T396" s="94"/>
      <c r="AT396" s="23" t="s">
        <v>205</v>
      </c>
      <c r="AU396" s="23" t="s">
        <v>187</v>
      </c>
    </row>
    <row r="397" spans="2:51" s="11" customFormat="1" ht="13.5">
      <c r="B397" s="231"/>
      <c r="C397" s="232"/>
      <c r="D397" s="233" t="s">
        <v>194</v>
      </c>
      <c r="E397" s="234" t="s">
        <v>22</v>
      </c>
      <c r="F397" s="235" t="s">
        <v>722</v>
      </c>
      <c r="G397" s="232"/>
      <c r="H397" s="236">
        <v>3</v>
      </c>
      <c r="I397" s="237"/>
      <c r="J397" s="232"/>
      <c r="K397" s="232"/>
      <c r="L397" s="238"/>
      <c r="M397" s="239"/>
      <c r="N397" s="240"/>
      <c r="O397" s="240"/>
      <c r="P397" s="240"/>
      <c r="Q397" s="240"/>
      <c r="R397" s="240"/>
      <c r="S397" s="240"/>
      <c r="T397" s="241"/>
      <c r="AT397" s="242" t="s">
        <v>194</v>
      </c>
      <c r="AU397" s="242" t="s">
        <v>187</v>
      </c>
      <c r="AV397" s="11" t="s">
        <v>187</v>
      </c>
      <c r="AW397" s="11" t="s">
        <v>35</v>
      </c>
      <c r="AX397" s="11" t="s">
        <v>73</v>
      </c>
      <c r="AY397" s="242" t="s">
        <v>180</v>
      </c>
    </row>
    <row r="398" spans="2:51" s="12" customFormat="1" ht="13.5">
      <c r="B398" s="243"/>
      <c r="C398" s="244"/>
      <c r="D398" s="233" t="s">
        <v>194</v>
      </c>
      <c r="E398" s="245" t="s">
        <v>22</v>
      </c>
      <c r="F398" s="246" t="s">
        <v>196</v>
      </c>
      <c r="G398" s="244"/>
      <c r="H398" s="247">
        <v>3</v>
      </c>
      <c r="I398" s="248"/>
      <c r="J398" s="244"/>
      <c r="K398" s="244"/>
      <c r="L398" s="249"/>
      <c r="M398" s="250"/>
      <c r="N398" s="251"/>
      <c r="O398" s="251"/>
      <c r="P398" s="251"/>
      <c r="Q398" s="251"/>
      <c r="R398" s="251"/>
      <c r="S398" s="251"/>
      <c r="T398" s="252"/>
      <c r="AT398" s="253" t="s">
        <v>194</v>
      </c>
      <c r="AU398" s="253" t="s">
        <v>187</v>
      </c>
      <c r="AV398" s="12" t="s">
        <v>186</v>
      </c>
      <c r="AW398" s="12" t="s">
        <v>35</v>
      </c>
      <c r="AX398" s="12" t="s">
        <v>10</v>
      </c>
      <c r="AY398" s="253" t="s">
        <v>180</v>
      </c>
    </row>
    <row r="399" spans="2:65" s="1" customFormat="1" ht="14.4" customHeight="1">
      <c r="B399" s="45"/>
      <c r="C399" s="220" t="s">
        <v>470</v>
      </c>
      <c r="D399" s="220" t="s">
        <v>182</v>
      </c>
      <c r="E399" s="221" t="s">
        <v>723</v>
      </c>
      <c r="F399" s="222" t="s">
        <v>724</v>
      </c>
      <c r="G399" s="223" t="s">
        <v>192</v>
      </c>
      <c r="H399" s="224">
        <v>20.06</v>
      </c>
      <c r="I399" s="225"/>
      <c r="J399" s="224">
        <f>ROUND(I399*H399,0)</f>
        <v>0</v>
      </c>
      <c r="K399" s="222" t="s">
        <v>193</v>
      </c>
      <c r="L399" s="71"/>
      <c r="M399" s="226" t="s">
        <v>22</v>
      </c>
      <c r="N399" s="227" t="s">
        <v>45</v>
      </c>
      <c r="O399" s="46"/>
      <c r="P399" s="228">
        <f>O399*H399</f>
        <v>0</v>
      </c>
      <c r="Q399" s="228">
        <v>0</v>
      </c>
      <c r="R399" s="228">
        <f>Q399*H399</f>
        <v>0</v>
      </c>
      <c r="S399" s="228">
        <v>0</v>
      </c>
      <c r="T399" s="229">
        <f>S399*H399</f>
        <v>0</v>
      </c>
      <c r="AR399" s="23" t="s">
        <v>224</v>
      </c>
      <c r="AT399" s="23" t="s">
        <v>182</v>
      </c>
      <c r="AU399" s="23" t="s">
        <v>187</v>
      </c>
      <c r="AY399" s="23" t="s">
        <v>180</v>
      </c>
      <c r="BE399" s="230">
        <f>IF(N399="základní",J399,0)</f>
        <v>0</v>
      </c>
      <c r="BF399" s="230">
        <f>IF(N399="snížená",J399,0)</f>
        <v>0</v>
      </c>
      <c r="BG399" s="230">
        <f>IF(N399="zákl. přenesená",J399,0)</f>
        <v>0</v>
      </c>
      <c r="BH399" s="230">
        <f>IF(N399="sníž. přenesená",J399,0)</f>
        <v>0</v>
      </c>
      <c r="BI399" s="230">
        <f>IF(N399="nulová",J399,0)</f>
        <v>0</v>
      </c>
      <c r="BJ399" s="23" t="s">
        <v>187</v>
      </c>
      <c r="BK399" s="230">
        <f>ROUND(I399*H399,0)</f>
        <v>0</v>
      </c>
      <c r="BL399" s="23" t="s">
        <v>224</v>
      </c>
      <c r="BM399" s="23" t="s">
        <v>725</v>
      </c>
    </row>
    <row r="400" spans="2:47" s="1" customFormat="1" ht="13.5">
      <c r="B400" s="45"/>
      <c r="C400" s="73"/>
      <c r="D400" s="233" t="s">
        <v>205</v>
      </c>
      <c r="E400" s="73"/>
      <c r="F400" s="254" t="s">
        <v>721</v>
      </c>
      <c r="G400" s="73"/>
      <c r="H400" s="73"/>
      <c r="I400" s="190"/>
      <c r="J400" s="73"/>
      <c r="K400" s="73"/>
      <c r="L400" s="71"/>
      <c r="M400" s="255"/>
      <c r="N400" s="46"/>
      <c r="O400" s="46"/>
      <c r="P400" s="46"/>
      <c r="Q400" s="46"/>
      <c r="R400" s="46"/>
      <c r="S400" s="46"/>
      <c r="T400" s="94"/>
      <c r="AT400" s="23" t="s">
        <v>205</v>
      </c>
      <c r="AU400" s="23" t="s">
        <v>187</v>
      </c>
    </row>
    <row r="401" spans="2:51" s="11" customFormat="1" ht="13.5">
      <c r="B401" s="231"/>
      <c r="C401" s="232"/>
      <c r="D401" s="233" t="s">
        <v>194</v>
      </c>
      <c r="E401" s="234" t="s">
        <v>22</v>
      </c>
      <c r="F401" s="235" t="s">
        <v>726</v>
      </c>
      <c r="G401" s="232"/>
      <c r="H401" s="236">
        <v>20.06</v>
      </c>
      <c r="I401" s="237"/>
      <c r="J401" s="232"/>
      <c r="K401" s="232"/>
      <c r="L401" s="238"/>
      <c r="M401" s="239"/>
      <c r="N401" s="240"/>
      <c r="O401" s="240"/>
      <c r="P401" s="240"/>
      <c r="Q401" s="240"/>
      <c r="R401" s="240"/>
      <c r="S401" s="240"/>
      <c r="T401" s="241"/>
      <c r="AT401" s="242" t="s">
        <v>194</v>
      </c>
      <c r="AU401" s="242" t="s">
        <v>187</v>
      </c>
      <c r="AV401" s="11" t="s">
        <v>187</v>
      </c>
      <c r="AW401" s="11" t="s">
        <v>35</v>
      </c>
      <c r="AX401" s="11" t="s">
        <v>73</v>
      </c>
      <c r="AY401" s="242" t="s">
        <v>180</v>
      </c>
    </row>
    <row r="402" spans="2:51" s="12" customFormat="1" ht="13.5">
      <c r="B402" s="243"/>
      <c r="C402" s="244"/>
      <c r="D402" s="233" t="s">
        <v>194</v>
      </c>
      <c r="E402" s="245" t="s">
        <v>22</v>
      </c>
      <c r="F402" s="246" t="s">
        <v>196</v>
      </c>
      <c r="G402" s="244"/>
      <c r="H402" s="247">
        <v>20.06</v>
      </c>
      <c r="I402" s="248"/>
      <c r="J402" s="244"/>
      <c r="K402" s="244"/>
      <c r="L402" s="249"/>
      <c r="M402" s="250"/>
      <c r="N402" s="251"/>
      <c r="O402" s="251"/>
      <c r="P402" s="251"/>
      <c r="Q402" s="251"/>
      <c r="R402" s="251"/>
      <c r="S402" s="251"/>
      <c r="T402" s="252"/>
      <c r="AT402" s="253" t="s">
        <v>194</v>
      </c>
      <c r="AU402" s="253" t="s">
        <v>187</v>
      </c>
      <c r="AV402" s="12" t="s">
        <v>186</v>
      </c>
      <c r="AW402" s="12" t="s">
        <v>35</v>
      </c>
      <c r="AX402" s="12" t="s">
        <v>10</v>
      </c>
      <c r="AY402" s="253" t="s">
        <v>180</v>
      </c>
    </row>
    <row r="403" spans="2:65" s="1" customFormat="1" ht="34.2" customHeight="1">
      <c r="B403" s="45"/>
      <c r="C403" s="220" t="s">
        <v>727</v>
      </c>
      <c r="D403" s="220" t="s">
        <v>182</v>
      </c>
      <c r="E403" s="221" t="s">
        <v>728</v>
      </c>
      <c r="F403" s="222" t="s">
        <v>729</v>
      </c>
      <c r="G403" s="223" t="s">
        <v>334</v>
      </c>
      <c r="H403" s="225"/>
      <c r="I403" s="225"/>
      <c r="J403" s="224">
        <f>ROUND(I403*H403,0)</f>
        <v>0</v>
      </c>
      <c r="K403" s="222" t="s">
        <v>193</v>
      </c>
      <c r="L403" s="71"/>
      <c r="M403" s="226" t="s">
        <v>22</v>
      </c>
      <c r="N403" s="227" t="s">
        <v>45</v>
      </c>
      <c r="O403" s="46"/>
      <c r="P403" s="228">
        <f>O403*H403</f>
        <v>0</v>
      </c>
      <c r="Q403" s="228">
        <v>0</v>
      </c>
      <c r="R403" s="228">
        <f>Q403*H403</f>
        <v>0</v>
      </c>
      <c r="S403" s="228">
        <v>0</v>
      </c>
      <c r="T403" s="229">
        <f>S403*H403</f>
        <v>0</v>
      </c>
      <c r="AR403" s="23" t="s">
        <v>224</v>
      </c>
      <c r="AT403" s="23" t="s">
        <v>182</v>
      </c>
      <c r="AU403" s="23" t="s">
        <v>187</v>
      </c>
      <c r="AY403" s="23" t="s">
        <v>180</v>
      </c>
      <c r="BE403" s="230">
        <f>IF(N403="základní",J403,0)</f>
        <v>0</v>
      </c>
      <c r="BF403" s="230">
        <f>IF(N403="snížená",J403,0)</f>
        <v>0</v>
      </c>
      <c r="BG403" s="230">
        <f>IF(N403="zákl. přenesená",J403,0)</f>
        <v>0</v>
      </c>
      <c r="BH403" s="230">
        <f>IF(N403="sníž. přenesená",J403,0)</f>
        <v>0</v>
      </c>
      <c r="BI403" s="230">
        <f>IF(N403="nulová",J403,0)</f>
        <v>0</v>
      </c>
      <c r="BJ403" s="23" t="s">
        <v>187</v>
      </c>
      <c r="BK403" s="230">
        <f>ROUND(I403*H403,0)</f>
        <v>0</v>
      </c>
      <c r="BL403" s="23" t="s">
        <v>224</v>
      </c>
      <c r="BM403" s="23" t="s">
        <v>730</v>
      </c>
    </row>
    <row r="404" spans="2:47" s="1" customFormat="1" ht="13.5">
      <c r="B404" s="45"/>
      <c r="C404" s="73"/>
      <c r="D404" s="233" t="s">
        <v>205</v>
      </c>
      <c r="E404" s="73"/>
      <c r="F404" s="254" t="s">
        <v>336</v>
      </c>
      <c r="G404" s="73"/>
      <c r="H404" s="73"/>
      <c r="I404" s="190"/>
      <c r="J404" s="73"/>
      <c r="K404" s="73"/>
      <c r="L404" s="71"/>
      <c r="M404" s="255"/>
      <c r="N404" s="46"/>
      <c r="O404" s="46"/>
      <c r="P404" s="46"/>
      <c r="Q404" s="46"/>
      <c r="R404" s="46"/>
      <c r="S404" s="46"/>
      <c r="T404" s="94"/>
      <c r="AT404" s="23" t="s">
        <v>205</v>
      </c>
      <c r="AU404" s="23" t="s">
        <v>187</v>
      </c>
    </row>
    <row r="405" spans="2:63" s="10" customFormat="1" ht="29.85" customHeight="1">
      <c r="B405" s="204"/>
      <c r="C405" s="205"/>
      <c r="D405" s="206" t="s">
        <v>72</v>
      </c>
      <c r="E405" s="218" t="s">
        <v>731</v>
      </c>
      <c r="F405" s="218" t="s">
        <v>732</v>
      </c>
      <c r="G405" s="205"/>
      <c r="H405" s="205"/>
      <c r="I405" s="208"/>
      <c r="J405" s="219">
        <f>BK405</f>
        <v>0</v>
      </c>
      <c r="K405" s="205"/>
      <c r="L405" s="210"/>
      <c r="M405" s="211"/>
      <c r="N405" s="212"/>
      <c r="O405" s="212"/>
      <c r="P405" s="213">
        <f>SUM(P406:P417)</f>
        <v>0</v>
      </c>
      <c r="Q405" s="212"/>
      <c r="R405" s="213">
        <f>SUM(R406:R417)</f>
        <v>0</v>
      </c>
      <c r="S405" s="212"/>
      <c r="T405" s="214">
        <f>SUM(T406:T417)</f>
        <v>0</v>
      </c>
      <c r="AR405" s="215" t="s">
        <v>187</v>
      </c>
      <c r="AT405" s="216" t="s">
        <v>72</v>
      </c>
      <c r="AU405" s="216" t="s">
        <v>10</v>
      </c>
      <c r="AY405" s="215" t="s">
        <v>180</v>
      </c>
      <c r="BK405" s="217">
        <f>SUM(BK406:BK417)</f>
        <v>0</v>
      </c>
    </row>
    <row r="406" spans="2:65" s="1" customFormat="1" ht="22.8" customHeight="1">
      <c r="B406" s="45"/>
      <c r="C406" s="220" t="s">
        <v>475</v>
      </c>
      <c r="D406" s="220" t="s">
        <v>182</v>
      </c>
      <c r="E406" s="221" t="s">
        <v>733</v>
      </c>
      <c r="F406" s="222" t="s">
        <v>734</v>
      </c>
      <c r="G406" s="223" t="s">
        <v>192</v>
      </c>
      <c r="H406" s="224">
        <v>78.82</v>
      </c>
      <c r="I406" s="225"/>
      <c r="J406" s="224">
        <f>ROUND(I406*H406,0)</f>
        <v>0</v>
      </c>
      <c r="K406" s="222" t="s">
        <v>193</v>
      </c>
      <c r="L406" s="71"/>
      <c r="M406" s="226" t="s">
        <v>22</v>
      </c>
      <c r="N406" s="227" t="s">
        <v>45</v>
      </c>
      <c r="O406" s="46"/>
      <c r="P406" s="228">
        <f>O406*H406</f>
        <v>0</v>
      </c>
      <c r="Q406" s="228">
        <v>0</v>
      </c>
      <c r="R406" s="228">
        <f>Q406*H406</f>
        <v>0</v>
      </c>
      <c r="S406" s="228">
        <v>0</v>
      </c>
      <c r="T406" s="229">
        <f>S406*H406</f>
        <v>0</v>
      </c>
      <c r="AR406" s="23" t="s">
        <v>224</v>
      </c>
      <c r="AT406" s="23" t="s">
        <v>182</v>
      </c>
      <c r="AU406" s="23" t="s">
        <v>187</v>
      </c>
      <c r="AY406" s="23" t="s">
        <v>180</v>
      </c>
      <c r="BE406" s="230">
        <f>IF(N406="základní",J406,0)</f>
        <v>0</v>
      </c>
      <c r="BF406" s="230">
        <f>IF(N406="snížená",J406,0)</f>
        <v>0</v>
      </c>
      <c r="BG406" s="230">
        <f>IF(N406="zákl. přenesená",J406,0)</f>
        <v>0</v>
      </c>
      <c r="BH406" s="230">
        <f>IF(N406="sníž. přenesená",J406,0)</f>
        <v>0</v>
      </c>
      <c r="BI406" s="230">
        <f>IF(N406="nulová",J406,0)</f>
        <v>0</v>
      </c>
      <c r="BJ406" s="23" t="s">
        <v>187</v>
      </c>
      <c r="BK406" s="230">
        <f>ROUND(I406*H406,0)</f>
        <v>0</v>
      </c>
      <c r="BL406" s="23" t="s">
        <v>224</v>
      </c>
      <c r="BM406" s="23" t="s">
        <v>735</v>
      </c>
    </row>
    <row r="407" spans="2:51" s="13" customFormat="1" ht="13.5">
      <c r="B407" s="256"/>
      <c r="C407" s="257"/>
      <c r="D407" s="233" t="s">
        <v>194</v>
      </c>
      <c r="E407" s="258" t="s">
        <v>22</v>
      </c>
      <c r="F407" s="259" t="s">
        <v>736</v>
      </c>
      <c r="G407" s="257"/>
      <c r="H407" s="258" t="s">
        <v>22</v>
      </c>
      <c r="I407" s="260"/>
      <c r="J407" s="257"/>
      <c r="K407" s="257"/>
      <c r="L407" s="261"/>
      <c r="M407" s="262"/>
      <c r="N407" s="263"/>
      <c r="O407" s="263"/>
      <c r="P407" s="263"/>
      <c r="Q407" s="263"/>
      <c r="R407" s="263"/>
      <c r="S407" s="263"/>
      <c r="T407" s="264"/>
      <c r="AT407" s="265" t="s">
        <v>194</v>
      </c>
      <c r="AU407" s="265" t="s">
        <v>187</v>
      </c>
      <c r="AV407" s="13" t="s">
        <v>10</v>
      </c>
      <c r="AW407" s="13" t="s">
        <v>35</v>
      </c>
      <c r="AX407" s="13" t="s">
        <v>73</v>
      </c>
      <c r="AY407" s="265" t="s">
        <v>180</v>
      </c>
    </row>
    <row r="408" spans="2:51" s="11" customFormat="1" ht="13.5">
      <c r="B408" s="231"/>
      <c r="C408" s="232"/>
      <c r="D408" s="233" t="s">
        <v>194</v>
      </c>
      <c r="E408" s="234" t="s">
        <v>22</v>
      </c>
      <c r="F408" s="235" t="s">
        <v>225</v>
      </c>
      <c r="G408" s="232"/>
      <c r="H408" s="236">
        <v>19.3</v>
      </c>
      <c r="I408" s="237"/>
      <c r="J408" s="232"/>
      <c r="K408" s="232"/>
      <c r="L408" s="238"/>
      <c r="M408" s="239"/>
      <c r="N408" s="240"/>
      <c r="O408" s="240"/>
      <c r="P408" s="240"/>
      <c r="Q408" s="240"/>
      <c r="R408" s="240"/>
      <c r="S408" s="240"/>
      <c r="T408" s="241"/>
      <c r="AT408" s="242" t="s">
        <v>194</v>
      </c>
      <c r="AU408" s="242" t="s">
        <v>187</v>
      </c>
      <c r="AV408" s="11" t="s">
        <v>187</v>
      </c>
      <c r="AW408" s="11" t="s">
        <v>35</v>
      </c>
      <c r="AX408" s="11" t="s">
        <v>73</v>
      </c>
      <c r="AY408" s="242" t="s">
        <v>180</v>
      </c>
    </row>
    <row r="409" spans="2:51" s="13" customFormat="1" ht="13.5">
      <c r="B409" s="256"/>
      <c r="C409" s="257"/>
      <c r="D409" s="233" t="s">
        <v>194</v>
      </c>
      <c r="E409" s="258" t="s">
        <v>22</v>
      </c>
      <c r="F409" s="259" t="s">
        <v>261</v>
      </c>
      <c r="G409" s="257"/>
      <c r="H409" s="258" t="s">
        <v>22</v>
      </c>
      <c r="I409" s="260"/>
      <c r="J409" s="257"/>
      <c r="K409" s="257"/>
      <c r="L409" s="261"/>
      <c r="M409" s="262"/>
      <c r="N409" s="263"/>
      <c r="O409" s="263"/>
      <c r="P409" s="263"/>
      <c r="Q409" s="263"/>
      <c r="R409" s="263"/>
      <c r="S409" s="263"/>
      <c r="T409" s="264"/>
      <c r="AT409" s="265" t="s">
        <v>194</v>
      </c>
      <c r="AU409" s="265" t="s">
        <v>187</v>
      </c>
      <c r="AV409" s="13" t="s">
        <v>10</v>
      </c>
      <c r="AW409" s="13" t="s">
        <v>35</v>
      </c>
      <c r="AX409" s="13" t="s">
        <v>73</v>
      </c>
      <c r="AY409" s="265" t="s">
        <v>180</v>
      </c>
    </row>
    <row r="410" spans="2:51" s="11" customFormat="1" ht="13.5">
      <c r="B410" s="231"/>
      <c r="C410" s="232"/>
      <c r="D410" s="233" t="s">
        <v>194</v>
      </c>
      <c r="E410" s="234" t="s">
        <v>22</v>
      </c>
      <c r="F410" s="235" t="s">
        <v>737</v>
      </c>
      <c r="G410" s="232"/>
      <c r="H410" s="236">
        <v>35.14</v>
      </c>
      <c r="I410" s="237"/>
      <c r="J410" s="232"/>
      <c r="K410" s="232"/>
      <c r="L410" s="238"/>
      <c r="M410" s="239"/>
      <c r="N410" s="240"/>
      <c r="O410" s="240"/>
      <c r="P410" s="240"/>
      <c r="Q410" s="240"/>
      <c r="R410" s="240"/>
      <c r="S410" s="240"/>
      <c r="T410" s="241"/>
      <c r="AT410" s="242" t="s">
        <v>194</v>
      </c>
      <c r="AU410" s="242" t="s">
        <v>187</v>
      </c>
      <c r="AV410" s="11" t="s">
        <v>187</v>
      </c>
      <c r="AW410" s="11" t="s">
        <v>35</v>
      </c>
      <c r="AX410" s="11" t="s">
        <v>73</v>
      </c>
      <c r="AY410" s="242" t="s">
        <v>180</v>
      </c>
    </row>
    <row r="411" spans="2:51" s="11" customFormat="1" ht="13.5">
      <c r="B411" s="231"/>
      <c r="C411" s="232"/>
      <c r="D411" s="233" t="s">
        <v>194</v>
      </c>
      <c r="E411" s="234" t="s">
        <v>22</v>
      </c>
      <c r="F411" s="235" t="s">
        <v>738</v>
      </c>
      <c r="G411" s="232"/>
      <c r="H411" s="236">
        <v>14.87</v>
      </c>
      <c r="I411" s="237"/>
      <c r="J411" s="232"/>
      <c r="K411" s="232"/>
      <c r="L411" s="238"/>
      <c r="M411" s="239"/>
      <c r="N411" s="240"/>
      <c r="O411" s="240"/>
      <c r="P411" s="240"/>
      <c r="Q411" s="240"/>
      <c r="R411" s="240"/>
      <c r="S411" s="240"/>
      <c r="T411" s="241"/>
      <c r="AT411" s="242" t="s">
        <v>194</v>
      </c>
      <c r="AU411" s="242" t="s">
        <v>187</v>
      </c>
      <c r="AV411" s="11" t="s">
        <v>187</v>
      </c>
      <c r="AW411" s="11" t="s">
        <v>35</v>
      </c>
      <c r="AX411" s="11" t="s">
        <v>73</v>
      </c>
      <c r="AY411" s="242" t="s">
        <v>180</v>
      </c>
    </row>
    <row r="412" spans="2:51" s="11" customFormat="1" ht="13.5">
      <c r="B412" s="231"/>
      <c r="C412" s="232"/>
      <c r="D412" s="233" t="s">
        <v>194</v>
      </c>
      <c r="E412" s="234" t="s">
        <v>22</v>
      </c>
      <c r="F412" s="235" t="s">
        <v>739</v>
      </c>
      <c r="G412" s="232"/>
      <c r="H412" s="236">
        <v>4.74</v>
      </c>
      <c r="I412" s="237"/>
      <c r="J412" s="232"/>
      <c r="K412" s="232"/>
      <c r="L412" s="238"/>
      <c r="M412" s="239"/>
      <c r="N412" s="240"/>
      <c r="O412" s="240"/>
      <c r="P412" s="240"/>
      <c r="Q412" s="240"/>
      <c r="R412" s="240"/>
      <c r="S412" s="240"/>
      <c r="T412" s="241"/>
      <c r="AT412" s="242" t="s">
        <v>194</v>
      </c>
      <c r="AU412" s="242" t="s">
        <v>187</v>
      </c>
      <c r="AV412" s="11" t="s">
        <v>187</v>
      </c>
      <c r="AW412" s="11" t="s">
        <v>35</v>
      </c>
      <c r="AX412" s="11" t="s">
        <v>73</v>
      </c>
      <c r="AY412" s="242" t="s">
        <v>180</v>
      </c>
    </row>
    <row r="413" spans="2:51" s="11" customFormat="1" ht="13.5">
      <c r="B413" s="231"/>
      <c r="C413" s="232"/>
      <c r="D413" s="233" t="s">
        <v>194</v>
      </c>
      <c r="E413" s="234" t="s">
        <v>22</v>
      </c>
      <c r="F413" s="235" t="s">
        <v>740</v>
      </c>
      <c r="G413" s="232"/>
      <c r="H413" s="236">
        <v>4.77</v>
      </c>
      <c r="I413" s="237"/>
      <c r="J413" s="232"/>
      <c r="K413" s="232"/>
      <c r="L413" s="238"/>
      <c r="M413" s="239"/>
      <c r="N413" s="240"/>
      <c r="O413" s="240"/>
      <c r="P413" s="240"/>
      <c r="Q413" s="240"/>
      <c r="R413" s="240"/>
      <c r="S413" s="240"/>
      <c r="T413" s="241"/>
      <c r="AT413" s="242" t="s">
        <v>194</v>
      </c>
      <c r="AU413" s="242" t="s">
        <v>187</v>
      </c>
      <c r="AV413" s="11" t="s">
        <v>187</v>
      </c>
      <c r="AW413" s="11" t="s">
        <v>35</v>
      </c>
      <c r="AX413" s="11" t="s">
        <v>73</v>
      </c>
      <c r="AY413" s="242" t="s">
        <v>180</v>
      </c>
    </row>
    <row r="414" spans="2:51" s="12" customFormat="1" ht="13.5">
      <c r="B414" s="243"/>
      <c r="C414" s="244"/>
      <c r="D414" s="233" t="s">
        <v>194</v>
      </c>
      <c r="E414" s="245" t="s">
        <v>22</v>
      </c>
      <c r="F414" s="246" t="s">
        <v>196</v>
      </c>
      <c r="G414" s="244"/>
      <c r="H414" s="247">
        <v>78.82</v>
      </c>
      <c r="I414" s="248"/>
      <c r="J414" s="244"/>
      <c r="K414" s="244"/>
      <c r="L414" s="249"/>
      <c r="M414" s="250"/>
      <c r="N414" s="251"/>
      <c r="O414" s="251"/>
      <c r="P414" s="251"/>
      <c r="Q414" s="251"/>
      <c r="R414" s="251"/>
      <c r="S414" s="251"/>
      <c r="T414" s="252"/>
      <c r="AT414" s="253" t="s">
        <v>194</v>
      </c>
      <c r="AU414" s="253" t="s">
        <v>187</v>
      </c>
      <c r="AV414" s="12" t="s">
        <v>186</v>
      </c>
      <c r="AW414" s="12" t="s">
        <v>35</v>
      </c>
      <c r="AX414" s="12" t="s">
        <v>10</v>
      </c>
      <c r="AY414" s="253" t="s">
        <v>180</v>
      </c>
    </row>
    <row r="415" spans="2:65" s="1" customFormat="1" ht="34.2" customHeight="1">
      <c r="B415" s="45"/>
      <c r="C415" s="220" t="s">
        <v>741</v>
      </c>
      <c r="D415" s="220" t="s">
        <v>182</v>
      </c>
      <c r="E415" s="221" t="s">
        <v>742</v>
      </c>
      <c r="F415" s="222" t="s">
        <v>743</v>
      </c>
      <c r="G415" s="223" t="s">
        <v>192</v>
      </c>
      <c r="H415" s="224">
        <v>78.82</v>
      </c>
      <c r="I415" s="225"/>
      <c r="J415" s="224">
        <f>ROUND(I415*H415,0)</f>
        <v>0</v>
      </c>
      <c r="K415" s="222" t="s">
        <v>193</v>
      </c>
      <c r="L415" s="71"/>
      <c r="M415" s="226" t="s">
        <v>22</v>
      </c>
      <c r="N415" s="227" t="s">
        <v>45</v>
      </c>
      <c r="O415" s="46"/>
      <c r="P415" s="228">
        <f>O415*H415</f>
        <v>0</v>
      </c>
      <c r="Q415" s="228">
        <v>0</v>
      </c>
      <c r="R415" s="228">
        <f>Q415*H415</f>
        <v>0</v>
      </c>
      <c r="S415" s="228">
        <v>0</v>
      </c>
      <c r="T415" s="229">
        <f>S415*H415</f>
        <v>0</v>
      </c>
      <c r="AR415" s="23" t="s">
        <v>224</v>
      </c>
      <c r="AT415" s="23" t="s">
        <v>182</v>
      </c>
      <c r="AU415" s="23" t="s">
        <v>187</v>
      </c>
      <c r="AY415" s="23" t="s">
        <v>180</v>
      </c>
      <c r="BE415" s="230">
        <f>IF(N415="základní",J415,0)</f>
        <v>0</v>
      </c>
      <c r="BF415" s="230">
        <f>IF(N415="snížená",J415,0)</f>
        <v>0</v>
      </c>
      <c r="BG415" s="230">
        <f>IF(N415="zákl. přenesená",J415,0)</f>
        <v>0</v>
      </c>
      <c r="BH415" s="230">
        <f>IF(N415="sníž. přenesená",J415,0)</f>
        <v>0</v>
      </c>
      <c r="BI415" s="230">
        <f>IF(N415="nulová",J415,0)</f>
        <v>0</v>
      </c>
      <c r="BJ415" s="23" t="s">
        <v>187</v>
      </c>
      <c r="BK415" s="230">
        <f>ROUND(I415*H415,0)</f>
        <v>0</v>
      </c>
      <c r="BL415" s="23" t="s">
        <v>224</v>
      </c>
      <c r="BM415" s="23" t="s">
        <v>744</v>
      </c>
    </row>
    <row r="416" spans="2:51" s="11" customFormat="1" ht="13.5">
      <c r="B416" s="231"/>
      <c r="C416" s="232"/>
      <c r="D416" s="233" t="s">
        <v>194</v>
      </c>
      <c r="E416" s="234" t="s">
        <v>22</v>
      </c>
      <c r="F416" s="235" t="s">
        <v>745</v>
      </c>
      <c r="G416" s="232"/>
      <c r="H416" s="236">
        <v>78.82</v>
      </c>
      <c r="I416" s="237"/>
      <c r="J416" s="232"/>
      <c r="K416" s="232"/>
      <c r="L416" s="238"/>
      <c r="M416" s="239"/>
      <c r="N416" s="240"/>
      <c r="O416" s="240"/>
      <c r="P416" s="240"/>
      <c r="Q416" s="240"/>
      <c r="R416" s="240"/>
      <c r="S416" s="240"/>
      <c r="T416" s="241"/>
      <c r="AT416" s="242" t="s">
        <v>194</v>
      </c>
      <c r="AU416" s="242" t="s">
        <v>187</v>
      </c>
      <c r="AV416" s="11" t="s">
        <v>187</v>
      </c>
      <c r="AW416" s="11" t="s">
        <v>35</v>
      </c>
      <c r="AX416" s="11" t="s">
        <v>73</v>
      </c>
      <c r="AY416" s="242" t="s">
        <v>180</v>
      </c>
    </row>
    <row r="417" spans="2:51" s="12" customFormat="1" ht="13.5">
      <c r="B417" s="243"/>
      <c r="C417" s="244"/>
      <c r="D417" s="233" t="s">
        <v>194</v>
      </c>
      <c r="E417" s="245" t="s">
        <v>22</v>
      </c>
      <c r="F417" s="246" t="s">
        <v>196</v>
      </c>
      <c r="G417" s="244"/>
      <c r="H417" s="247">
        <v>78.82</v>
      </c>
      <c r="I417" s="248"/>
      <c r="J417" s="244"/>
      <c r="K417" s="244"/>
      <c r="L417" s="249"/>
      <c r="M417" s="275"/>
      <c r="N417" s="276"/>
      <c r="O417" s="276"/>
      <c r="P417" s="276"/>
      <c r="Q417" s="276"/>
      <c r="R417" s="276"/>
      <c r="S417" s="276"/>
      <c r="T417" s="277"/>
      <c r="AT417" s="253" t="s">
        <v>194</v>
      </c>
      <c r="AU417" s="253" t="s">
        <v>187</v>
      </c>
      <c r="AV417" s="12" t="s">
        <v>186</v>
      </c>
      <c r="AW417" s="12" t="s">
        <v>35</v>
      </c>
      <c r="AX417" s="12" t="s">
        <v>10</v>
      </c>
      <c r="AY417" s="253" t="s">
        <v>180</v>
      </c>
    </row>
    <row r="418" spans="2:12" s="1" customFormat="1" ht="6.95" customHeight="1">
      <c r="B418" s="66"/>
      <c r="C418" s="67"/>
      <c r="D418" s="67"/>
      <c r="E418" s="67"/>
      <c r="F418" s="67"/>
      <c r="G418" s="67"/>
      <c r="H418" s="67"/>
      <c r="I418" s="165"/>
      <c r="J418" s="67"/>
      <c r="K418" s="67"/>
      <c r="L418" s="71"/>
    </row>
  </sheetData>
  <sheetProtection password="CC35" sheet="1" objects="1" scenarios="1" formatColumns="0" formatRows="0" autoFilter="0"/>
  <autoFilter ref="C93:K417"/>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4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111</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755</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ROUND(J94,2)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ROUND(SUM(BE94:BE417),2)</f>
        <v>0</v>
      </c>
      <c r="G30" s="46"/>
      <c r="H30" s="46"/>
      <c r="I30" s="157">
        <v>0.21</v>
      </c>
      <c r="J30" s="156">
        <f>ROUND(ROUND((SUM(BE94:BE417)),2)*I30,0)</f>
        <v>0</v>
      </c>
      <c r="K30" s="50"/>
    </row>
    <row r="31" spans="2:11" s="1" customFormat="1" ht="14.4" customHeight="1">
      <c r="B31" s="45"/>
      <c r="C31" s="46"/>
      <c r="D31" s="46"/>
      <c r="E31" s="54" t="s">
        <v>45</v>
      </c>
      <c r="F31" s="156">
        <f>ROUND(SUM(BF94:BF417),2)</f>
        <v>0</v>
      </c>
      <c r="G31" s="46"/>
      <c r="H31" s="46"/>
      <c r="I31" s="157">
        <v>0.15</v>
      </c>
      <c r="J31" s="156">
        <f>ROUND(ROUND((SUM(BF94:BF417)),2)*I31,0)</f>
        <v>0</v>
      </c>
      <c r="K31" s="50"/>
    </row>
    <row r="32" spans="2:11" s="1" customFormat="1" ht="14.4" customHeight="1" hidden="1">
      <c r="B32" s="45"/>
      <c r="C32" s="46"/>
      <c r="D32" s="46"/>
      <c r="E32" s="54" t="s">
        <v>46</v>
      </c>
      <c r="F32" s="156">
        <f>ROUND(SUM(BG94:BG417),2)</f>
        <v>0</v>
      </c>
      <c r="G32" s="46"/>
      <c r="H32" s="46"/>
      <c r="I32" s="157">
        <v>0.21</v>
      </c>
      <c r="J32" s="156">
        <v>0</v>
      </c>
      <c r="K32" s="50"/>
    </row>
    <row r="33" spans="2:11" s="1" customFormat="1" ht="14.4" customHeight="1" hidden="1">
      <c r="B33" s="45"/>
      <c r="C33" s="46"/>
      <c r="D33" s="46"/>
      <c r="E33" s="54" t="s">
        <v>47</v>
      </c>
      <c r="F33" s="156">
        <f>ROUND(SUM(BH94:BH417),2)</f>
        <v>0</v>
      </c>
      <c r="G33" s="46"/>
      <c r="H33" s="46"/>
      <c r="I33" s="157">
        <v>0.15</v>
      </c>
      <c r="J33" s="156">
        <v>0</v>
      </c>
      <c r="K33" s="50"/>
    </row>
    <row r="34" spans="2:11" s="1" customFormat="1" ht="14.4" customHeight="1" hidden="1">
      <c r="B34" s="45"/>
      <c r="C34" s="46"/>
      <c r="D34" s="46"/>
      <c r="E34" s="54" t="s">
        <v>48</v>
      </c>
      <c r="F34" s="156">
        <f>ROUND(SUM(BI94:BI417),2)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02-8 - SO 02-8 Byt 1+1 č. 8</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J94</f>
        <v>0</v>
      </c>
      <c r="K56" s="50"/>
      <c r="AU56" s="23" t="s">
        <v>145</v>
      </c>
    </row>
    <row r="57" spans="2:11" s="7" customFormat="1" ht="24.95" customHeight="1">
      <c r="B57" s="176"/>
      <c r="C57" s="177"/>
      <c r="D57" s="178" t="s">
        <v>146</v>
      </c>
      <c r="E57" s="179"/>
      <c r="F57" s="179"/>
      <c r="G57" s="179"/>
      <c r="H57" s="179"/>
      <c r="I57" s="180"/>
      <c r="J57" s="181">
        <f>J95</f>
        <v>0</v>
      </c>
      <c r="K57" s="182"/>
    </row>
    <row r="58" spans="2:11" s="8" customFormat="1" ht="19.9" customHeight="1">
      <c r="B58" s="183"/>
      <c r="C58" s="184"/>
      <c r="D58" s="185" t="s">
        <v>147</v>
      </c>
      <c r="E58" s="186"/>
      <c r="F58" s="186"/>
      <c r="G58" s="186"/>
      <c r="H58" s="186"/>
      <c r="I58" s="187"/>
      <c r="J58" s="188">
        <f>J96</f>
        <v>0</v>
      </c>
      <c r="K58" s="189"/>
    </row>
    <row r="59" spans="2:11" s="8" customFormat="1" ht="19.9" customHeight="1">
      <c r="B59" s="183"/>
      <c r="C59" s="184"/>
      <c r="D59" s="185" t="s">
        <v>148</v>
      </c>
      <c r="E59" s="186"/>
      <c r="F59" s="186"/>
      <c r="G59" s="186"/>
      <c r="H59" s="186"/>
      <c r="I59" s="187"/>
      <c r="J59" s="188">
        <f>J98</f>
        <v>0</v>
      </c>
      <c r="K59" s="189"/>
    </row>
    <row r="60" spans="2:11" s="8" customFormat="1" ht="19.9" customHeight="1">
      <c r="B60" s="183"/>
      <c r="C60" s="184"/>
      <c r="D60" s="185" t="s">
        <v>149</v>
      </c>
      <c r="E60" s="186"/>
      <c r="F60" s="186"/>
      <c r="G60" s="186"/>
      <c r="H60" s="186"/>
      <c r="I60" s="187"/>
      <c r="J60" s="188">
        <f>J121</f>
        <v>0</v>
      </c>
      <c r="K60" s="189"/>
    </row>
    <row r="61" spans="2:11" s="8" customFormat="1" ht="19.9" customHeight="1">
      <c r="B61" s="183"/>
      <c r="C61" s="184"/>
      <c r="D61" s="185" t="s">
        <v>150</v>
      </c>
      <c r="E61" s="186"/>
      <c r="F61" s="186"/>
      <c r="G61" s="186"/>
      <c r="H61" s="186"/>
      <c r="I61" s="187"/>
      <c r="J61" s="188">
        <f>J161</f>
        <v>0</v>
      </c>
      <c r="K61" s="189"/>
    </row>
    <row r="62" spans="2:11" s="8" customFormat="1" ht="19.9" customHeight="1">
      <c r="B62" s="183"/>
      <c r="C62" s="184"/>
      <c r="D62" s="185" t="s">
        <v>151</v>
      </c>
      <c r="E62" s="186"/>
      <c r="F62" s="186"/>
      <c r="G62" s="186"/>
      <c r="H62" s="186"/>
      <c r="I62" s="187"/>
      <c r="J62" s="188">
        <f>J173</f>
        <v>0</v>
      </c>
      <c r="K62" s="189"/>
    </row>
    <row r="63" spans="2:11" s="8" customFormat="1" ht="19.9" customHeight="1">
      <c r="B63" s="183"/>
      <c r="C63" s="184"/>
      <c r="D63" s="185" t="s">
        <v>152</v>
      </c>
      <c r="E63" s="186"/>
      <c r="F63" s="186"/>
      <c r="G63" s="186"/>
      <c r="H63" s="186"/>
      <c r="I63" s="187"/>
      <c r="J63" s="188">
        <f>J186</f>
        <v>0</v>
      </c>
      <c r="K63" s="189"/>
    </row>
    <row r="64" spans="2:11" s="7" customFormat="1" ht="24.95" customHeight="1">
      <c r="B64" s="176"/>
      <c r="C64" s="177"/>
      <c r="D64" s="178" t="s">
        <v>153</v>
      </c>
      <c r="E64" s="179"/>
      <c r="F64" s="179"/>
      <c r="G64" s="179"/>
      <c r="H64" s="179"/>
      <c r="I64" s="180"/>
      <c r="J64" s="181">
        <f>J189</f>
        <v>0</v>
      </c>
      <c r="K64" s="182"/>
    </row>
    <row r="65" spans="2:11" s="8" customFormat="1" ht="19.9" customHeight="1">
      <c r="B65" s="183"/>
      <c r="C65" s="184"/>
      <c r="D65" s="185" t="s">
        <v>154</v>
      </c>
      <c r="E65" s="186"/>
      <c r="F65" s="186"/>
      <c r="G65" s="186"/>
      <c r="H65" s="186"/>
      <c r="I65" s="187"/>
      <c r="J65" s="188">
        <f>J190</f>
        <v>0</v>
      </c>
      <c r="K65" s="189"/>
    </row>
    <row r="66" spans="2:11" s="8" customFormat="1" ht="19.9" customHeight="1">
      <c r="B66" s="183"/>
      <c r="C66" s="184"/>
      <c r="D66" s="185" t="s">
        <v>155</v>
      </c>
      <c r="E66" s="186"/>
      <c r="F66" s="186"/>
      <c r="G66" s="186"/>
      <c r="H66" s="186"/>
      <c r="I66" s="187"/>
      <c r="J66" s="188">
        <f>J205</f>
        <v>0</v>
      </c>
      <c r="K66" s="189"/>
    </row>
    <row r="67" spans="2:11" s="8" customFormat="1" ht="19.9" customHeight="1">
      <c r="B67" s="183"/>
      <c r="C67" s="184"/>
      <c r="D67" s="185" t="s">
        <v>156</v>
      </c>
      <c r="E67" s="186"/>
      <c r="F67" s="186"/>
      <c r="G67" s="186"/>
      <c r="H67" s="186"/>
      <c r="I67" s="187"/>
      <c r="J67" s="188">
        <f>J226</f>
        <v>0</v>
      </c>
      <c r="K67" s="189"/>
    </row>
    <row r="68" spans="2:11" s="8" customFormat="1" ht="19.9" customHeight="1">
      <c r="B68" s="183"/>
      <c r="C68" s="184"/>
      <c r="D68" s="185" t="s">
        <v>157</v>
      </c>
      <c r="E68" s="186"/>
      <c r="F68" s="186"/>
      <c r="G68" s="186"/>
      <c r="H68" s="186"/>
      <c r="I68" s="187"/>
      <c r="J68" s="188">
        <f>J245</f>
        <v>0</v>
      </c>
      <c r="K68" s="189"/>
    </row>
    <row r="69" spans="2:11" s="8" customFormat="1" ht="19.9" customHeight="1">
      <c r="B69" s="183"/>
      <c r="C69" s="184"/>
      <c r="D69" s="185" t="s">
        <v>158</v>
      </c>
      <c r="E69" s="186"/>
      <c r="F69" s="186"/>
      <c r="G69" s="186"/>
      <c r="H69" s="186"/>
      <c r="I69" s="187"/>
      <c r="J69" s="188">
        <f>J269</f>
        <v>0</v>
      </c>
      <c r="K69" s="189"/>
    </row>
    <row r="70" spans="2:11" s="8" customFormat="1" ht="19.9" customHeight="1">
      <c r="B70" s="183"/>
      <c r="C70" s="184"/>
      <c r="D70" s="185" t="s">
        <v>159</v>
      </c>
      <c r="E70" s="186"/>
      <c r="F70" s="186"/>
      <c r="G70" s="186"/>
      <c r="H70" s="186"/>
      <c r="I70" s="187"/>
      <c r="J70" s="188">
        <f>J297</f>
        <v>0</v>
      </c>
      <c r="K70" s="189"/>
    </row>
    <row r="71" spans="2:11" s="8" customFormat="1" ht="19.9" customHeight="1">
      <c r="B71" s="183"/>
      <c r="C71" s="184"/>
      <c r="D71" s="185" t="s">
        <v>160</v>
      </c>
      <c r="E71" s="186"/>
      <c r="F71" s="186"/>
      <c r="G71" s="186"/>
      <c r="H71" s="186"/>
      <c r="I71" s="187"/>
      <c r="J71" s="188">
        <f>J310</f>
        <v>0</v>
      </c>
      <c r="K71" s="189"/>
    </row>
    <row r="72" spans="2:11" s="8" customFormat="1" ht="19.9" customHeight="1">
      <c r="B72" s="183"/>
      <c r="C72" s="184"/>
      <c r="D72" s="185" t="s">
        <v>161</v>
      </c>
      <c r="E72" s="186"/>
      <c r="F72" s="186"/>
      <c r="G72" s="186"/>
      <c r="H72" s="186"/>
      <c r="I72" s="187"/>
      <c r="J72" s="188">
        <f>J345</f>
        <v>0</v>
      </c>
      <c r="K72" s="189"/>
    </row>
    <row r="73" spans="2:11" s="8" customFormat="1" ht="19.9" customHeight="1">
      <c r="B73" s="183"/>
      <c r="C73" s="184"/>
      <c r="D73" s="185" t="s">
        <v>162</v>
      </c>
      <c r="E73" s="186"/>
      <c r="F73" s="186"/>
      <c r="G73" s="186"/>
      <c r="H73" s="186"/>
      <c r="I73" s="187"/>
      <c r="J73" s="188">
        <f>J376</f>
        <v>0</v>
      </c>
      <c r="K73" s="189"/>
    </row>
    <row r="74" spans="2:11" s="8" customFormat="1" ht="19.9" customHeight="1">
      <c r="B74" s="183"/>
      <c r="C74" s="184"/>
      <c r="D74" s="185" t="s">
        <v>163</v>
      </c>
      <c r="E74" s="186"/>
      <c r="F74" s="186"/>
      <c r="G74" s="186"/>
      <c r="H74" s="186"/>
      <c r="I74" s="187"/>
      <c r="J74" s="188">
        <f>J405</f>
        <v>0</v>
      </c>
      <c r="K74" s="189"/>
    </row>
    <row r="75" spans="2:11" s="1" customFormat="1" ht="21.8" customHeight="1">
      <c r="B75" s="45"/>
      <c r="C75" s="46"/>
      <c r="D75" s="46"/>
      <c r="E75" s="46"/>
      <c r="F75" s="46"/>
      <c r="G75" s="46"/>
      <c r="H75" s="46"/>
      <c r="I75" s="143"/>
      <c r="J75" s="46"/>
      <c r="K75" s="50"/>
    </row>
    <row r="76" spans="2:11" s="1" customFormat="1" ht="6.95" customHeight="1">
      <c r="B76" s="66"/>
      <c r="C76" s="67"/>
      <c r="D76" s="67"/>
      <c r="E76" s="67"/>
      <c r="F76" s="67"/>
      <c r="G76" s="67"/>
      <c r="H76" s="67"/>
      <c r="I76" s="165"/>
      <c r="J76" s="67"/>
      <c r="K76" s="68"/>
    </row>
    <row r="80" spans="2:12" s="1" customFormat="1" ht="6.95" customHeight="1">
      <c r="B80" s="69"/>
      <c r="C80" s="70"/>
      <c r="D80" s="70"/>
      <c r="E80" s="70"/>
      <c r="F80" s="70"/>
      <c r="G80" s="70"/>
      <c r="H80" s="70"/>
      <c r="I80" s="168"/>
      <c r="J80" s="70"/>
      <c r="K80" s="70"/>
      <c r="L80" s="71"/>
    </row>
    <row r="81" spans="2:12" s="1" customFormat="1" ht="36.95" customHeight="1">
      <c r="B81" s="45"/>
      <c r="C81" s="72" t="s">
        <v>164</v>
      </c>
      <c r="D81" s="73"/>
      <c r="E81" s="73"/>
      <c r="F81" s="73"/>
      <c r="G81" s="73"/>
      <c r="H81" s="73"/>
      <c r="I81" s="190"/>
      <c r="J81" s="73"/>
      <c r="K81" s="73"/>
      <c r="L81" s="71"/>
    </row>
    <row r="82" spans="2:12" s="1" customFormat="1" ht="6.95" customHeight="1">
      <c r="B82" s="45"/>
      <c r="C82" s="73"/>
      <c r="D82" s="73"/>
      <c r="E82" s="73"/>
      <c r="F82" s="73"/>
      <c r="G82" s="73"/>
      <c r="H82" s="73"/>
      <c r="I82" s="190"/>
      <c r="J82" s="73"/>
      <c r="K82" s="73"/>
      <c r="L82" s="71"/>
    </row>
    <row r="83" spans="2:12" s="1" customFormat="1" ht="14.4" customHeight="1">
      <c r="B83" s="45"/>
      <c r="C83" s="75" t="s">
        <v>18</v>
      </c>
      <c r="D83" s="73"/>
      <c r="E83" s="73"/>
      <c r="F83" s="73"/>
      <c r="G83" s="73"/>
      <c r="H83" s="73"/>
      <c r="I83" s="190"/>
      <c r="J83" s="73"/>
      <c r="K83" s="73"/>
      <c r="L83" s="71"/>
    </row>
    <row r="84" spans="2:12" s="1" customFormat="1" ht="14.4" customHeight="1">
      <c r="B84" s="45"/>
      <c r="C84" s="73"/>
      <c r="D84" s="73"/>
      <c r="E84" s="191" t="str">
        <f>E7</f>
        <v>6118 Klatovská nemocnice, a. s.</v>
      </c>
      <c r="F84" s="75"/>
      <c r="G84" s="75"/>
      <c r="H84" s="75"/>
      <c r="I84" s="190"/>
      <c r="J84" s="73"/>
      <c r="K84" s="73"/>
      <c r="L84" s="71"/>
    </row>
    <row r="85" spans="2:12" s="1" customFormat="1" ht="14.4" customHeight="1">
      <c r="B85" s="45"/>
      <c r="C85" s="75" t="s">
        <v>139</v>
      </c>
      <c r="D85" s="73"/>
      <c r="E85" s="73"/>
      <c r="F85" s="73"/>
      <c r="G85" s="73"/>
      <c r="H85" s="73"/>
      <c r="I85" s="190"/>
      <c r="J85" s="73"/>
      <c r="K85" s="73"/>
      <c r="L85" s="71"/>
    </row>
    <row r="86" spans="2:12" s="1" customFormat="1" ht="16.2" customHeight="1">
      <c r="B86" s="45"/>
      <c r="C86" s="73"/>
      <c r="D86" s="73"/>
      <c r="E86" s="81" t="str">
        <f>E9</f>
        <v>02-8 - SO 02-8 Byt 1+1 č. 8</v>
      </c>
      <c r="F86" s="73"/>
      <c r="G86" s="73"/>
      <c r="H86" s="73"/>
      <c r="I86" s="190"/>
      <c r="J86" s="73"/>
      <c r="K86" s="73"/>
      <c r="L86" s="71"/>
    </row>
    <row r="87" spans="2:12" s="1" customFormat="1" ht="6.95" customHeight="1">
      <c r="B87" s="45"/>
      <c r="C87" s="73"/>
      <c r="D87" s="73"/>
      <c r="E87" s="73"/>
      <c r="F87" s="73"/>
      <c r="G87" s="73"/>
      <c r="H87" s="73"/>
      <c r="I87" s="190"/>
      <c r="J87" s="73"/>
      <c r="K87" s="73"/>
      <c r="L87" s="71"/>
    </row>
    <row r="88" spans="2:12" s="1" customFormat="1" ht="18" customHeight="1">
      <c r="B88" s="45"/>
      <c r="C88" s="75" t="s">
        <v>24</v>
      </c>
      <c r="D88" s="73"/>
      <c r="E88" s="73"/>
      <c r="F88" s="192" t="str">
        <f>F12</f>
        <v xml:space="preserve"> </v>
      </c>
      <c r="G88" s="73"/>
      <c r="H88" s="73"/>
      <c r="I88" s="193" t="s">
        <v>26</v>
      </c>
      <c r="J88" s="84" t="str">
        <f>IF(J12="","",J12)</f>
        <v>28. 5. 2018</v>
      </c>
      <c r="K88" s="73"/>
      <c r="L88" s="71"/>
    </row>
    <row r="89" spans="2:12" s="1" customFormat="1" ht="6.95" customHeight="1">
      <c r="B89" s="45"/>
      <c r="C89" s="73"/>
      <c r="D89" s="73"/>
      <c r="E89" s="73"/>
      <c r="F89" s="73"/>
      <c r="G89" s="73"/>
      <c r="H89" s="73"/>
      <c r="I89" s="190"/>
      <c r="J89" s="73"/>
      <c r="K89" s="73"/>
      <c r="L89" s="71"/>
    </row>
    <row r="90" spans="2:12" s="1" customFormat="1" ht="13.5">
      <c r="B90" s="45"/>
      <c r="C90" s="75" t="s">
        <v>30</v>
      </c>
      <c r="D90" s="73"/>
      <c r="E90" s="73"/>
      <c r="F90" s="192" t="str">
        <f>E15</f>
        <v xml:space="preserve"> </v>
      </c>
      <c r="G90" s="73"/>
      <c r="H90" s="73"/>
      <c r="I90" s="193" t="s">
        <v>36</v>
      </c>
      <c r="J90" s="192" t="str">
        <f>E21</f>
        <v xml:space="preserve"> </v>
      </c>
      <c r="K90" s="73"/>
      <c r="L90" s="71"/>
    </row>
    <row r="91" spans="2:12" s="1" customFormat="1" ht="14.4" customHeight="1">
      <c r="B91" s="45"/>
      <c r="C91" s="75" t="s">
        <v>33</v>
      </c>
      <c r="D91" s="73"/>
      <c r="E91" s="73"/>
      <c r="F91" s="192" t="str">
        <f>IF(E18="","",E18)</f>
        <v/>
      </c>
      <c r="G91" s="73"/>
      <c r="H91" s="73"/>
      <c r="I91" s="190"/>
      <c r="J91" s="73"/>
      <c r="K91" s="73"/>
      <c r="L91" s="71"/>
    </row>
    <row r="92" spans="2:12" s="1" customFormat="1" ht="10.3" customHeight="1">
      <c r="B92" s="45"/>
      <c r="C92" s="73"/>
      <c r="D92" s="73"/>
      <c r="E92" s="73"/>
      <c r="F92" s="73"/>
      <c r="G92" s="73"/>
      <c r="H92" s="73"/>
      <c r="I92" s="190"/>
      <c r="J92" s="73"/>
      <c r="K92" s="73"/>
      <c r="L92" s="71"/>
    </row>
    <row r="93" spans="2:20" s="9" customFormat="1" ht="29.25" customHeight="1">
      <c r="B93" s="194"/>
      <c r="C93" s="195" t="s">
        <v>165</v>
      </c>
      <c r="D93" s="196" t="s">
        <v>58</v>
      </c>
      <c r="E93" s="196" t="s">
        <v>54</v>
      </c>
      <c r="F93" s="196" t="s">
        <v>166</v>
      </c>
      <c r="G93" s="196" t="s">
        <v>167</v>
      </c>
      <c r="H93" s="196" t="s">
        <v>168</v>
      </c>
      <c r="I93" s="197" t="s">
        <v>169</v>
      </c>
      <c r="J93" s="196" t="s">
        <v>143</v>
      </c>
      <c r="K93" s="198" t="s">
        <v>170</v>
      </c>
      <c r="L93" s="199"/>
      <c r="M93" s="101" t="s">
        <v>171</v>
      </c>
      <c r="N93" s="102" t="s">
        <v>43</v>
      </c>
      <c r="O93" s="102" t="s">
        <v>172</v>
      </c>
      <c r="P93" s="102" t="s">
        <v>173</v>
      </c>
      <c r="Q93" s="102" t="s">
        <v>174</v>
      </c>
      <c r="R93" s="102" t="s">
        <v>175</v>
      </c>
      <c r="S93" s="102" t="s">
        <v>176</v>
      </c>
      <c r="T93" s="103" t="s">
        <v>177</v>
      </c>
    </row>
    <row r="94" spans="2:63" s="1" customFormat="1" ht="29.25" customHeight="1">
      <c r="B94" s="45"/>
      <c r="C94" s="107" t="s">
        <v>144</v>
      </c>
      <c r="D94" s="73"/>
      <c r="E94" s="73"/>
      <c r="F94" s="73"/>
      <c r="G94" s="73"/>
      <c r="H94" s="73"/>
      <c r="I94" s="190"/>
      <c r="J94" s="200">
        <f>BK94</f>
        <v>0</v>
      </c>
      <c r="K94" s="73"/>
      <c r="L94" s="71"/>
      <c r="M94" s="104"/>
      <c r="N94" s="105"/>
      <c r="O94" s="105"/>
      <c r="P94" s="201">
        <f>P95+P189</f>
        <v>0</v>
      </c>
      <c r="Q94" s="105"/>
      <c r="R94" s="201">
        <f>R95+R189</f>
        <v>0</v>
      </c>
      <c r="S94" s="105"/>
      <c r="T94" s="202">
        <f>T95+T189</f>
        <v>0</v>
      </c>
      <c r="AT94" s="23" t="s">
        <v>72</v>
      </c>
      <c r="AU94" s="23" t="s">
        <v>145</v>
      </c>
      <c r="BK94" s="203">
        <f>BK95+BK189</f>
        <v>0</v>
      </c>
    </row>
    <row r="95" spans="2:63" s="10" customFormat="1" ht="37.4" customHeight="1">
      <c r="B95" s="204"/>
      <c r="C95" s="205"/>
      <c r="D95" s="206" t="s">
        <v>72</v>
      </c>
      <c r="E95" s="207" t="s">
        <v>178</v>
      </c>
      <c r="F95" s="207" t="s">
        <v>179</v>
      </c>
      <c r="G95" s="205"/>
      <c r="H95" s="205"/>
      <c r="I95" s="208"/>
      <c r="J95" s="209">
        <f>BK95</f>
        <v>0</v>
      </c>
      <c r="K95" s="205"/>
      <c r="L95" s="210"/>
      <c r="M95" s="211"/>
      <c r="N95" s="212"/>
      <c r="O95" s="212"/>
      <c r="P95" s="213">
        <f>P96+P98+P121+P161+P173+P186</f>
        <v>0</v>
      </c>
      <c r="Q95" s="212"/>
      <c r="R95" s="213">
        <f>R96+R98+R121+R161+R173+R186</f>
        <v>0</v>
      </c>
      <c r="S95" s="212"/>
      <c r="T95" s="214">
        <f>T96+T98+T121+T161+T173+T186</f>
        <v>0</v>
      </c>
      <c r="AR95" s="215" t="s">
        <v>10</v>
      </c>
      <c r="AT95" s="216" t="s">
        <v>72</v>
      </c>
      <c r="AU95" s="216" t="s">
        <v>73</v>
      </c>
      <c r="AY95" s="215" t="s">
        <v>180</v>
      </c>
      <c r="BK95" s="217">
        <f>BK96+BK98+BK121+BK161+BK173+BK186</f>
        <v>0</v>
      </c>
    </row>
    <row r="96" spans="2:63" s="10" customFormat="1" ht="19.9" customHeight="1">
      <c r="B96" s="204"/>
      <c r="C96" s="205"/>
      <c r="D96" s="206" t="s">
        <v>72</v>
      </c>
      <c r="E96" s="218" t="s">
        <v>29</v>
      </c>
      <c r="F96" s="218" t="s">
        <v>181</v>
      </c>
      <c r="G96" s="205"/>
      <c r="H96" s="205"/>
      <c r="I96" s="208"/>
      <c r="J96" s="219">
        <f>BK96</f>
        <v>0</v>
      </c>
      <c r="K96" s="205"/>
      <c r="L96" s="210"/>
      <c r="M96" s="211"/>
      <c r="N96" s="212"/>
      <c r="O96" s="212"/>
      <c r="P96" s="213">
        <f>P97</f>
        <v>0</v>
      </c>
      <c r="Q96" s="212"/>
      <c r="R96" s="213">
        <f>R97</f>
        <v>0</v>
      </c>
      <c r="S96" s="212"/>
      <c r="T96" s="214">
        <f>T97</f>
        <v>0</v>
      </c>
      <c r="AR96" s="215" t="s">
        <v>10</v>
      </c>
      <c r="AT96" s="216" t="s">
        <v>72</v>
      </c>
      <c r="AU96" s="216" t="s">
        <v>10</v>
      </c>
      <c r="AY96" s="215" t="s">
        <v>180</v>
      </c>
      <c r="BK96" s="217">
        <f>BK97</f>
        <v>0</v>
      </c>
    </row>
    <row r="97" spans="2:65" s="1" customFormat="1" ht="14.4" customHeight="1">
      <c r="B97" s="45"/>
      <c r="C97" s="220" t="s">
        <v>10</v>
      </c>
      <c r="D97" s="220" t="s">
        <v>182</v>
      </c>
      <c r="E97" s="221" t="s">
        <v>183</v>
      </c>
      <c r="F97" s="222" t="s">
        <v>184</v>
      </c>
      <c r="G97" s="223" t="s">
        <v>185</v>
      </c>
      <c r="H97" s="224">
        <v>1</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187</v>
      </c>
    </row>
    <row r="98" spans="2:63" s="10" customFormat="1" ht="29.85" customHeight="1">
      <c r="B98" s="204"/>
      <c r="C98" s="205"/>
      <c r="D98" s="206" t="s">
        <v>72</v>
      </c>
      <c r="E98" s="218" t="s">
        <v>188</v>
      </c>
      <c r="F98" s="218" t="s">
        <v>189</v>
      </c>
      <c r="G98" s="205"/>
      <c r="H98" s="205"/>
      <c r="I98" s="208"/>
      <c r="J98" s="219">
        <f>BK98</f>
        <v>0</v>
      </c>
      <c r="K98" s="205"/>
      <c r="L98" s="210"/>
      <c r="M98" s="211"/>
      <c r="N98" s="212"/>
      <c r="O98" s="212"/>
      <c r="P98" s="213">
        <f>SUM(P99:P120)</f>
        <v>0</v>
      </c>
      <c r="Q98" s="212"/>
      <c r="R98" s="213">
        <f>SUM(R99:R120)</f>
        <v>0</v>
      </c>
      <c r="S98" s="212"/>
      <c r="T98" s="214">
        <f>SUM(T99:T120)</f>
        <v>0</v>
      </c>
      <c r="AR98" s="215" t="s">
        <v>10</v>
      </c>
      <c r="AT98" s="216" t="s">
        <v>72</v>
      </c>
      <c r="AU98" s="216" t="s">
        <v>10</v>
      </c>
      <c r="AY98" s="215" t="s">
        <v>180</v>
      </c>
      <c r="BK98" s="217">
        <f>SUM(BK99:BK120)</f>
        <v>0</v>
      </c>
    </row>
    <row r="99" spans="2:65" s="1" customFormat="1" ht="22.8" customHeight="1">
      <c r="B99" s="45"/>
      <c r="C99" s="220" t="s">
        <v>187</v>
      </c>
      <c r="D99" s="220" t="s">
        <v>182</v>
      </c>
      <c r="E99" s="221" t="s">
        <v>190</v>
      </c>
      <c r="F99" s="222" t="s">
        <v>191</v>
      </c>
      <c r="G99" s="223" t="s">
        <v>192</v>
      </c>
      <c r="H99" s="224">
        <v>12.1</v>
      </c>
      <c r="I99" s="225"/>
      <c r="J99" s="224">
        <f>ROUND(I99*H99,0)</f>
        <v>0</v>
      </c>
      <c r="K99" s="222" t="s">
        <v>193</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186</v>
      </c>
    </row>
    <row r="100" spans="2:51" s="11" customFormat="1" ht="13.5">
      <c r="B100" s="231"/>
      <c r="C100" s="232"/>
      <c r="D100" s="233" t="s">
        <v>194</v>
      </c>
      <c r="E100" s="234" t="s">
        <v>22</v>
      </c>
      <c r="F100" s="235" t="s">
        <v>195</v>
      </c>
      <c r="G100" s="232"/>
      <c r="H100" s="236">
        <v>12.1</v>
      </c>
      <c r="I100" s="237"/>
      <c r="J100" s="232"/>
      <c r="K100" s="232"/>
      <c r="L100" s="238"/>
      <c r="M100" s="239"/>
      <c r="N100" s="240"/>
      <c r="O100" s="240"/>
      <c r="P100" s="240"/>
      <c r="Q100" s="240"/>
      <c r="R100" s="240"/>
      <c r="S100" s="240"/>
      <c r="T100" s="241"/>
      <c r="AT100" s="242" t="s">
        <v>194</v>
      </c>
      <c r="AU100" s="242" t="s">
        <v>187</v>
      </c>
      <c r="AV100" s="11" t="s">
        <v>187</v>
      </c>
      <c r="AW100" s="11" t="s">
        <v>35</v>
      </c>
      <c r="AX100" s="11" t="s">
        <v>73</v>
      </c>
      <c r="AY100" s="242" t="s">
        <v>180</v>
      </c>
    </row>
    <row r="101" spans="2:51" s="12" customFormat="1" ht="13.5">
      <c r="B101" s="243"/>
      <c r="C101" s="244"/>
      <c r="D101" s="233" t="s">
        <v>194</v>
      </c>
      <c r="E101" s="245" t="s">
        <v>22</v>
      </c>
      <c r="F101" s="246" t="s">
        <v>196</v>
      </c>
      <c r="G101" s="244"/>
      <c r="H101" s="247">
        <v>12.1</v>
      </c>
      <c r="I101" s="248"/>
      <c r="J101" s="244"/>
      <c r="K101" s="244"/>
      <c r="L101" s="249"/>
      <c r="M101" s="250"/>
      <c r="N101" s="251"/>
      <c r="O101" s="251"/>
      <c r="P101" s="251"/>
      <c r="Q101" s="251"/>
      <c r="R101" s="251"/>
      <c r="S101" s="251"/>
      <c r="T101" s="252"/>
      <c r="AT101" s="253" t="s">
        <v>194</v>
      </c>
      <c r="AU101" s="253" t="s">
        <v>187</v>
      </c>
      <c r="AV101" s="12" t="s">
        <v>186</v>
      </c>
      <c r="AW101" s="12" t="s">
        <v>35</v>
      </c>
      <c r="AX101" s="12" t="s">
        <v>10</v>
      </c>
      <c r="AY101" s="253" t="s">
        <v>180</v>
      </c>
    </row>
    <row r="102" spans="2:65" s="1" customFormat="1" ht="22.8" customHeight="1">
      <c r="B102" s="45"/>
      <c r="C102" s="220" t="s">
        <v>188</v>
      </c>
      <c r="D102" s="220" t="s">
        <v>182</v>
      </c>
      <c r="E102" s="221" t="s">
        <v>197</v>
      </c>
      <c r="F102" s="222" t="s">
        <v>198</v>
      </c>
      <c r="G102" s="223" t="s">
        <v>192</v>
      </c>
      <c r="H102" s="224">
        <v>7.45</v>
      </c>
      <c r="I102" s="225"/>
      <c r="J102" s="224">
        <f>ROUND(I102*H102,0)</f>
        <v>0</v>
      </c>
      <c r="K102" s="222" t="s">
        <v>193</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199</v>
      </c>
    </row>
    <row r="103" spans="2:51" s="11" customFormat="1" ht="13.5">
      <c r="B103" s="231"/>
      <c r="C103" s="232"/>
      <c r="D103" s="233" t="s">
        <v>194</v>
      </c>
      <c r="E103" s="234" t="s">
        <v>22</v>
      </c>
      <c r="F103" s="235" t="s">
        <v>200</v>
      </c>
      <c r="G103" s="232"/>
      <c r="H103" s="236">
        <v>7.45</v>
      </c>
      <c r="I103" s="237"/>
      <c r="J103" s="232"/>
      <c r="K103" s="232"/>
      <c r="L103" s="238"/>
      <c r="M103" s="239"/>
      <c r="N103" s="240"/>
      <c r="O103" s="240"/>
      <c r="P103" s="240"/>
      <c r="Q103" s="240"/>
      <c r="R103" s="240"/>
      <c r="S103" s="240"/>
      <c r="T103" s="241"/>
      <c r="AT103" s="242" t="s">
        <v>194</v>
      </c>
      <c r="AU103" s="242" t="s">
        <v>187</v>
      </c>
      <c r="AV103" s="11" t="s">
        <v>187</v>
      </c>
      <c r="AW103" s="11" t="s">
        <v>35</v>
      </c>
      <c r="AX103" s="11" t="s">
        <v>73</v>
      </c>
      <c r="AY103" s="242" t="s">
        <v>180</v>
      </c>
    </row>
    <row r="104" spans="2:51" s="12" customFormat="1" ht="13.5">
      <c r="B104" s="243"/>
      <c r="C104" s="244"/>
      <c r="D104" s="233" t="s">
        <v>194</v>
      </c>
      <c r="E104" s="245" t="s">
        <v>22</v>
      </c>
      <c r="F104" s="246" t="s">
        <v>196</v>
      </c>
      <c r="G104" s="244"/>
      <c r="H104" s="247">
        <v>7.45</v>
      </c>
      <c r="I104" s="248"/>
      <c r="J104" s="244"/>
      <c r="K104" s="244"/>
      <c r="L104" s="249"/>
      <c r="M104" s="250"/>
      <c r="N104" s="251"/>
      <c r="O104" s="251"/>
      <c r="P104" s="251"/>
      <c r="Q104" s="251"/>
      <c r="R104" s="251"/>
      <c r="S104" s="251"/>
      <c r="T104" s="252"/>
      <c r="AT104" s="253" t="s">
        <v>194</v>
      </c>
      <c r="AU104" s="253" t="s">
        <v>187</v>
      </c>
      <c r="AV104" s="12" t="s">
        <v>186</v>
      </c>
      <c r="AW104" s="12" t="s">
        <v>35</v>
      </c>
      <c r="AX104" s="12" t="s">
        <v>10</v>
      </c>
      <c r="AY104" s="253" t="s">
        <v>180</v>
      </c>
    </row>
    <row r="105" spans="2:65" s="1" customFormat="1" ht="14.4" customHeight="1">
      <c r="B105" s="45"/>
      <c r="C105" s="220" t="s">
        <v>186</v>
      </c>
      <c r="D105" s="220" t="s">
        <v>182</v>
      </c>
      <c r="E105" s="221" t="s">
        <v>201</v>
      </c>
      <c r="F105" s="222" t="s">
        <v>202</v>
      </c>
      <c r="G105" s="223" t="s">
        <v>203</v>
      </c>
      <c r="H105" s="224">
        <v>5.1</v>
      </c>
      <c r="I105" s="225"/>
      <c r="J105" s="224">
        <f>ROUND(I105*H105,0)</f>
        <v>0</v>
      </c>
      <c r="K105" s="222" t="s">
        <v>193</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204</v>
      </c>
    </row>
    <row r="106" spans="2:47" s="1" customFormat="1" ht="13.5">
      <c r="B106" s="45"/>
      <c r="C106" s="73"/>
      <c r="D106" s="233" t="s">
        <v>205</v>
      </c>
      <c r="E106" s="73"/>
      <c r="F106" s="254" t="s">
        <v>206</v>
      </c>
      <c r="G106" s="73"/>
      <c r="H106" s="73"/>
      <c r="I106" s="190"/>
      <c r="J106" s="73"/>
      <c r="K106" s="73"/>
      <c r="L106" s="71"/>
      <c r="M106" s="255"/>
      <c r="N106" s="46"/>
      <c r="O106" s="46"/>
      <c r="P106" s="46"/>
      <c r="Q106" s="46"/>
      <c r="R106" s="46"/>
      <c r="S106" s="46"/>
      <c r="T106" s="94"/>
      <c r="AT106" s="23" t="s">
        <v>205</v>
      </c>
      <c r="AU106" s="23" t="s">
        <v>187</v>
      </c>
    </row>
    <row r="107" spans="2:51" s="11" customFormat="1" ht="13.5">
      <c r="B107" s="231"/>
      <c r="C107" s="232"/>
      <c r="D107" s="233" t="s">
        <v>194</v>
      </c>
      <c r="E107" s="234" t="s">
        <v>22</v>
      </c>
      <c r="F107" s="235" t="s">
        <v>207</v>
      </c>
      <c r="G107" s="232"/>
      <c r="H107" s="236">
        <v>5.1</v>
      </c>
      <c r="I107" s="237"/>
      <c r="J107" s="232"/>
      <c r="K107" s="232"/>
      <c r="L107" s="238"/>
      <c r="M107" s="239"/>
      <c r="N107" s="240"/>
      <c r="O107" s="240"/>
      <c r="P107" s="240"/>
      <c r="Q107" s="240"/>
      <c r="R107" s="240"/>
      <c r="S107" s="240"/>
      <c r="T107" s="241"/>
      <c r="AT107" s="242" t="s">
        <v>194</v>
      </c>
      <c r="AU107" s="242" t="s">
        <v>187</v>
      </c>
      <c r="AV107" s="11" t="s">
        <v>187</v>
      </c>
      <c r="AW107" s="11" t="s">
        <v>35</v>
      </c>
      <c r="AX107" s="11" t="s">
        <v>73</v>
      </c>
      <c r="AY107" s="242" t="s">
        <v>180</v>
      </c>
    </row>
    <row r="108" spans="2:51" s="12" customFormat="1" ht="13.5">
      <c r="B108" s="243"/>
      <c r="C108" s="244"/>
      <c r="D108" s="233" t="s">
        <v>194</v>
      </c>
      <c r="E108" s="245" t="s">
        <v>22</v>
      </c>
      <c r="F108" s="246" t="s">
        <v>196</v>
      </c>
      <c r="G108" s="244"/>
      <c r="H108" s="247">
        <v>5.1</v>
      </c>
      <c r="I108" s="248"/>
      <c r="J108" s="244"/>
      <c r="K108" s="244"/>
      <c r="L108" s="249"/>
      <c r="M108" s="250"/>
      <c r="N108" s="251"/>
      <c r="O108" s="251"/>
      <c r="P108" s="251"/>
      <c r="Q108" s="251"/>
      <c r="R108" s="251"/>
      <c r="S108" s="251"/>
      <c r="T108" s="252"/>
      <c r="AT108" s="253" t="s">
        <v>194</v>
      </c>
      <c r="AU108" s="253" t="s">
        <v>187</v>
      </c>
      <c r="AV108" s="12" t="s">
        <v>186</v>
      </c>
      <c r="AW108" s="12" t="s">
        <v>35</v>
      </c>
      <c r="AX108" s="12" t="s">
        <v>10</v>
      </c>
      <c r="AY108" s="253" t="s">
        <v>180</v>
      </c>
    </row>
    <row r="109" spans="2:65" s="1" customFormat="1" ht="14.4" customHeight="1">
      <c r="B109" s="45"/>
      <c r="C109" s="220" t="s">
        <v>208</v>
      </c>
      <c r="D109" s="220" t="s">
        <v>182</v>
      </c>
      <c r="E109" s="221" t="s">
        <v>209</v>
      </c>
      <c r="F109" s="222" t="s">
        <v>210</v>
      </c>
      <c r="G109" s="223" t="s">
        <v>203</v>
      </c>
      <c r="H109" s="224">
        <v>3.47</v>
      </c>
      <c r="I109" s="225"/>
      <c r="J109" s="224">
        <f>ROUND(I109*H109,0)</f>
        <v>0</v>
      </c>
      <c r="K109" s="222" t="s">
        <v>193</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28</v>
      </c>
    </row>
    <row r="110" spans="2:47" s="1" customFormat="1" ht="13.5">
      <c r="B110" s="45"/>
      <c r="C110" s="73"/>
      <c r="D110" s="233" t="s">
        <v>205</v>
      </c>
      <c r="E110" s="73"/>
      <c r="F110" s="254" t="s">
        <v>206</v>
      </c>
      <c r="G110" s="73"/>
      <c r="H110" s="73"/>
      <c r="I110" s="190"/>
      <c r="J110" s="73"/>
      <c r="K110" s="73"/>
      <c r="L110" s="71"/>
      <c r="M110" s="255"/>
      <c r="N110" s="46"/>
      <c r="O110" s="46"/>
      <c r="P110" s="46"/>
      <c r="Q110" s="46"/>
      <c r="R110" s="46"/>
      <c r="S110" s="46"/>
      <c r="T110" s="94"/>
      <c r="AT110" s="23" t="s">
        <v>205</v>
      </c>
      <c r="AU110" s="23" t="s">
        <v>187</v>
      </c>
    </row>
    <row r="111" spans="2:51" s="11" customFormat="1" ht="13.5">
      <c r="B111" s="231"/>
      <c r="C111" s="232"/>
      <c r="D111" s="233" t="s">
        <v>194</v>
      </c>
      <c r="E111" s="234" t="s">
        <v>22</v>
      </c>
      <c r="F111" s="235" t="s">
        <v>211</v>
      </c>
      <c r="G111" s="232"/>
      <c r="H111" s="236">
        <v>3.47</v>
      </c>
      <c r="I111" s="237"/>
      <c r="J111" s="232"/>
      <c r="K111" s="232"/>
      <c r="L111" s="238"/>
      <c r="M111" s="239"/>
      <c r="N111" s="240"/>
      <c r="O111" s="240"/>
      <c r="P111" s="240"/>
      <c r="Q111" s="240"/>
      <c r="R111" s="240"/>
      <c r="S111" s="240"/>
      <c r="T111" s="241"/>
      <c r="AT111" s="242" t="s">
        <v>194</v>
      </c>
      <c r="AU111" s="242" t="s">
        <v>187</v>
      </c>
      <c r="AV111" s="11" t="s">
        <v>187</v>
      </c>
      <c r="AW111" s="11" t="s">
        <v>35</v>
      </c>
      <c r="AX111" s="11" t="s">
        <v>73</v>
      </c>
      <c r="AY111" s="242" t="s">
        <v>180</v>
      </c>
    </row>
    <row r="112" spans="2:51" s="12" customFormat="1" ht="13.5">
      <c r="B112" s="243"/>
      <c r="C112" s="244"/>
      <c r="D112" s="233" t="s">
        <v>194</v>
      </c>
      <c r="E112" s="245" t="s">
        <v>22</v>
      </c>
      <c r="F112" s="246" t="s">
        <v>196</v>
      </c>
      <c r="G112" s="244"/>
      <c r="H112" s="247">
        <v>3.47</v>
      </c>
      <c r="I112" s="248"/>
      <c r="J112" s="244"/>
      <c r="K112" s="244"/>
      <c r="L112" s="249"/>
      <c r="M112" s="250"/>
      <c r="N112" s="251"/>
      <c r="O112" s="251"/>
      <c r="P112" s="251"/>
      <c r="Q112" s="251"/>
      <c r="R112" s="251"/>
      <c r="S112" s="251"/>
      <c r="T112" s="252"/>
      <c r="AT112" s="253" t="s">
        <v>194</v>
      </c>
      <c r="AU112" s="253" t="s">
        <v>187</v>
      </c>
      <c r="AV112" s="12" t="s">
        <v>186</v>
      </c>
      <c r="AW112" s="12" t="s">
        <v>35</v>
      </c>
      <c r="AX112" s="12" t="s">
        <v>10</v>
      </c>
      <c r="AY112" s="253" t="s">
        <v>180</v>
      </c>
    </row>
    <row r="113" spans="2:65" s="1" customFormat="1" ht="14.4" customHeight="1">
      <c r="B113" s="45"/>
      <c r="C113" s="220" t="s">
        <v>199</v>
      </c>
      <c r="D113" s="220" t="s">
        <v>182</v>
      </c>
      <c r="E113" s="221" t="s">
        <v>212</v>
      </c>
      <c r="F113" s="222" t="s">
        <v>213</v>
      </c>
      <c r="G113" s="223" t="s">
        <v>203</v>
      </c>
      <c r="H113" s="224">
        <v>10.4</v>
      </c>
      <c r="I113" s="225"/>
      <c r="J113" s="224">
        <f>ROUND(I113*H113,0)</f>
        <v>0</v>
      </c>
      <c r="K113" s="222" t="s">
        <v>193</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214</v>
      </c>
    </row>
    <row r="114" spans="2:47" s="1" customFormat="1" ht="13.5">
      <c r="B114" s="45"/>
      <c r="C114" s="73"/>
      <c r="D114" s="233" t="s">
        <v>205</v>
      </c>
      <c r="E114" s="73"/>
      <c r="F114" s="254" t="s">
        <v>206</v>
      </c>
      <c r="G114" s="73"/>
      <c r="H114" s="73"/>
      <c r="I114" s="190"/>
      <c r="J114" s="73"/>
      <c r="K114" s="73"/>
      <c r="L114" s="71"/>
      <c r="M114" s="255"/>
      <c r="N114" s="46"/>
      <c r="O114" s="46"/>
      <c r="P114" s="46"/>
      <c r="Q114" s="46"/>
      <c r="R114" s="46"/>
      <c r="S114" s="46"/>
      <c r="T114" s="94"/>
      <c r="AT114" s="23" t="s">
        <v>205</v>
      </c>
      <c r="AU114" s="23" t="s">
        <v>187</v>
      </c>
    </row>
    <row r="115" spans="2:51" s="11" customFormat="1" ht="13.5">
      <c r="B115" s="231"/>
      <c r="C115" s="232"/>
      <c r="D115" s="233" t="s">
        <v>194</v>
      </c>
      <c r="E115" s="234" t="s">
        <v>22</v>
      </c>
      <c r="F115" s="235" t="s">
        <v>215</v>
      </c>
      <c r="G115" s="232"/>
      <c r="H115" s="236">
        <v>10.4</v>
      </c>
      <c r="I115" s="237"/>
      <c r="J115" s="232"/>
      <c r="K115" s="232"/>
      <c r="L115" s="238"/>
      <c r="M115" s="239"/>
      <c r="N115" s="240"/>
      <c r="O115" s="240"/>
      <c r="P115" s="240"/>
      <c r="Q115" s="240"/>
      <c r="R115" s="240"/>
      <c r="S115" s="240"/>
      <c r="T115" s="241"/>
      <c r="AT115" s="242" t="s">
        <v>194</v>
      </c>
      <c r="AU115" s="242" t="s">
        <v>187</v>
      </c>
      <c r="AV115" s="11" t="s">
        <v>187</v>
      </c>
      <c r="AW115" s="11" t="s">
        <v>35</v>
      </c>
      <c r="AX115" s="11" t="s">
        <v>73</v>
      </c>
      <c r="AY115" s="242" t="s">
        <v>180</v>
      </c>
    </row>
    <row r="116" spans="2:51" s="12" customFormat="1" ht="13.5">
      <c r="B116" s="243"/>
      <c r="C116" s="244"/>
      <c r="D116" s="233" t="s">
        <v>194</v>
      </c>
      <c r="E116" s="245" t="s">
        <v>22</v>
      </c>
      <c r="F116" s="246" t="s">
        <v>196</v>
      </c>
      <c r="G116" s="244"/>
      <c r="H116" s="247">
        <v>10.4</v>
      </c>
      <c r="I116" s="248"/>
      <c r="J116" s="244"/>
      <c r="K116" s="244"/>
      <c r="L116" s="249"/>
      <c r="M116" s="250"/>
      <c r="N116" s="251"/>
      <c r="O116" s="251"/>
      <c r="P116" s="251"/>
      <c r="Q116" s="251"/>
      <c r="R116" s="251"/>
      <c r="S116" s="251"/>
      <c r="T116" s="252"/>
      <c r="AT116" s="253" t="s">
        <v>194</v>
      </c>
      <c r="AU116" s="253" t="s">
        <v>187</v>
      </c>
      <c r="AV116" s="12" t="s">
        <v>186</v>
      </c>
      <c r="AW116" s="12" t="s">
        <v>35</v>
      </c>
      <c r="AX116" s="12" t="s">
        <v>10</v>
      </c>
      <c r="AY116" s="253" t="s">
        <v>180</v>
      </c>
    </row>
    <row r="117" spans="2:65" s="1" customFormat="1" ht="14.4" customHeight="1">
      <c r="B117" s="45"/>
      <c r="C117" s="220" t="s">
        <v>216</v>
      </c>
      <c r="D117" s="220" t="s">
        <v>182</v>
      </c>
      <c r="E117" s="221" t="s">
        <v>217</v>
      </c>
      <c r="F117" s="222" t="s">
        <v>218</v>
      </c>
      <c r="G117" s="223" t="s">
        <v>203</v>
      </c>
      <c r="H117" s="224">
        <v>13</v>
      </c>
      <c r="I117" s="225"/>
      <c r="J117" s="224">
        <f>ROUND(I117*H117,0)</f>
        <v>0</v>
      </c>
      <c r="K117" s="222" t="s">
        <v>193</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219</v>
      </c>
    </row>
    <row r="118" spans="2:47" s="1" customFormat="1" ht="13.5">
      <c r="B118" s="45"/>
      <c r="C118" s="73"/>
      <c r="D118" s="233" t="s">
        <v>205</v>
      </c>
      <c r="E118" s="73"/>
      <c r="F118" s="254" t="s">
        <v>206</v>
      </c>
      <c r="G118" s="73"/>
      <c r="H118" s="73"/>
      <c r="I118" s="190"/>
      <c r="J118" s="73"/>
      <c r="K118" s="73"/>
      <c r="L118" s="71"/>
      <c r="M118" s="255"/>
      <c r="N118" s="46"/>
      <c r="O118" s="46"/>
      <c r="P118" s="46"/>
      <c r="Q118" s="46"/>
      <c r="R118" s="46"/>
      <c r="S118" s="46"/>
      <c r="T118" s="94"/>
      <c r="AT118" s="23" t="s">
        <v>205</v>
      </c>
      <c r="AU118" s="23" t="s">
        <v>187</v>
      </c>
    </row>
    <row r="119" spans="2:51" s="11" customFormat="1" ht="13.5">
      <c r="B119" s="231"/>
      <c r="C119" s="232"/>
      <c r="D119" s="233" t="s">
        <v>194</v>
      </c>
      <c r="E119" s="234" t="s">
        <v>22</v>
      </c>
      <c r="F119" s="235" t="s">
        <v>220</v>
      </c>
      <c r="G119" s="232"/>
      <c r="H119" s="236">
        <v>13</v>
      </c>
      <c r="I119" s="237"/>
      <c r="J119" s="232"/>
      <c r="K119" s="232"/>
      <c r="L119" s="238"/>
      <c r="M119" s="239"/>
      <c r="N119" s="240"/>
      <c r="O119" s="240"/>
      <c r="P119" s="240"/>
      <c r="Q119" s="240"/>
      <c r="R119" s="240"/>
      <c r="S119" s="240"/>
      <c r="T119" s="241"/>
      <c r="AT119" s="242" t="s">
        <v>194</v>
      </c>
      <c r="AU119" s="242" t="s">
        <v>187</v>
      </c>
      <c r="AV119" s="11" t="s">
        <v>187</v>
      </c>
      <c r="AW119" s="11" t="s">
        <v>35</v>
      </c>
      <c r="AX119" s="11" t="s">
        <v>73</v>
      </c>
      <c r="AY119" s="242" t="s">
        <v>180</v>
      </c>
    </row>
    <row r="120" spans="2:51" s="12" customFormat="1" ht="13.5">
      <c r="B120" s="243"/>
      <c r="C120" s="244"/>
      <c r="D120" s="233" t="s">
        <v>194</v>
      </c>
      <c r="E120" s="245" t="s">
        <v>22</v>
      </c>
      <c r="F120" s="246" t="s">
        <v>196</v>
      </c>
      <c r="G120" s="244"/>
      <c r="H120" s="247">
        <v>13</v>
      </c>
      <c r="I120" s="248"/>
      <c r="J120" s="244"/>
      <c r="K120" s="244"/>
      <c r="L120" s="249"/>
      <c r="M120" s="250"/>
      <c r="N120" s="251"/>
      <c r="O120" s="251"/>
      <c r="P120" s="251"/>
      <c r="Q120" s="251"/>
      <c r="R120" s="251"/>
      <c r="S120" s="251"/>
      <c r="T120" s="252"/>
      <c r="AT120" s="253" t="s">
        <v>194</v>
      </c>
      <c r="AU120" s="253" t="s">
        <v>187</v>
      </c>
      <c r="AV120" s="12" t="s">
        <v>186</v>
      </c>
      <c r="AW120" s="12" t="s">
        <v>35</v>
      </c>
      <c r="AX120" s="12" t="s">
        <v>10</v>
      </c>
      <c r="AY120" s="253" t="s">
        <v>180</v>
      </c>
    </row>
    <row r="121" spans="2:63" s="10" customFormat="1" ht="29.85" customHeight="1">
      <c r="B121" s="204"/>
      <c r="C121" s="205"/>
      <c r="D121" s="206" t="s">
        <v>72</v>
      </c>
      <c r="E121" s="218" t="s">
        <v>199</v>
      </c>
      <c r="F121" s="218" t="s">
        <v>221</v>
      </c>
      <c r="G121" s="205"/>
      <c r="H121" s="205"/>
      <c r="I121" s="208"/>
      <c r="J121" s="219">
        <f>BK121</f>
        <v>0</v>
      </c>
      <c r="K121" s="205"/>
      <c r="L121" s="210"/>
      <c r="M121" s="211"/>
      <c r="N121" s="212"/>
      <c r="O121" s="212"/>
      <c r="P121" s="213">
        <f>SUM(P122:P160)</f>
        <v>0</v>
      </c>
      <c r="Q121" s="212"/>
      <c r="R121" s="213">
        <f>SUM(R122:R160)</f>
        <v>0</v>
      </c>
      <c r="S121" s="212"/>
      <c r="T121" s="214">
        <f>SUM(T122:T160)</f>
        <v>0</v>
      </c>
      <c r="AR121" s="215" t="s">
        <v>10</v>
      </c>
      <c r="AT121" s="216" t="s">
        <v>72</v>
      </c>
      <c r="AU121" s="216" t="s">
        <v>10</v>
      </c>
      <c r="AY121" s="215" t="s">
        <v>180</v>
      </c>
      <c r="BK121" s="217">
        <f>SUM(BK122:BK160)</f>
        <v>0</v>
      </c>
    </row>
    <row r="122" spans="2:65" s="1" customFormat="1" ht="22.8" customHeight="1">
      <c r="B122" s="45"/>
      <c r="C122" s="220" t="s">
        <v>204</v>
      </c>
      <c r="D122" s="220" t="s">
        <v>182</v>
      </c>
      <c r="E122" s="221" t="s">
        <v>222</v>
      </c>
      <c r="F122" s="222" t="s">
        <v>223</v>
      </c>
      <c r="G122" s="223" t="s">
        <v>192</v>
      </c>
      <c r="H122" s="224">
        <v>19.3</v>
      </c>
      <c r="I122" s="225"/>
      <c r="J122" s="224">
        <f>ROUND(I122*H122,0)</f>
        <v>0</v>
      </c>
      <c r="K122" s="222" t="s">
        <v>193</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224</v>
      </c>
    </row>
    <row r="123" spans="2:51" s="11" customFormat="1" ht="13.5">
      <c r="B123" s="231"/>
      <c r="C123" s="232"/>
      <c r="D123" s="233" t="s">
        <v>194</v>
      </c>
      <c r="E123" s="234" t="s">
        <v>22</v>
      </c>
      <c r="F123" s="235" t="s">
        <v>225</v>
      </c>
      <c r="G123" s="232"/>
      <c r="H123" s="236">
        <v>19.3</v>
      </c>
      <c r="I123" s="237"/>
      <c r="J123" s="232"/>
      <c r="K123" s="232"/>
      <c r="L123" s="238"/>
      <c r="M123" s="239"/>
      <c r="N123" s="240"/>
      <c r="O123" s="240"/>
      <c r="P123" s="240"/>
      <c r="Q123" s="240"/>
      <c r="R123" s="240"/>
      <c r="S123" s="240"/>
      <c r="T123" s="241"/>
      <c r="AT123" s="242" t="s">
        <v>194</v>
      </c>
      <c r="AU123" s="242" t="s">
        <v>187</v>
      </c>
      <c r="AV123" s="11" t="s">
        <v>187</v>
      </c>
      <c r="AW123" s="11" t="s">
        <v>35</v>
      </c>
      <c r="AX123" s="11" t="s">
        <v>73</v>
      </c>
      <c r="AY123" s="242" t="s">
        <v>180</v>
      </c>
    </row>
    <row r="124" spans="2:51" s="12" customFormat="1" ht="13.5">
      <c r="B124" s="243"/>
      <c r="C124" s="244"/>
      <c r="D124" s="233" t="s">
        <v>194</v>
      </c>
      <c r="E124" s="245" t="s">
        <v>22</v>
      </c>
      <c r="F124" s="246" t="s">
        <v>196</v>
      </c>
      <c r="G124" s="244"/>
      <c r="H124" s="247">
        <v>19.3</v>
      </c>
      <c r="I124" s="248"/>
      <c r="J124" s="244"/>
      <c r="K124" s="244"/>
      <c r="L124" s="249"/>
      <c r="M124" s="250"/>
      <c r="N124" s="251"/>
      <c r="O124" s="251"/>
      <c r="P124" s="251"/>
      <c r="Q124" s="251"/>
      <c r="R124" s="251"/>
      <c r="S124" s="251"/>
      <c r="T124" s="252"/>
      <c r="AT124" s="253" t="s">
        <v>194</v>
      </c>
      <c r="AU124" s="253" t="s">
        <v>187</v>
      </c>
      <c r="AV124" s="12" t="s">
        <v>186</v>
      </c>
      <c r="AW124" s="12" t="s">
        <v>35</v>
      </c>
      <c r="AX124" s="12" t="s">
        <v>10</v>
      </c>
      <c r="AY124" s="253" t="s">
        <v>180</v>
      </c>
    </row>
    <row r="125" spans="2:65" s="1" customFormat="1" ht="22.8" customHeight="1">
      <c r="B125" s="45"/>
      <c r="C125" s="220" t="s">
        <v>226</v>
      </c>
      <c r="D125" s="220" t="s">
        <v>182</v>
      </c>
      <c r="E125" s="221" t="s">
        <v>227</v>
      </c>
      <c r="F125" s="222" t="s">
        <v>228</v>
      </c>
      <c r="G125" s="223" t="s">
        <v>192</v>
      </c>
      <c r="H125" s="224">
        <v>19.3</v>
      </c>
      <c r="I125" s="225"/>
      <c r="J125" s="224">
        <f>ROUND(I125*H125,0)</f>
        <v>0</v>
      </c>
      <c r="K125" s="222" t="s">
        <v>193</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229</v>
      </c>
    </row>
    <row r="126" spans="2:51" s="11" customFormat="1" ht="13.5">
      <c r="B126" s="231"/>
      <c r="C126" s="232"/>
      <c r="D126" s="233" t="s">
        <v>194</v>
      </c>
      <c r="E126" s="234" t="s">
        <v>22</v>
      </c>
      <c r="F126" s="235" t="s">
        <v>225</v>
      </c>
      <c r="G126" s="232"/>
      <c r="H126" s="236">
        <v>19.3</v>
      </c>
      <c r="I126" s="237"/>
      <c r="J126" s="232"/>
      <c r="K126" s="232"/>
      <c r="L126" s="238"/>
      <c r="M126" s="239"/>
      <c r="N126" s="240"/>
      <c r="O126" s="240"/>
      <c r="P126" s="240"/>
      <c r="Q126" s="240"/>
      <c r="R126" s="240"/>
      <c r="S126" s="240"/>
      <c r="T126" s="241"/>
      <c r="AT126" s="242" t="s">
        <v>194</v>
      </c>
      <c r="AU126" s="242" t="s">
        <v>187</v>
      </c>
      <c r="AV126" s="11" t="s">
        <v>187</v>
      </c>
      <c r="AW126" s="11" t="s">
        <v>35</v>
      </c>
      <c r="AX126" s="11" t="s">
        <v>73</v>
      </c>
      <c r="AY126" s="242" t="s">
        <v>180</v>
      </c>
    </row>
    <row r="127" spans="2:51" s="12" customFormat="1" ht="13.5">
      <c r="B127" s="243"/>
      <c r="C127" s="244"/>
      <c r="D127" s="233" t="s">
        <v>194</v>
      </c>
      <c r="E127" s="245" t="s">
        <v>22</v>
      </c>
      <c r="F127" s="246" t="s">
        <v>196</v>
      </c>
      <c r="G127" s="244"/>
      <c r="H127" s="247">
        <v>19.3</v>
      </c>
      <c r="I127" s="248"/>
      <c r="J127" s="244"/>
      <c r="K127" s="244"/>
      <c r="L127" s="249"/>
      <c r="M127" s="250"/>
      <c r="N127" s="251"/>
      <c r="O127" s="251"/>
      <c r="P127" s="251"/>
      <c r="Q127" s="251"/>
      <c r="R127" s="251"/>
      <c r="S127" s="251"/>
      <c r="T127" s="252"/>
      <c r="AT127" s="253" t="s">
        <v>194</v>
      </c>
      <c r="AU127" s="253" t="s">
        <v>187</v>
      </c>
      <c r="AV127" s="12" t="s">
        <v>186</v>
      </c>
      <c r="AW127" s="12" t="s">
        <v>35</v>
      </c>
      <c r="AX127" s="12" t="s">
        <v>10</v>
      </c>
      <c r="AY127" s="253" t="s">
        <v>180</v>
      </c>
    </row>
    <row r="128" spans="2:65" s="1" customFormat="1" ht="22.8" customHeight="1">
      <c r="B128" s="45"/>
      <c r="C128" s="220" t="s">
        <v>28</v>
      </c>
      <c r="D128" s="220" t="s">
        <v>182</v>
      </c>
      <c r="E128" s="221" t="s">
        <v>230</v>
      </c>
      <c r="F128" s="222" t="s">
        <v>231</v>
      </c>
      <c r="G128" s="223" t="s">
        <v>192</v>
      </c>
      <c r="H128" s="224">
        <v>46.44</v>
      </c>
      <c r="I128" s="225"/>
      <c r="J128" s="224">
        <f>ROUND(I128*H128,0)</f>
        <v>0</v>
      </c>
      <c r="K128" s="222" t="s">
        <v>193</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232</v>
      </c>
    </row>
    <row r="129" spans="2:51" s="11" customFormat="1" ht="13.5">
      <c r="B129" s="231"/>
      <c r="C129" s="232"/>
      <c r="D129" s="233" t="s">
        <v>194</v>
      </c>
      <c r="E129" s="234" t="s">
        <v>22</v>
      </c>
      <c r="F129" s="235" t="s">
        <v>233</v>
      </c>
      <c r="G129" s="232"/>
      <c r="H129" s="236">
        <v>29.72</v>
      </c>
      <c r="I129" s="237"/>
      <c r="J129" s="232"/>
      <c r="K129" s="232"/>
      <c r="L129" s="238"/>
      <c r="M129" s="239"/>
      <c r="N129" s="240"/>
      <c r="O129" s="240"/>
      <c r="P129" s="240"/>
      <c r="Q129" s="240"/>
      <c r="R129" s="240"/>
      <c r="S129" s="240"/>
      <c r="T129" s="241"/>
      <c r="AT129" s="242" t="s">
        <v>194</v>
      </c>
      <c r="AU129" s="242" t="s">
        <v>187</v>
      </c>
      <c r="AV129" s="11" t="s">
        <v>187</v>
      </c>
      <c r="AW129" s="11" t="s">
        <v>35</v>
      </c>
      <c r="AX129" s="11" t="s">
        <v>73</v>
      </c>
      <c r="AY129" s="242" t="s">
        <v>180</v>
      </c>
    </row>
    <row r="130" spans="2:51" s="11" customFormat="1" ht="13.5">
      <c r="B130" s="231"/>
      <c r="C130" s="232"/>
      <c r="D130" s="233" t="s">
        <v>194</v>
      </c>
      <c r="E130" s="234" t="s">
        <v>22</v>
      </c>
      <c r="F130" s="235" t="s">
        <v>234</v>
      </c>
      <c r="G130" s="232"/>
      <c r="H130" s="236">
        <v>7.44</v>
      </c>
      <c r="I130" s="237"/>
      <c r="J130" s="232"/>
      <c r="K130" s="232"/>
      <c r="L130" s="238"/>
      <c r="M130" s="239"/>
      <c r="N130" s="240"/>
      <c r="O130" s="240"/>
      <c r="P130" s="240"/>
      <c r="Q130" s="240"/>
      <c r="R130" s="240"/>
      <c r="S130" s="240"/>
      <c r="T130" s="241"/>
      <c r="AT130" s="242" t="s">
        <v>194</v>
      </c>
      <c r="AU130" s="242" t="s">
        <v>187</v>
      </c>
      <c r="AV130" s="11" t="s">
        <v>187</v>
      </c>
      <c r="AW130" s="11" t="s">
        <v>35</v>
      </c>
      <c r="AX130" s="11" t="s">
        <v>73</v>
      </c>
      <c r="AY130" s="242" t="s">
        <v>180</v>
      </c>
    </row>
    <row r="131" spans="2:51" s="11" customFormat="1" ht="13.5">
      <c r="B131" s="231"/>
      <c r="C131" s="232"/>
      <c r="D131" s="233" t="s">
        <v>194</v>
      </c>
      <c r="E131" s="234" t="s">
        <v>22</v>
      </c>
      <c r="F131" s="235" t="s">
        <v>235</v>
      </c>
      <c r="G131" s="232"/>
      <c r="H131" s="236">
        <v>3.64</v>
      </c>
      <c r="I131" s="237"/>
      <c r="J131" s="232"/>
      <c r="K131" s="232"/>
      <c r="L131" s="238"/>
      <c r="M131" s="239"/>
      <c r="N131" s="240"/>
      <c r="O131" s="240"/>
      <c r="P131" s="240"/>
      <c r="Q131" s="240"/>
      <c r="R131" s="240"/>
      <c r="S131" s="240"/>
      <c r="T131" s="241"/>
      <c r="AT131" s="242" t="s">
        <v>194</v>
      </c>
      <c r="AU131" s="242" t="s">
        <v>187</v>
      </c>
      <c r="AV131" s="11" t="s">
        <v>187</v>
      </c>
      <c r="AW131" s="11" t="s">
        <v>35</v>
      </c>
      <c r="AX131" s="11" t="s">
        <v>73</v>
      </c>
      <c r="AY131" s="242" t="s">
        <v>180</v>
      </c>
    </row>
    <row r="132" spans="2:51" s="11" customFormat="1" ht="13.5">
      <c r="B132" s="231"/>
      <c r="C132" s="232"/>
      <c r="D132" s="233" t="s">
        <v>194</v>
      </c>
      <c r="E132" s="234" t="s">
        <v>22</v>
      </c>
      <c r="F132" s="235" t="s">
        <v>236</v>
      </c>
      <c r="G132" s="232"/>
      <c r="H132" s="236">
        <v>5.64</v>
      </c>
      <c r="I132" s="237"/>
      <c r="J132" s="232"/>
      <c r="K132" s="232"/>
      <c r="L132" s="238"/>
      <c r="M132" s="239"/>
      <c r="N132" s="240"/>
      <c r="O132" s="240"/>
      <c r="P132" s="240"/>
      <c r="Q132" s="240"/>
      <c r="R132" s="240"/>
      <c r="S132" s="240"/>
      <c r="T132" s="241"/>
      <c r="AT132" s="242" t="s">
        <v>194</v>
      </c>
      <c r="AU132" s="242" t="s">
        <v>187</v>
      </c>
      <c r="AV132" s="11" t="s">
        <v>187</v>
      </c>
      <c r="AW132" s="11" t="s">
        <v>35</v>
      </c>
      <c r="AX132" s="11" t="s">
        <v>73</v>
      </c>
      <c r="AY132" s="242" t="s">
        <v>180</v>
      </c>
    </row>
    <row r="133" spans="2:51" s="12" customFormat="1" ht="13.5">
      <c r="B133" s="243"/>
      <c r="C133" s="244"/>
      <c r="D133" s="233" t="s">
        <v>194</v>
      </c>
      <c r="E133" s="245" t="s">
        <v>22</v>
      </c>
      <c r="F133" s="246" t="s">
        <v>196</v>
      </c>
      <c r="G133" s="244"/>
      <c r="H133" s="247">
        <v>46.44</v>
      </c>
      <c r="I133" s="248"/>
      <c r="J133" s="244"/>
      <c r="K133" s="244"/>
      <c r="L133" s="249"/>
      <c r="M133" s="250"/>
      <c r="N133" s="251"/>
      <c r="O133" s="251"/>
      <c r="P133" s="251"/>
      <c r="Q133" s="251"/>
      <c r="R133" s="251"/>
      <c r="S133" s="251"/>
      <c r="T133" s="252"/>
      <c r="AT133" s="253" t="s">
        <v>194</v>
      </c>
      <c r="AU133" s="253" t="s">
        <v>187</v>
      </c>
      <c r="AV133" s="12" t="s">
        <v>186</v>
      </c>
      <c r="AW133" s="12" t="s">
        <v>35</v>
      </c>
      <c r="AX133" s="12" t="s">
        <v>10</v>
      </c>
      <c r="AY133" s="253" t="s">
        <v>180</v>
      </c>
    </row>
    <row r="134" spans="2:65" s="1" customFormat="1" ht="22.8" customHeight="1">
      <c r="B134" s="45"/>
      <c r="C134" s="220" t="s">
        <v>237</v>
      </c>
      <c r="D134" s="220" t="s">
        <v>182</v>
      </c>
      <c r="E134" s="221" t="s">
        <v>238</v>
      </c>
      <c r="F134" s="222" t="s">
        <v>239</v>
      </c>
      <c r="G134" s="223" t="s">
        <v>192</v>
      </c>
      <c r="H134" s="224">
        <v>46.44</v>
      </c>
      <c r="I134" s="225"/>
      <c r="J134" s="224">
        <f>ROUND(I134*H134,0)</f>
        <v>0</v>
      </c>
      <c r="K134" s="222" t="s">
        <v>193</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240</v>
      </c>
    </row>
    <row r="135" spans="2:51" s="11" customFormat="1" ht="13.5">
      <c r="B135" s="231"/>
      <c r="C135" s="232"/>
      <c r="D135" s="233" t="s">
        <v>194</v>
      </c>
      <c r="E135" s="234" t="s">
        <v>22</v>
      </c>
      <c r="F135" s="235" t="s">
        <v>233</v>
      </c>
      <c r="G135" s="232"/>
      <c r="H135" s="236">
        <v>29.72</v>
      </c>
      <c r="I135" s="237"/>
      <c r="J135" s="232"/>
      <c r="K135" s="232"/>
      <c r="L135" s="238"/>
      <c r="M135" s="239"/>
      <c r="N135" s="240"/>
      <c r="O135" s="240"/>
      <c r="P135" s="240"/>
      <c r="Q135" s="240"/>
      <c r="R135" s="240"/>
      <c r="S135" s="240"/>
      <c r="T135" s="241"/>
      <c r="AT135" s="242" t="s">
        <v>194</v>
      </c>
      <c r="AU135" s="242" t="s">
        <v>187</v>
      </c>
      <c r="AV135" s="11" t="s">
        <v>187</v>
      </c>
      <c r="AW135" s="11" t="s">
        <v>35</v>
      </c>
      <c r="AX135" s="11" t="s">
        <v>73</v>
      </c>
      <c r="AY135" s="242" t="s">
        <v>180</v>
      </c>
    </row>
    <row r="136" spans="2:51" s="11" customFormat="1" ht="13.5">
      <c r="B136" s="231"/>
      <c r="C136" s="232"/>
      <c r="D136" s="233" t="s">
        <v>194</v>
      </c>
      <c r="E136" s="234" t="s">
        <v>22</v>
      </c>
      <c r="F136" s="235" t="s">
        <v>234</v>
      </c>
      <c r="G136" s="232"/>
      <c r="H136" s="236">
        <v>7.44</v>
      </c>
      <c r="I136" s="237"/>
      <c r="J136" s="232"/>
      <c r="K136" s="232"/>
      <c r="L136" s="238"/>
      <c r="M136" s="239"/>
      <c r="N136" s="240"/>
      <c r="O136" s="240"/>
      <c r="P136" s="240"/>
      <c r="Q136" s="240"/>
      <c r="R136" s="240"/>
      <c r="S136" s="240"/>
      <c r="T136" s="241"/>
      <c r="AT136" s="242" t="s">
        <v>194</v>
      </c>
      <c r="AU136" s="242" t="s">
        <v>187</v>
      </c>
      <c r="AV136" s="11" t="s">
        <v>187</v>
      </c>
      <c r="AW136" s="11" t="s">
        <v>35</v>
      </c>
      <c r="AX136" s="11" t="s">
        <v>73</v>
      </c>
      <c r="AY136" s="242" t="s">
        <v>180</v>
      </c>
    </row>
    <row r="137" spans="2:51" s="11" customFormat="1" ht="13.5">
      <c r="B137" s="231"/>
      <c r="C137" s="232"/>
      <c r="D137" s="233" t="s">
        <v>194</v>
      </c>
      <c r="E137" s="234" t="s">
        <v>22</v>
      </c>
      <c r="F137" s="235" t="s">
        <v>235</v>
      </c>
      <c r="G137" s="232"/>
      <c r="H137" s="236">
        <v>3.64</v>
      </c>
      <c r="I137" s="237"/>
      <c r="J137" s="232"/>
      <c r="K137" s="232"/>
      <c r="L137" s="238"/>
      <c r="M137" s="239"/>
      <c r="N137" s="240"/>
      <c r="O137" s="240"/>
      <c r="P137" s="240"/>
      <c r="Q137" s="240"/>
      <c r="R137" s="240"/>
      <c r="S137" s="240"/>
      <c r="T137" s="241"/>
      <c r="AT137" s="242" t="s">
        <v>194</v>
      </c>
      <c r="AU137" s="242" t="s">
        <v>187</v>
      </c>
      <c r="AV137" s="11" t="s">
        <v>187</v>
      </c>
      <c r="AW137" s="11" t="s">
        <v>35</v>
      </c>
      <c r="AX137" s="11" t="s">
        <v>73</v>
      </c>
      <c r="AY137" s="242" t="s">
        <v>180</v>
      </c>
    </row>
    <row r="138" spans="2:51" s="11" customFormat="1" ht="13.5">
      <c r="B138" s="231"/>
      <c r="C138" s="232"/>
      <c r="D138" s="233" t="s">
        <v>194</v>
      </c>
      <c r="E138" s="234" t="s">
        <v>22</v>
      </c>
      <c r="F138" s="235" t="s">
        <v>236</v>
      </c>
      <c r="G138" s="232"/>
      <c r="H138" s="236">
        <v>5.64</v>
      </c>
      <c r="I138" s="237"/>
      <c r="J138" s="232"/>
      <c r="K138" s="232"/>
      <c r="L138" s="238"/>
      <c r="M138" s="239"/>
      <c r="N138" s="240"/>
      <c r="O138" s="240"/>
      <c r="P138" s="240"/>
      <c r="Q138" s="240"/>
      <c r="R138" s="240"/>
      <c r="S138" s="240"/>
      <c r="T138" s="241"/>
      <c r="AT138" s="242" t="s">
        <v>194</v>
      </c>
      <c r="AU138" s="242" t="s">
        <v>187</v>
      </c>
      <c r="AV138" s="11" t="s">
        <v>187</v>
      </c>
      <c r="AW138" s="11" t="s">
        <v>35</v>
      </c>
      <c r="AX138" s="11" t="s">
        <v>73</v>
      </c>
      <c r="AY138" s="242" t="s">
        <v>180</v>
      </c>
    </row>
    <row r="139" spans="2:51" s="12" customFormat="1" ht="13.5">
      <c r="B139" s="243"/>
      <c r="C139" s="244"/>
      <c r="D139" s="233" t="s">
        <v>194</v>
      </c>
      <c r="E139" s="245" t="s">
        <v>22</v>
      </c>
      <c r="F139" s="246" t="s">
        <v>196</v>
      </c>
      <c r="G139" s="244"/>
      <c r="H139" s="247">
        <v>46.44</v>
      </c>
      <c r="I139" s="248"/>
      <c r="J139" s="244"/>
      <c r="K139" s="244"/>
      <c r="L139" s="249"/>
      <c r="M139" s="250"/>
      <c r="N139" s="251"/>
      <c r="O139" s="251"/>
      <c r="P139" s="251"/>
      <c r="Q139" s="251"/>
      <c r="R139" s="251"/>
      <c r="S139" s="251"/>
      <c r="T139" s="252"/>
      <c r="AT139" s="253" t="s">
        <v>194</v>
      </c>
      <c r="AU139" s="253" t="s">
        <v>187</v>
      </c>
      <c r="AV139" s="12" t="s">
        <v>186</v>
      </c>
      <c r="AW139" s="12" t="s">
        <v>35</v>
      </c>
      <c r="AX139" s="12" t="s">
        <v>10</v>
      </c>
      <c r="AY139" s="253" t="s">
        <v>180</v>
      </c>
    </row>
    <row r="140" spans="2:65" s="1" customFormat="1" ht="22.8" customHeight="1">
      <c r="B140" s="45"/>
      <c r="C140" s="220" t="s">
        <v>214</v>
      </c>
      <c r="D140" s="220" t="s">
        <v>182</v>
      </c>
      <c r="E140" s="221" t="s">
        <v>241</v>
      </c>
      <c r="F140" s="222" t="s">
        <v>242</v>
      </c>
      <c r="G140" s="223" t="s">
        <v>192</v>
      </c>
      <c r="H140" s="224">
        <v>28.25</v>
      </c>
      <c r="I140" s="225"/>
      <c r="J140" s="224">
        <f>ROUND(I140*H140,0)</f>
        <v>0</v>
      </c>
      <c r="K140" s="222" t="s">
        <v>193</v>
      </c>
      <c r="L140" s="71"/>
      <c r="M140" s="226" t="s">
        <v>22</v>
      </c>
      <c r="N140" s="227" t="s">
        <v>45</v>
      </c>
      <c r="O140" s="46"/>
      <c r="P140" s="228">
        <f>O140*H140</f>
        <v>0</v>
      </c>
      <c r="Q140" s="228">
        <v>0</v>
      </c>
      <c r="R140" s="228">
        <f>Q140*H140</f>
        <v>0</v>
      </c>
      <c r="S140" s="228">
        <v>0</v>
      </c>
      <c r="T140" s="229">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243</v>
      </c>
    </row>
    <row r="141" spans="2:47" s="1" customFormat="1" ht="13.5">
      <c r="B141" s="45"/>
      <c r="C141" s="73"/>
      <c r="D141" s="233" t="s">
        <v>205</v>
      </c>
      <c r="E141" s="73"/>
      <c r="F141" s="254" t="s">
        <v>244</v>
      </c>
      <c r="G141" s="73"/>
      <c r="H141" s="73"/>
      <c r="I141" s="190"/>
      <c r="J141" s="73"/>
      <c r="K141" s="73"/>
      <c r="L141" s="71"/>
      <c r="M141" s="255"/>
      <c r="N141" s="46"/>
      <c r="O141" s="46"/>
      <c r="P141" s="46"/>
      <c r="Q141" s="46"/>
      <c r="R141" s="46"/>
      <c r="S141" s="46"/>
      <c r="T141" s="94"/>
      <c r="AT141" s="23" t="s">
        <v>205</v>
      </c>
      <c r="AU141" s="23" t="s">
        <v>187</v>
      </c>
    </row>
    <row r="142" spans="2:51" s="11" customFormat="1" ht="13.5">
      <c r="B142" s="231"/>
      <c r="C142" s="232"/>
      <c r="D142" s="233" t="s">
        <v>194</v>
      </c>
      <c r="E142" s="234" t="s">
        <v>22</v>
      </c>
      <c r="F142" s="235" t="s">
        <v>245</v>
      </c>
      <c r="G142" s="232"/>
      <c r="H142" s="236">
        <v>7.45</v>
      </c>
      <c r="I142" s="237"/>
      <c r="J142" s="232"/>
      <c r="K142" s="232"/>
      <c r="L142" s="238"/>
      <c r="M142" s="239"/>
      <c r="N142" s="240"/>
      <c r="O142" s="240"/>
      <c r="P142" s="240"/>
      <c r="Q142" s="240"/>
      <c r="R142" s="240"/>
      <c r="S142" s="240"/>
      <c r="T142" s="241"/>
      <c r="AT142" s="242" t="s">
        <v>194</v>
      </c>
      <c r="AU142" s="242" t="s">
        <v>187</v>
      </c>
      <c r="AV142" s="11" t="s">
        <v>187</v>
      </c>
      <c r="AW142" s="11" t="s">
        <v>35</v>
      </c>
      <c r="AX142" s="11" t="s">
        <v>73</v>
      </c>
      <c r="AY142" s="242" t="s">
        <v>180</v>
      </c>
    </row>
    <row r="143" spans="2:51" s="11" customFormat="1" ht="13.5">
      <c r="B143" s="231"/>
      <c r="C143" s="232"/>
      <c r="D143" s="233" t="s">
        <v>194</v>
      </c>
      <c r="E143" s="234" t="s">
        <v>22</v>
      </c>
      <c r="F143" s="235" t="s">
        <v>246</v>
      </c>
      <c r="G143" s="232"/>
      <c r="H143" s="236">
        <v>4.48</v>
      </c>
      <c r="I143" s="237"/>
      <c r="J143" s="232"/>
      <c r="K143" s="232"/>
      <c r="L143" s="238"/>
      <c r="M143" s="239"/>
      <c r="N143" s="240"/>
      <c r="O143" s="240"/>
      <c r="P143" s="240"/>
      <c r="Q143" s="240"/>
      <c r="R143" s="240"/>
      <c r="S143" s="240"/>
      <c r="T143" s="241"/>
      <c r="AT143" s="242" t="s">
        <v>194</v>
      </c>
      <c r="AU143" s="242" t="s">
        <v>187</v>
      </c>
      <c r="AV143" s="11" t="s">
        <v>187</v>
      </c>
      <c r="AW143" s="11" t="s">
        <v>35</v>
      </c>
      <c r="AX143" s="11" t="s">
        <v>73</v>
      </c>
      <c r="AY143" s="242" t="s">
        <v>180</v>
      </c>
    </row>
    <row r="144" spans="2:51" s="11" customFormat="1" ht="13.5">
      <c r="B144" s="231"/>
      <c r="C144" s="232"/>
      <c r="D144" s="233" t="s">
        <v>194</v>
      </c>
      <c r="E144" s="234" t="s">
        <v>22</v>
      </c>
      <c r="F144" s="235" t="s">
        <v>247</v>
      </c>
      <c r="G144" s="232"/>
      <c r="H144" s="236">
        <v>12.06</v>
      </c>
      <c r="I144" s="237"/>
      <c r="J144" s="232"/>
      <c r="K144" s="232"/>
      <c r="L144" s="238"/>
      <c r="M144" s="239"/>
      <c r="N144" s="240"/>
      <c r="O144" s="240"/>
      <c r="P144" s="240"/>
      <c r="Q144" s="240"/>
      <c r="R144" s="240"/>
      <c r="S144" s="240"/>
      <c r="T144" s="241"/>
      <c r="AT144" s="242" t="s">
        <v>194</v>
      </c>
      <c r="AU144" s="242" t="s">
        <v>187</v>
      </c>
      <c r="AV144" s="11" t="s">
        <v>187</v>
      </c>
      <c r="AW144" s="11" t="s">
        <v>35</v>
      </c>
      <c r="AX144" s="11" t="s">
        <v>73</v>
      </c>
      <c r="AY144" s="242" t="s">
        <v>180</v>
      </c>
    </row>
    <row r="145" spans="2:51" s="11" customFormat="1" ht="13.5">
      <c r="B145" s="231"/>
      <c r="C145" s="232"/>
      <c r="D145" s="233" t="s">
        <v>194</v>
      </c>
      <c r="E145" s="234" t="s">
        <v>22</v>
      </c>
      <c r="F145" s="235" t="s">
        <v>248</v>
      </c>
      <c r="G145" s="232"/>
      <c r="H145" s="236">
        <v>4.26</v>
      </c>
      <c r="I145" s="237"/>
      <c r="J145" s="232"/>
      <c r="K145" s="232"/>
      <c r="L145" s="238"/>
      <c r="M145" s="239"/>
      <c r="N145" s="240"/>
      <c r="O145" s="240"/>
      <c r="P145" s="240"/>
      <c r="Q145" s="240"/>
      <c r="R145" s="240"/>
      <c r="S145" s="240"/>
      <c r="T145" s="241"/>
      <c r="AT145" s="242" t="s">
        <v>194</v>
      </c>
      <c r="AU145" s="242" t="s">
        <v>187</v>
      </c>
      <c r="AV145" s="11" t="s">
        <v>187</v>
      </c>
      <c r="AW145" s="11" t="s">
        <v>35</v>
      </c>
      <c r="AX145" s="11" t="s">
        <v>73</v>
      </c>
      <c r="AY145" s="242" t="s">
        <v>180</v>
      </c>
    </row>
    <row r="146" spans="2:51" s="12" customFormat="1" ht="13.5">
      <c r="B146" s="243"/>
      <c r="C146" s="244"/>
      <c r="D146" s="233" t="s">
        <v>194</v>
      </c>
      <c r="E146" s="245" t="s">
        <v>22</v>
      </c>
      <c r="F146" s="246" t="s">
        <v>196</v>
      </c>
      <c r="G146" s="244"/>
      <c r="H146" s="247">
        <v>28.25</v>
      </c>
      <c r="I146" s="248"/>
      <c r="J146" s="244"/>
      <c r="K146" s="244"/>
      <c r="L146" s="249"/>
      <c r="M146" s="250"/>
      <c r="N146" s="251"/>
      <c r="O146" s="251"/>
      <c r="P146" s="251"/>
      <c r="Q146" s="251"/>
      <c r="R146" s="251"/>
      <c r="S146" s="251"/>
      <c r="T146" s="252"/>
      <c r="AT146" s="253" t="s">
        <v>194</v>
      </c>
      <c r="AU146" s="253" t="s">
        <v>187</v>
      </c>
      <c r="AV146" s="12" t="s">
        <v>186</v>
      </c>
      <c r="AW146" s="12" t="s">
        <v>35</v>
      </c>
      <c r="AX146" s="12" t="s">
        <v>10</v>
      </c>
      <c r="AY146" s="253" t="s">
        <v>180</v>
      </c>
    </row>
    <row r="147" spans="2:65" s="1" customFormat="1" ht="22.8" customHeight="1">
      <c r="B147" s="45"/>
      <c r="C147" s="220" t="s">
        <v>249</v>
      </c>
      <c r="D147" s="220" t="s">
        <v>182</v>
      </c>
      <c r="E147" s="221" t="s">
        <v>250</v>
      </c>
      <c r="F147" s="222" t="s">
        <v>251</v>
      </c>
      <c r="G147" s="223" t="s">
        <v>252</v>
      </c>
      <c r="H147" s="224">
        <v>0.02</v>
      </c>
      <c r="I147" s="225"/>
      <c r="J147" s="224">
        <f>ROUND(I147*H147,0)</f>
        <v>0</v>
      </c>
      <c r="K147" s="222" t="s">
        <v>193</v>
      </c>
      <c r="L147" s="71"/>
      <c r="M147" s="226" t="s">
        <v>22</v>
      </c>
      <c r="N147" s="227" t="s">
        <v>45</v>
      </c>
      <c r="O147" s="46"/>
      <c r="P147" s="228">
        <f>O147*H147</f>
        <v>0</v>
      </c>
      <c r="Q147" s="228">
        <v>0</v>
      </c>
      <c r="R147" s="228">
        <f>Q147*H147</f>
        <v>0</v>
      </c>
      <c r="S147" s="228">
        <v>0</v>
      </c>
      <c r="T147" s="229">
        <f>S147*H147</f>
        <v>0</v>
      </c>
      <c r="AR147" s="23" t="s">
        <v>186</v>
      </c>
      <c r="AT147" s="23" t="s">
        <v>182</v>
      </c>
      <c r="AU147" s="23" t="s">
        <v>187</v>
      </c>
      <c r="AY147" s="23" t="s">
        <v>180</v>
      </c>
      <c r="BE147" s="230">
        <f>IF(N147="základní",J147,0)</f>
        <v>0</v>
      </c>
      <c r="BF147" s="230">
        <f>IF(N147="snížená",J147,0)</f>
        <v>0</v>
      </c>
      <c r="BG147" s="230">
        <f>IF(N147="zákl. přenesená",J147,0)</f>
        <v>0</v>
      </c>
      <c r="BH147" s="230">
        <f>IF(N147="sníž. přenesená",J147,0)</f>
        <v>0</v>
      </c>
      <c r="BI147" s="230">
        <f>IF(N147="nulová",J147,0)</f>
        <v>0</v>
      </c>
      <c r="BJ147" s="23" t="s">
        <v>187</v>
      </c>
      <c r="BK147" s="230">
        <f>ROUND(I147*H147,0)</f>
        <v>0</v>
      </c>
      <c r="BL147" s="23" t="s">
        <v>186</v>
      </c>
      <c r="BM147" s="23" t="s">
        <v>253</v>
      </c>
    </row>
    <row r="148" spans="2:47" s="1" customFormat="1" ht="13.5">
      <c r="B148" s="45"/>
      <c r="C148" s="73"/>
      <c r="D148" s="233" t="s">
        <v>205</v>
      </c>
      <c r="E148" s="73"/>
      <c r="F148" s="254" t="s">
        <v>254</v>
      </c>
      <c r="G148" s="73"/>
      <c r="H148" s="73"/>
      <c r="I148" s="190"/>
      <c r="J148" s="73"/>
      <c r="K148" s="73"/>
      <c r="L148" s="71"/>
      <c r="M148" s="255"/>
      <c r="N148" s="46"/>
      <c r="O148" s="46"/>
      <c r="P148" s="46"/>
      <c r="Q148" s="46"/>
      <c r="R148" s="46"/>
      <c r="S148" s="46"/>
      <c r="T148" s="94"/>
      <c r="AT148" s="23" t="s">
        <v>205</v>
      </c>
      <c r="AU148" s="23" t="s">
        <v>187</v>
      </c>
    </row>
    <row r="149" spans="2:51" s="11" customFormat="1" ht="13.5">
      <c r="B149" s="231"/>
      <c r="C149" s="232"/>
      <c r="D149" s="233" t="s">
        <v>194</v>
      </c>
      <c r="E149" s="234" t="s">
        <v>22</v>
      </c>
      <c r="F149" s="235" t="s">
        <v>255</v>
      </c>
      <c r="G149" s="232"/>
      <c r="H149" s="236">
        <v>0.02</v>
      </c>
      <c r="I149" s="237"/>
      <c r="J149" s="232"/>
      <c r="K149" s="232"/>
      <c r="L149" s="238"/>
      <c r="M149" s="239"/>
      <c r="N149" s="240"/>
      <c r="O149" s="240"/>
      <c r="P149" s="240"/>
      <c r="Q149" s="240"/>
      <c r="R149" s="240"/>
      <c r="S149" s="240"/>
      <c r="T149" s="241"/>
      <c r="AT149" s="242" t="s">
        <v>194</v>
      </c>
      <c r="AU149" s="242" t="s">
        <v>187</v>
      </c>
      <c r="AV149" s="11" t="s">
        <v>187</v>
      </c>
      <c r="AW149" s="11" t="s">
        <v>35</v>
      </c>
      <c r="AX149" s="11" t="s">
        <v>73</v>
      </c>
      <c r="AY149" s="242" t="s">
        <v>180</v>
      </c>
    </row>
    <row r="150" spans="2:51" s="12" customFormat="1" ht="13.5">
      <c r="B150" s="243"/>
      <c r="C150" s="244"/>
      <c r="D150" s="233" t="s">
        <v>194</v>
      </c>
      <c r="E150" s="245" t="s">
        <v>22</v>
      </c>
      <c r="F150" s="246" t="s">
        <v>196</v>
      </c>
      <c r="G150" s="244"/>
      <c r="H150" s="247">
        <v>0.02</v>
      </c>
      <c r="I150" s="248"/>
      <c r="J150" s="244"/>
      <c r="K150" s="244"/>
      <c r="L150" s="249"/>
      <c r="M150" s="250"/>
      <c r="N150" s="251"/>
      <c r="O150" s="251"/>
      <c r="P150" s="251"/>
      <c r="Q150" s="251"/>
      <c r="R150" s="251"/>
      <c r="S150" s="251"/>
      <c r="T150" s="252"/>
      <c r="AT150" s="253" t="s">
        <v>194</v>
      </c>
      <c r="AU150" s="253" t="s">
        <v>187</v>
      </c>
      <c r="AV150" s="12" t="s">
        <v>186</v>
      </c>
      <c r="AW150" s="12" t="s">
        <v>35</v>
      </c>
      <c r="AX150" s="12" t="s">
        <v>10</v>
      </c>
      <c r="AY150" s="253" t="s">
        <v>180</v>
      </c>
    </row>
    <row r="151" spans="2:65" s="1" customFormat="1" ht="14.4" customHeight="1">
      <c r="B151" s="45"/>
      <c r="C151" s="220" t="s">
        <v>219</v>
      </c>
      <c r="D151" s="220" t="s">
        <v>182</v>
      </c>
      <c r="E151" s="221" t="s">
        <v>256</v>
      </c>
      <c r="F151" s="222" t="s">
        <v>257</v>
      </c>
      <c r="G151" s="223" t="s">
        <v>192</v>
      </c>
      <c r="H151" s="224">
        <v>65.74</v>
      </c>
      <c r="I151" s="225"/>
      <c r="J151" s="224">
        <f>ROUND(I151*H151,0)</f>
        <v>0</v>
      </c>
      <c r="K151" s="222" t="s">
        <v>193</v>
      </c>
      <c r="L151" s="71"/>
      <c r="M151" s="226" t="s">
        <v>22</v>
      </c>
      <c r="N151" s="227" t="s">
        <v>45</v>
      </c>
      <c r="O151" s="46"/>
      <c r="P151" s="228">
        <f>O151*H151</f>
        <v>0</v>
      </c>
      <c r="Q151" s="228">
        <v>0</v>
      </c>
      <c r="R151" s="228">
        <f>Q151*H151</f>
        <v>0</v>
      </c>
      <c r="S151" s="228">
        <v>0</v>
      </c>
      <c r="T151" s="229">
        <f>S151*H151</f>
        <v>0</v>
      </c>
      <c r="AR151" s="23" t="s">
        <v>186</v>
      </c>
      <c r="AT151" s="23" t="s">
        <v>182</v>
      </c>
      <c r="AU151" s="23" t="s">
        <v>187</v>
      </c>
      <c r="AY151" s="23" t="s">
        <v>180</v>
      </c>
      <c r="BE151" s="230">
        <f>IF(N151="základní",J151,0)</f>
        <v>0</v>
      </c>
      <c r="BF151" s="230">
        <f>IF(N151="snížená",J151,0)</f>
        <v>0</v>
      </c>
      <c r="BG151" s="230">
        <f>IF(N151="zákl. přenesená",J151,0)</f>
        <v>0</v>
      </c>
      <c r="BH151" s="230">
        <f>IF(N151="sníž. přenesená",J151,0)</f>
        <v>0</v>
      </c>
      <c r="BI151" s="230">
        <f>IF(N151="nulová",J151,0)</f>
        <v>0</v>
      </c>
      <c r="BJ151" s="23" t="s">
        <v>187</v>
      </c>
      <c r="BK151" s="230">
        <f>ROUND(I151*H151,0)</f>
        <v>0</v>
      </c>
      <c r="BL151" s="23" t="s">
        <v>186</v>
      </c>
      <c r="BM151" s="23" t="s">
        <v>258</v>
      </c>
    </row>
    <row r="152" spans="2:47" s="1" customFormat="1" ht="13.5">
      <c r="B152" s="45"/>
      <c r="C152" s="73"/>
      <c r="D152" s="233" t="s">
        <v>205</v>
      </c>
      <c r="E152" s="73"/>
      <c r="F152" s="254" t="s">
        <v>259</v>
      </c>
      <c r="G152" s="73"/>
      <c r="H152" s="73"/>
      <c r="I152" s="190"/>
      <c r="J152" s="73"/>
      <c r="K152" s="73"/>
      <c r="L152" s="71"/>
      <c r="M152" s="255"/>
      <c r="N152" s="46"/>
      <c r="O152" s="46"/>
      <c r="P152" s="46"/>
      <c r="Q152" s="46"/>
      <c r="R152" s="46"/>
      <c r="S152" s="46"/>
      <c r="T152" s="94"/>
      <c r="AT152" s="23" t="s">
        <v>205</v>
      </c>
      <c r="AU152" s="23" t="s">
        <v>187</v>
      </c>
    </row>
    <row r="153" spans="2:51" s="13" customFormat="1" ht="13.5">
      <c r="B153" s="256"/>
      <c r="C153" s="257"/>
      <c r="D153" s="233" t="s">
        <v>194</v>
      </c>
      <c r="E153" s="258" t="s">
        <v>22</v>
      </c>
      <c r="F153" s="259" t="s">
        <v>260</v>
      </c>
      <c r="G153" s="257"/>
      <c r="H153" s="258" t="s">
        <v>22</v>
      </c>
      <c r="I153" s="260"/>
      <c r="J153" s="257"/>
      <c r="K153" s="257"/>
      <c r="L153" s="261"/>
      <c r="M153" s="262"/>
      <c r="N153" s="263"/>
      <c r="O153" s="263"/>
      <c r="P153" s="263"/>
      <c r="Q153" s="263"/>
      <c r="R153" s="263"/>
      <c r="S153" s="263"/>
      <c r="T153" s="264"/>
      <c r="AT153" s="265" t="s">
        <v>194</v>
      </c>
      <c r="AU153" s="265" t="s">
        <v>187</v>
      </c>
      <c r="AV153" s="13" t="s">
        <v>10</v>
      </c>
      <c r="AW153" s="13" t="s">
        <v>35</v>
      </c>
      <c r="AX153" s="13" t="s">
        <v>73</v>
      </c>
      <c r="AY153" s="265" t="s">
        <v>180</v>
      </c>
    </row>
    <row r="154" spans="2:51" s="11" customFormat="1" ht="13.5">
      <c r="B154" s="231"/>
      <c r="C154" s="232"/>
      <c r="D154" s="233" t="s">
        <v>194</v>
      </c>
      <c r="E154" s="234" t="s">
        <v>22</v>
      </c>
      <c r="F154" s="235" t="s">
        <v>225</v>
      </c>
      <c r="G154" s="232"/>
      <c r="H154" s="236">
        <v>19.3</v>
      </c>
      <c r="I154" s="237"/>
      <c r="J154" s="232"/>
      <c r="K154" s="232"/>
      <c r="L154" s="238"/>
      <c r="M154" s="239"/>
      <c r="N154" s="240"/>
      <c r="O154" s="240"/>
      <c r="P154" s="240"/>
      <c r="Q154" s="240"/>
      <c r="R154" s="240"/>
      <c r="S154" s="240"/>
      <c r="T154" s="241"/>
      <c r="AT154" s="242" t="s">
        <v>194</v>
      </c>
      <c r="AU154" s="242" t="s">
        <v>187</v>
      </c>
      <c r="AV154" s="11" t="s">
        <v>187</v>
      </c>
      <c r="AW154" s="11" t="s">
        <v>35</v>
      </c>
      <c r="AX154" s="11" t="s">
        <v>73</v>
      </c>
      <c r="AY154" s="242" t="s">
        <v>180</v>
      </c>
    </row>
    <row r="155" spans="2:51" s="13" customFormat="1" ht="13.5">
      <c r="B155" s="256"/>
      <c r="C155" s="257"/>
      <c r="D155" s="233" t="s">
        <v>194</v>
      </c>
      <c r="E155" s="258" t="s">
        <v>22</v>
      </c>
      <c r="F155" s="259" t="s">
        <v>261</v>
      </c>
      <c r="G155" s="257"/>
      <c r="H155" s="258" t="s">
        <v>22</v>
      </c>
      <c r="I155" s="260"/>
      <c r="J155" s="257"/>
      <c r="K155" s="257"/>
      <c r="L155" s="261"/>
      <c r="M155" s="262"/>
      <c r="N155" s="263"/>
      <c r="O155" s="263"/>
      <c r="P155" s="263"/>
      <c r="Q155" s="263"/>
      <c r="R155" s="263"/>
      <c r="S155" s="263"/>
      <c r="T155" s="264"/>
      <c r="AT155" s="265" t="s">
        <v>194</v>
      </c>
      <c r="AU155" s="265" t="s">
        <v>187</v>
      </c>
      <c r="AV155" s="13" t="s">
        <v>10</v>
      </c>
      <c r="AW155" s="13" t="s">
        <v>35</v>
      </c>
      <c r="AX155" s="13" t="s">
        <v>73</v>
      </c>
      <c r="AY155" s="265" t="s">
        <v>180</v>
      </c>
    </row>
    <row r="156" spans="2:51" s="11" customFormat="1" ht="13.5">
      <c r="B156" s="231"/>
      <c r="C156" s="232"/>
      <c r="D156" s="233" t="s">
        <v>194</v>
      </c>
      <c r="E156" s="234" t="s">
        <v>22</v>
      </c>
      <c r="F156" s="235" t="s">
        <v>233</v>
      </c>
      <c r="G156" s="232"/>
      <c r="H156" s="236">
        <v>29.72</v>
      </c>
      <c r="I156" s="237"/>
      <c r="J156" s="232"/>
      <c r="K156" s="232"/>
      <c r="L156" s="238"/>
      <c r="M156" s="239"/>
      <c r="N156" s="240"/>
      <c r="O156" s="240"/>
      <c r="P156" s="240"/>
      <c r="Q156" s="240"/>
      <c r="R156" s="240"/>
      <c r="S156" s="240"/>
      <c r="T156" s="241"/>
      <c r="AT156" s="242" t="s">
        <v>194</v>
      </c>
      <c r="AU156" s="242" t="s">
        <v>187</v>
      </c>
      <c r="AV156" s="11" t="s">
        <v>187</v>
      </c>
      <c r="AW156" s="11" t="s">
        <v>35</v>
      </c>
      <c r="AX156" s="11" t="s">
        <v>73</v>
      </c>
      <c r="AY156" s="242" t="s">
        <v>180</v>
      </c>
    </row>
    <row r="157" spans="2:51" s="11" customFormat="1" ht="13.5">
      <c r="B157" s="231"/>
      <c r="C157" s="232"/>
      <c r="D157" s="233" t="s">
        <v>194</v>
      </c>
      <c r="E157" s="234" t="s">
        <v>22</v>
      </c>
      <c r="F157" s="235" t="s">
        <v>234</v>
      </c>
      <c r="G157" s="232"/>
      <c r="H157" s="236">
        <v>7.44</v>
      </c>
      <c r="I157" s="237"/>
      <c r="J157" s="232"/>
      <c r="K157" s="232"/>
      <c r="L157" s="238"/>
      <c r="M157" s="239"/>
      <c r="N157" s="240"/>
      <c r="O157" s="240"/>
      <c r="P157" s="240"/>
      <c r="Q157" s="240"/>
      <c r="R157" s="240"/>
      <c r="S157" s="240"/>
      <c r="T157" s="241"/>
      <c r="AT157" s="242" t="s">
        <v>194</v>
      </c>
      <c r="AU157" s="242" t="s">
        <v>187</v>
      </c>
      <c r="AV157" s="11" t="s">
        <v>187</v>
      </c>
      <c r="AW157" s="11" t="s">
        <v>35</v>
      </c>
      <c r="AX157" s="11" t="s">
        <v>73</v>
      </c>
      <c r="AY157" s="242" t="s">
        <v>180</v>
      </c>
    </row>
    <row r="158" spans="2:51" s="11" customFormat="1" ht="13.5">
      <c r="B158" s="231"/>
      <c r="C158" s="232"/>
      <c r="D158" s="233" t="s">
        <v>194</v>
      </c>
      <c r="E158" s="234" t="s">
        <v>22</v>
      </c>
      <c r="F158" s="235" t="s">
        <v>235</v>
      </c>
      <c r="G158" s="232"/>
      <c r="H158" s="236">
        <v>3.64</v>
      </c>
      <c r="I158" s="237"/>
      <c r="J158" s="232"/>
      <c r="K158" s="232"/>
      <c r="L158" s="238"/>
      <c r="M158" s="239"/>
      <c r="N158" s="240"/>
      <c r="O158" s="240"/>
      <c r="P158" s="240"/>
      <c r="Q158" s="240"/>
      <c r="R158" s="240"/>
      <c r="S158" s="240"/>
      <c r="T158" s="241"/>
      <c r="AT158" s="242" t="s">
        <v>194</v>
      </c>
      <c r="AU158" s="242" t="s">
        <v>187</v>
      </c>
      <c r="AV158" s="11" t="s">
        <v>187</v>
      </c>
      <c r="AW158" s="11" t="s">
        <v>35</v>
      </c>
      <c r="AX158" s="11" t="s">
        <v>73</v>
      </c>
      <c r="AY158" s="242" t="s">
        <v>180</v>
      </c>
    </row>
    <row r="159" spans="2:51" s="11" customFormat="1" ht="13.5">
      <c r="B159" s="231"/>
      <c r="C159" s="232"/>
      <c r="D159" s="233" t="s">
        <v>194</v>
      </c>
      <c r="E159" s="234" t="s">
        <v>22</v>
      </c>
      <c r="F159" s="235" t="s">
        <v>236</v>
      </c>
      <c r="G159" s="232"/>
      <c r="H159" s="236">
        <v>5.64</v>
      </c>
      <c r="I159" s="237"/>
      <c r="J159" s="232"/>
      <c r="K159" s="232"/>
      <c r="L159" s="238"/>
      <c r="M159" s="239"/>
      <c r="N159" s="240"/>
      <c r="O159" s="240"/>
      <c r="P159" s="240"/>
      <c r="Q159" s="240"/>
      <c r="R159" s="240"/>
      <c r="S159" s="240"/>
      <c r="T159" s="241"/>
      <c r="AT159" s="242" t="s">
        <v>194</v>
      </c>
      <c r="AU159" s="242" t="s">
        <v>187</v>
      </c>
      <c r="AV159" s="11" t="s">
        <v>187</v>
      </c>
      <c r="AW159" s="11" t="s">
        <v>35</v>
      </c>
      <c r="AX159" s="11" t="s">
        <v>73</v>
      </c>
      <c r="AY159" s="242" t="s">
        <v>180</v>
      </c>
    </row>
    <row r="160" spans="2:51" s="12" customFormat="1" ht="13.5">
      <c r="B160" s="243"/>
      <c r="C160" s="244"/>
      <c r="D160" s="233" t="s">
        <v>194</v>
      </c>
      <c r="E160" s="245" t="s">
        <v>22</v>
      </c>
      <c r="F160" s="246" t="s">
        <v>196</v>
      </c>
      <c r="G160" s="244"/>
      <c r="H160" s="247">
        <v>65.74</v>
      </c>
      <c r="I160" s="248"/>
      <c r="J160" s="244"/>
      <c r="K160" s="244"/>
      <c r="L160" s="249"/>
      <c r="M160" s="250"/>
      <c r="N160" s="251"/>
      <c r="O160" s="251"/>
      <c r="P160" s="251"/>
      <c r="Q160" s="251"/>
      <c r="R160" s="251"/>
      <c r="S160" s="251"/>
      <c r="T160" s="252"/>
      <c r="AT160" s="253" t="s">
        <v>194</v>
      </c>
      <c r="AU160" s="253" t="s">
        <v>187</v>
      </c>
      <c r="AV160" s="12" t="s">
        <v>186</v>
      </c>
      <c r="AW160" s="12" t="s">
        <v>35</v>
      </c>
      <c r="AX160" s="12" t="s">
        <v>10</v>
      </c>
      <c r="AY160" s="253" t="s">
        <v>180</v>
      </c>
    </row>
    <row r="161" spans="2:63" s="10" customFormat="1" ht="29.85" customHeight="1">
      <c r="B161" s="204"/>
      <c r="C161" s="205"/>
      <c r="D161" s="206" t="s">
        <v>72</v>
      </c>
      <c r="E161" s="218" t="s">
        <v>226</v>
      </c>
      <c r="F161" s="218" t="s">
        <v>262</v>
      </c>
      <c r="G161" s="205"/>
      <c r="H161" s="205"/>
      <c r="I161" s="208"/>
      <c r="J161" s="219">
        <f>BK161</f>
        <v>0</v>
      </c>
      <c r="K161" s="205"/>
      <c r="L161" s="210"/>
      <c r="M161" s="211"/>
      <c r="N161" s="212"/>
      <c r="O161" s="212"/>
      <c r="P161" s="213">
        <f>SUM(P162:P172)</f>
        <v>0</v>
      </c>
      <c r="Q161" s="212"/>
      <c r="R161" s="213">
        <f>SUM(R162:R172)</f>
        <v>0</v>
      </c>
      <c r="S161" s="212"/>
      <c r="T161" s="214">
        <f>SUM(T162:T172)</f>
        <v>0</v>
      </c>
      <c r="AR161" s="215" t="s">
        <v>10</v>
      </c>
      <c r="AT161" s="216" t="s">
        <v>72</v>
      </c>
      <c r="AU161" s="216" t="s">
        <v>10</v>
      </c>
      <c r="AY161" s="215" t="s">
        <v>180</v>
      </c>
      <c r="BK161" s="217">
        <f>SUM(BK162:BK172)</f>
        <v>0</v>
      </c>
    </row>
    <row r="162" spans="2:65" s="1" customFormat="1" ht="22.8" customHeight="1">
      <c r="B162" s="45"/>
      <c r="C162" s="220" t="s">
        <v>11</v>
      </c>
      <c r="D162" s="220" t="s">
        <v>182</v>
      </c>
      <c r="E162" s="221" t="s">
        <v>263</v>
      </c>
      <c r="F162" s="222" t="s">
        <v>264</v>
      </c>
      <c r="G162" s="223" t="s">
        <v>192</v>
      </c>
      <c r="H162" s="224">
        <v>19.3</v>
      </c>
      <c r="I162" s="225"/>
      <c r="J162" s="224">
        <f>ROUND(I162*H162,0)</f>
        <v>0</v>
      </c>
      <c r="K162" s="222" t="s">
        <v>193</v>
      </c>
      <c r="L162" s="71"/>
      <c r="M162" s="226" t="s">
        <v>22</v>
      </c>
      <c r="N162" s="227" t="s">
        <v>45</v>
      </c>
      <c r="O162" s="46"/>
      <c r="P162" s="228">
        <f>O162*H162</f>
        <v>0</v>
      </c>
      <c r="Q162" s="228">
        <v>0</v>
      </c>
      <c r="R162" s="228">
        <f>Q162*H162</f>
        <v>0</v>
      </c>
      <c r="S162" s="228">
        <v>0</v>
      </c>
      <c r="T162" s="229">
        <f>S162*H162</f>
        <v>0</v>
      </c>
      <c r="AR162" s="23" t="s">
        <v>186</v>
      </c>
      <c r="AT162" s="23" t="s">
        <v>182</v>
      </c>
      <c r="AU162" s="23" t="s">
        <v>187</v>
      </c>
      <c r="AY162" s="23" t="s">
        <v>180</v>
      </c>
      <c r="BE162" s="230">
        <f>IF(N162="základní",J162,0)</f>
        <v>0</v>
      </c>
      <c r="BF162" s="230">
        <f>IF(N162="snížená",J162,0)</f>
        <v>0</v>
      </c>
      <c r="BG162" s="230">
        <f>IF(N162="zákl. přenesená",J162,0)</f>
        <v>0</v>
      </c>
      <c r="BH162" s="230">
        <f>IF(N162="sníž. přenesená",J162,0)</f>
        <v>0</v>
      </c>
      <c r="BI162" s="230">
        <f>IF(N162="nulová",J162,0)</f>
        <v>0</v>
      </c>
      <c r="BJ162" s="23" t="s">
        <v>187</v>
      </c>
      <c r="BK162" s="230">
        <f>ROUND(I162*H162,0)</f>
        <v>0</v>
      </c>
      <c r="BL162" s="23" t="s">
        <v>186</v>
      </c>
      <c r="BM162" s="23" t="s">
        <v>265</v>
      </c>
    </row>
    <row r="163" spans="2:47" s="1" customFormat="1" ht="13.5">
      <c r="B163" s="45"/>
      <c r="C163" s="73"/>
      <c r="D163" s="233" t="s">
        <v>205</v>
      </c>
      <c r="E163" s="73"/>
      <c r="F163" s="254" t="s">
        <v>266</v>
      </c>
      <c r="G163" s="73"/>
      <c r="H163" s="73"/>
      <c r="I163" s="190"/>
      <c r="J163" s="73"/>
      <c r="K163" s="73"/>
      <c r="L163" s="71"/>
      <c r="M163" s="255"/>
      <c r="N163" s="46"/>
      <c r="O163" s="46"/>
      <c r="P163" s="46"/>
      <c r="Q163" s="46"/>
      <c r="R163" s="46"/>
      <c r="S163" s="46"/>
      <c r="T163" s="94"/>
      <c r="AT163" s="23" t="s">
        <v>205</v>
      </c>
      <c r="AU163" s="23" t="s">
        <v>187</v>
      </c>
    </row>
    <row r="164" spans="2:51" s="11" customFormat="1" ht="13.5">
      <c r="B164" s="231"/>
      <c r="C164" s="232"/>
      <c r="D164" s="233" t="s">
        <v>194</v>
      </c>
      <c r="E164" s="234" t="s">
        <v>22</v>
      </c>
      <c r="F164" s="235" t="s">
        <v>225</v>
      </c>
      <c r="G164" s="232"/>
      <c r="H164" s="236">
        <v>19.3</v>
      </c>
      <c r="I164" s="237"/>
      <c r="J164" s="232"/>
      <c r="K164" s="232"/>
      <c r="L164" s="238"/>
      <c r="M164" s="239"/>
      <c r="N164" s="240"/>
      <c r="O164" s="240"/>
      <c r="P164" s="240"/>
      <c r="Q164" s="240"/>
      <c r="R164" s="240"/>
      <c r="S164" s="240"/>
      <c r="T164" s="241"/>
      <c r="AT164" s="242" t="s">
        <v>194</v>
      </c>
      <c r="AU164" s="242" t="s">
        <v>187</v>
      </c>
      <c r="AV164" s="11" t="s">
        <v>187</v>
      </c>
      <c r="AW164" s="11" t="s">
        <v>35</v>
      </c>
      <c r="AX164" s="11" t="s">
        <v>73</v>
      </c>
      <c r="AY164" s="242" t="s">
        <v>180</v>
      </c>
    </row>
    <row r="165" spans="2:51" s="12" customFormat="1" ht="13.5">
      <c r="B165" s="243"/>
      <c r="C165" s="244"/>
      <c r="D165" s="233" t="s">
        <v>194</v>
      </c>
      <c r="E165" s="245" t="s">
        <v>22</v>
      </c>
      <c r="F165" s="246" t="s">
        <v>196</v>
      </c>
      <c r="G165" s="244"/>
      <c r="H165" s="247">
        <v>19.3</v>
      </c>
      <c r="I165" s="248"/>
      <c r="J165" s="244"/>
      <c r="K165" s="244"/>
      <c r="L165" s="249"/>
      <c r="M165" s="250"/>
      <c r="N165" s="251"/>
      <c r="O165" s="251"/>
      <c r="P165" s="251"/>
      <c r="Q165" s="251"/>
      <c r="R165" s="251"/>
      <c r="S165" s="251"/>
      <c r="T165" s="252"/>
      <c r="AT165" s="253" t="s">
        <v>194</v>
      </c>
      <c r="AU165" s="253" t="s">
        <v>187</v>
      </c>
      <c r="AV165" s="12" t="s">
        <v>186</v>
      </c>
      <c r="AW165" s="12" t="s">
        <v>35</v>
      </c>
      <c r="AX165" s="12" t="s">
        <v>10</v>
      </c>
      <c r="AY165" s="253" t="s">
        <v>180</v>
      </c>
    </row>
    <row r="166" spans="2:65" s="1" customFormat="1" ht="14.4" customHeight="1">
      <c r="B166" s="45"/>
      <c r="C166" s="220" t="s">
        <v>224</v>
      </c>
      <c r="D166" s="220" t="s">
        <v>182</v>
      </c>
      <c r="E166" s="221" t="s">
        <v>267</v>
      </c>
      <c r="F166" s="222" t="s">
        <v>268</v>
      </c>
      <c r="G166" s="223" t="s">
        <v>269</v>
      </c>
      <c r="H166" s="224">
        <v>1</v>
      </c>
      <c r="I166" s="225"/>
      <c r="J166" s="224">
        <f>ROUND(I166*H166,0)</f>
        <v>0</v>
      </c>
      <c r="K166" s="222" t="s">
        <v>22</v>
      </c>
      <c r="L166" s="71"/>
      <c r="M166" s="226" t="s">
        <v>22</v>
      </c>
      <c r="N166" s="227" t="s">
        <v>45</v>
      </c>
      <c r="O166" s="46"/>
      <c r="P166" s="228">
        <f>O166*H166</f>
        <v>0</v>
      </c>
      <c r="Q166" s="228">
        <v>0</v>
      </c>
      <c r="R166" s="228">
        <f>Q166*H166</f>
        <v>0</v>
      </c>
      <c r="S166" s="228">
        <v>0</v>
      </c>
      <c r="T166" s="229">
        <f>S166*H166</f>
        <v>0</v>
      </c>
      <c r="AR166" s="23" t="s">
        <v>186</v>
      </c>
      <c r="AT166" s="23" t="s">
        <v>182</v>
      </c>
      <c r="AU166" s="23" t="s">
        <v>187</v>
      </c>
      <c r="AY166" s="23" t="s">
        <v>180</v>
      </c>
      <c r="BE166" s="230">
        <f>IF(N166="základní",J166,0)</f>
        <v>0</v>
      </c>
      <c r="BF166" s="230">
        <f>IF(N166="snížená",J166,0)</f>
        <v>0</v>
      </c>
      <c r="BG166" s="230">
        <f>IF(N166="zákl. přenesená",J166,0)</f>
        <v>0</v>
      </c>
      <c r="BH166" s="230">
        <f>IF(N166="sníž. přenesená",J166,0)</f>
        <v>0</v>
      </c>
      <c r="BI166" s="230">
        <f>IF(N166="nulová",J166,0)</f>
        <v>0</v>
      </c>
      <c r="BJ166" s="23" t="s">
        <v>187</v>
      </c>
      <c r="BK166" s="230">
        <f>ROUND(I166*H166,0)</f>
        <v>0</v>
      </c>
      <c r="BL166" s="23" t="s">
        <v>186</v>
      </c>
      <c r="BM166" s="23" t="s">
        <v>270</v>
      </c>
    </row>
    <row r="167" spans="2:65" s="1" customFormat="1" ht="45.6" customHeight="1">
      <c r="B167" s="45"/>
      <c r="C167" s="220" t="s">
        <v>271</v>
      </c>
      <c r="D167" s="220" t="s">
        <v>182</v>
      </c>
      <c r="E167" s="221" t="s">
        <v>272</v>
      </c>
      <c r="F167" s="222" t="s">
        <v>273</v>
      </c>
      <c r="G167" s="223" t="s">
        <v>192</v>
      </c>
      <c r="H167" s="224">
        <v>26.34</v>
      </c>
      <c r="I167" s="225"/>
      <c r="J167" s="224">
        <f>ROUND(I167*H167,0)</f>
        <v>0</v>
      </c>
      <c r="K167" s="222" t="s">
        <v>193</v>
      </c>
      <c r="L167" s="71"/>
      <c r="M167" s="226" t="s">
        <v>22</v>
      </c>
      <c r="N167" s="227" t="s">
        <v>45</v>
      </c>
      <c r="O167" s="46"/>
      <c r="P167" s="228">
        <f>O167*H167</f>
        <v>0</v>
      </c>
      <c r="Q167" s="228">
        <v>0</v>
      </c>
      <c r="R167" s="228">
        <f>Q167*H167</f>
        <v>0</v>
      </c>
      <c r="S167" s="228">
        <v>0</v>
      </c>
      <c r="T167" s="229">
        <f>S167*H167</f>
        <v>0</v>
      </c>
      <c r="AR167" s="23" t="s">
        <v>186</v>
      </c>
      <c r="AT167" s="23" t="s">
        <v>182</v>
      </c>
      <c r="AU167" s="23" t="s">
        <v>187</v>
      </c>
      <c r="AY167" s="23" t="s">
        <v>180</v>
      </c>
      <c r="BE167" s="230">
        <f>IF(N167="základní",J167,0)</f>
        <v>0</v>
      </c>
      <c r="BF167" s="230">
        <f>IF(N167="snížená",J167,0)</f>
        <v>0</v>
      </c>
      <c r="BG167" s="230">
        <f>IF(N167="zákl. přenesená",J167,0)</f>
        <v>0</v>
      </c>
      <c r="BH167" s="230">
        <f>IF(N167="sníž. přenesená",J167,0)</f>
        <v>0</v>
      </c>
      <c r="BI167" s="230">
        <f>IF(N167="nulová",J167,0)</f>
        <v>0</v>
      </c>
      <c r="BJ167" s="23" t="s">
        <v>187</v>
      </c>
      <c r="BK167" s="230">
        <f>ROUND(I167*H167,0)</f>
        <v>0</v>
      </c>
      <c r="BL167" s="23" t="s">
        <v>186</v>
      </c>
      <c r="BM167" s="23" t="s">
        <v>274</v>
      </c>
    </row>
    <row r="168" spans="2:51" s="11" customFormat="1" ht="13.5">
      <c r="B168" s="231"/>
      <c r="C168" s="232"/>
      <c r="D168" s="233" t="s">
        <v>194</v>
      </c>
      <c r="E168" s="234" t="s">
        <v>22</v>
      </c>
      <c r="F168" s="235" t="s">
        <v>275</v>
      </c>
      <c r="G168" s="232"/>
      <c r="H168" s="236">
        <v>26.34</v>
      </c>
      <c r="I168" s="237"/>
      <c r="J168" s="232"/>
      <c r="K168" s="232"/>
      <c r="L168" s="238"/>
      <c r="M168" s="239"/>
      <c r="N168" s="240"/>
      <c r="O168" s="240"/>
      <c r="P168" s="240"/>
      <c r="Q168" s="240"/>
      <c r="R168" s="240"/>
      <c r="S168" s="240"/>
      <c r="T168" s="241"/>
      <c r="AT168" s="242" t="s">
        <v>194</v>
      </c>
      <c r="AU168" s="242" t="s">
        <v>187</v>
      </c>
      <c r="AV168" s="11" t="s">
        <v>187</v>
      </c>
      <c r="AW168" s="11" t="s">
        <v>35</v>
      </c>
      <c r="AX168" s="11" t="s">
        <v>73</v>
      </c>
      <c r="AY168" s="242" t="s">
        <v>180</v>
      </c>
    </row>
    <row r="169" spans="2:51" s="12" customFormat="1" ht="13.5">
      <c r="B169" s="243"/>
      <c r="C169" s="244"/>
      <c r="D169" s="233" t="s">
        <v>194</v>
      </c>
      <c r="E169" s="245" t="s">
        <v>22</v>
      </c>
      <c r="F169" s="246" t="s">
        <v>196</v>
      </c>
      <c r="G169" s="244"/>
      <c r="H169" s="247">
        <v>26.34</v>
      </c>
      <c r="I169" s="248"/>
      <c r="J169" s="244"/>
      <c r="K169" s="244"/>
      <c r="L169" s="249"/>
      <c r="M169" s="250"/>
      <c r="N169" s="251"/>
      <c r="O169" s="251"/>
      <c r="P169" s="251"/>
      <c r="Q169" s="251"/>
      <c r="R169" s="251"/>
      <c r="S169" s="251"/>
      <c r="T169" s="252"/>
      <c r="AT169" s="253" t="s">
        <v>194</v>
      </c>
      <c r="AU169" s="253" t="s">
        <v>187</v>
      </c>
      <c r="AV169" s="12" t="s">
        <v>186</v>
      </c>
      <c r="AW169" s="12" t="s">
        <v>35</v>
      </c>
      <c r="AX169" s="12" t="s">
        <v>10</v>
      </c>
      <c r="AY169" s="253" t="s">
        <v>180</v>
      </c>
    </row>
    <row r="170" spans="2:65" s="1" customFormat="1" ht="22.8" customHeight="1">
      <c r="B170" s="45"/>
      <c r="C170" s="220" t="s">
        <v>229</v>
      </c>
      <c r="D170" s="220" t="s">
        <v>182</v>
      </c>
      <c r="E170" s="221" t="s">
        <v>276</v>
      </c>
      <c r="F170" s="222" t="s">
        <v>277</v>
      </c>
      <c r="G170" s="223" t="s">
        <v>203</v>
      </c>
      <c r="H170" s="224">
        <v>1</v>
      </c>
      <c r="I170" s="225"/>
      <c r="J170" s="224">
        <f>ROUND(I170*H170,0)</f>
        <v>0</v>
      </c>
      <c r="K170" s="222" t="s">
        <v>193</v>
      </c>
      <c r="L170" s="71"/>
      <c r="M170" s="226" t="s">
        <v>22</v>
      </c>
      <c r="N170" s="227" t="s">
        <v>45</v>
      </c>
      <c r="O170" s="46"/>
      <c r="P170" s="228">
        <f>O170*H170</f>
        <v>0</v>
      </c>
      <c r="Q170" s="228">
        <v>0</v>
      </c>
      <c r="R170" s="228">
        <f>Q170*H170</f>
        <v>0</v>
      </c>
      <c r="S170" s="228">
        <v>0</v>
      </c>
      <c r="T170" s="229">
        <f>S170*H170</f>
        <v>0</v>
      </c>
      <c r="AR170" s="23" t="s">
        <v>186</v>
      </c>
      <c r="AT170" s="23" t="s">
        <v>182</v>
      </c>
      <c r="AU170" s="23" t="s">
        <v>187</v>
      </c>
      <c r="AY170" s="23" t="s">
        <v>180</v>
      </c>
      <c r="BE170" s="230">
        <f>IF(N170="základní",J170,0)</f>
        <v>0</v>
      </c>
      <c r="BF170" s="230">
        <f>IF(N170="snížená",J170,0)</f>
        <v>0</v>
      </c>
      <c r="BG170" s="230">
        <f>IF(N170="zákl. přenesená",J170,0)</f>
        <v>0</v>
      </c>
      <c r="BH170" s="230">
        <f>IF(N170="sníž. přenesená",J170,0)</f>
        <v>0</v>
      </c>
      <c r="BI170" s="230">
        <f>IF(N170="nulová",J170,0)</f>
        <v>0</v>
      </c>
      <c r="BJ170" s="23" t="s">
        <v>187</v>
      </c>
      <c r="BK170" s="230">
        <f>ROUND(I170*H170,0)</f>
        <v>0</v>
      </c>
      <c r="BL170" s="23" t="s">
        <v>186</v>
      </c>
      <c r="BM170" s="23" t="s">
        <v>278</v>
      </c>
    </row>
    <row r="171" spans="2:51" s="11" customFormat="1" ht="13.5">
      <c r="B171" s="231"/>
      <c r="C171" s="232"/>
      <c r="D171" s="233" t="s">
        <v>194</v>
      </c>
      <c r="E171" s="234" t="s">
        <v>22</v>
      </c>
      <c r="F171" s="235" t="s">
        <v>279</v>
      </c>
      <c r="G171" s="232"/>
      <c r="H171" s="236">
        <v>1</v>
      </c>
      <c r="I171" s="237"/>
      <c r="J171" s="232"/>
      <c r="K171" s="232"/>
      <c r="L171" s="238"/>
      <c r="M171" s="239"/>
      <c r="N171" s="240"/>
      <c r="O171" s="240"/>
      <c r="P171" s="240"/>
      <c r="Q171" s="240"/>
      <c r="R171" s="240"/>
      <c r="S171" s="240"/>
      <c r="T171" s="241"/>
      <c r="AT171" s="242" t="s">
        <v>194</v>
      </c>
      <c r="AU171" s="242" t="s">
        <v>187</v>
      </c>
      <c r="AV171" s="11" t="s">
        <v>187</v>
      </c>
      <c r="AW171" s="11" t="s">
        <v>35</v>
      </c>
      <c r="AX171" s="11" t="s">
        <v>73</v>
      </c>
      <c r="AY171" s="242" t="s">
        <v>180</v>
      </c>
    </row>
    <row r="172" spans="2:51" s="12" customFormat="1" ht="13.5">
      <c r="B172" s="243"/>
      <c r="C172" s="244"/>
      <c r="D172" s="233" t="s">
        <v>194</v>
      </c>
      <c r="E172" s="245" t="s">
        <v>22</v>
      </c>
      <c r="F172" s="246" t="s">
        <v>196</v>
      </c>
      <c r="G172" s="244"/>
      <c r="H172" s="247">
        <v>1</v>
      </c>
      <c r="I172" s="248"/>
      <c r="J172" s="244"/>
      <c r="K172" s="244"/>
      <c r="L172" s="249"/>
      <c r="M172" s="250"/>
      <c r="N172" s="251"/>
      <c r="O172" s="251"/>
      <c r="P172" s="251"/>
      <c r="Q172" s="251"/>
      <c r="R172" s="251"/>
      <c r="S172" s="251"/>
      <c r="T172" s="252"/>
      <c r="AT172" s="253" t="s">
        <v>194</v>
      </c>
      <c r="AU172" s="253" t="s">
        <v>187</v>
      </c>
      <c r="AV172" s="12" t="s">
        <v>186</v>
      </c>
      <c r="AW172" s="12" t="s">
        <v>35</v>
      </c>
      <c r="AX172" s="12" t="s">
        <v>10</v>
      </c>
      <c r="AY172" s="253" t="s">
        <v>180</v>
      </c>
    </row>
    <row r="173" spans="2:63" s="10" customFormat="1" ht="29.85" customHeight="1">
      <c r="B173" s="204"/>
      <c r="C173" s="205"/>
      <c r="D173" s="206" t="s">
        <v>72</v>
      </c>
      <c r="E173" s="218" t="s">
        <v>280</v>
      </c>
      <c r="F173" s="218" t="s">
        <v>281</v>
      </c>
      <c r="G173" s="205"/>
      <c r="H173" s="205"/>
      <c r="I173" s="208"/>
      <c r="J173" s="219">
        <f>BK173</f>
        <v>0</v>
      </c>
      <c r="K173" s="205"/>
      <c r="L173" s="210"/>
      <c r="M173" s="211"/>
      <c r="N173" s="212"/>
      <c r="O173" s="212"/>
      <c r="P173" s="213">
        <f>SUM(P174:P185)</f>
        <v>0</v>
      </c>
      <c r="Q173" s="212"/>
      <c r="R173" s="213">
        <f>SUM(R174:R185)</f>
        <v>0</v>
      </c>
      <c r="S173" s="212"/>
      <c r="T173" s="214">
        <f>SUM(T174:T185)</f>
        <v>0</v>
      </c>
      <c r="AR173" s="215" t="s">
        <v>10</v>
      </c>
      <c r="AT173" s="216" t="s">
        <v>72</v>
      </c>
      <c r="AU173" s="216" t="s">
        <v>10</v>
      </c>
      <c r="AY173" s="215" t="s">
        <v>180</v>
      </c>
      <c r="BK173" s="217">
        <f>SUM(BK174:BK185)</f>
        <v>0</v>
      </c>
    </row>
    <row r="174" spans="2:65" s="1" customFormat="1" ht="22.8" customHeight="1">
      <c r="B174" s="45"/>
      <c r="C174" s="220" t="s">
        <v>282</v>
      </c>
      <c r="D174" s="220" t="s">
        <v>182</v>
      </c>
      <c r="E174" s="221" t="s">
        <v>283</v>
      </c>
      <c r="F174" s="222" t="s">
        <v>284</v>
      </c>
      <c r="G174" s="223" t="s">
        <v>285</v>
      </c>
      <c r="H174" s="224">
        <v>2.85</v>
      </c>
      <c r="I174" s="225"/>
      <c r="J174" s="224">
        <f>ROUND(I174*H174,0)</f>
        <v>0</v>
      </c>
      <c r="K174" s="222" t="s">
        <v>193</v>
      </c>
      <c r="L174" s="71"/>
      <c r="M174" s="226" t="s">
        <v>22</v>
      </c>
      <c r="N174" s="227" t="s">
        <v>45</v>
      </c>
      <c r="O174" s="46"/>
      <c r="P174" s="228">
        <f>O174*H174</f>
        <v>0</v>
      </c>
      <c r="Q174" s="228">
        <v>0</v>
      </c>
      <c r="R174" s="228">
        <f>Q174*H174</f>
        <v>0</v>
      </c>
      <c r="S174" s="228">
        <v>0</v>
      </c>
      <c r="T174" s="229">
        <f>S174*H174</f>
        <v>0</v>
      </c>
      <c r="AR174" s="23" t="s">
        <v>186</v>
      </c>
      <c r="AT174" s="23" t="s">
        <v>182</v>
      </c>
      <c r="AU174" s="23" t="s">
        <v>187</v>
      </c>
      <c r="AY174" s="23" t="s">
        <v>180</v>
      </c>
      <c r="BE174" s="230">
        <f>IF(N174="základní",J174,0)</f>
        <v>0</v>
      </c>
      <c r="BF174" s="230">
        <f>IF(N174="snížená",J174,0)</f>
        <v>0</v>
      </c>
      <c r="BG174" s="230">
        <f>IF(N174="zákl. přenesená",J174,0)</f>
        <v>0</v>
      </c>
      <c r="BH174" s="230">
        <f>IF(N174="sníž. přenesená",J174,0)</f>
        <v>0</v>
      </c>
      <c r="BI174" s="230">
        <f>IF(N174="nulová",J174,0)</f>
        <v>0</v>
      </c>
      <c r="BJ174" s="23" t="s">
        <v>187</v>
      </c>
      <c r="BK174" s="230">
        <f>ROUND(I174*H174,0)</f>
        <v>0</v>
      </c>
      <c r="BL174" s="23" t="s">
        <v>186</v>
      </c>
      <c r="BM174" s="23" t="s">
        <v>286</v>
      </c>
    </row>
    <row r="175" spans="2:47" s="1" customFormat="1" ht="13.5">
      <c r="B175" s="45"/>
      <c r="C175" s="73"/>
      <c r="D175" s="233" t="s">
        <v>205</v>
      </c>
      <c r="E175" s="73"/>
      <c r="F175" s="254" t="s">
        <v>287</v>
      </c>
      <c r="G175" s="73"/>
      <c r="H175" s="73"/>
      <c r="I175" s="190"/>
      <c r="J175" s="73"/>
      <c r="K175" s="73"/>
      <c r="L175" s="71"/>
      <c r="M175" s="255"/>
      <c r="N175" s="46"/>
      <c r="O175" s="46"/>
      <c r="P175" s="46"/>
      <c r="Q175" s="46"/>
      <c r="R175" s="46"/>
      <c r="S175" s="46"/>
      <c r="T175" s="94"/>
      <c r="AT175" s="23" t="s">
        <v>205</v>
      </c>
      <c r="AU175" s="23" t="s">
        <v>187</v>
      </c>
    </row>
    <row r="176" spans="2:65" s="1" customFormat="1" ht="34.2" customHeight="1">
      <c r="B176" s="45"/>
      <c r="C176" s="220" t="s">
        <v>232</v>
      </c>
      <c r="D176" s="220" t="s">
        <v>182</v>
      </c>
      <c r="E176" s="221" t="s">
        <v>288</v>
      </c>
      <c r="F176" s="222" t="s">
        <v>289</v>
      </c>
      <c r="G176" s="223" t="s">
        <v>285</v>
      </c>
      <c r="H176" s="224">
        <v>2.85</v>
      </c>
      <c r="I176" s="225"/>
      <c r="J176" s="224">
        <f>ROUND(I176*H176,0)</f>
        <v>0</v>
      </c>
      <c r="K176" s="222" t="s">
        <v>193</v>
      </c>
      <c r="L176" s="71"/>
      <c r="M176" s="226" t="s">
        <v>22</v>
      </c>
      <c r="N176" s="227" t="s">
        <v>45</v>
      </c>
      <c r="O176" s="46"/>
      <c r="P176" s="228">
        <f>O176*H176</f>
        <v>0</v>
      </c>
      <c r="Q176" s="228">
        <v>0</v>
      </c>
      <c r="R176" s="228">
        <f>Q176*H176</f>
        <v>0</v>
      </c>
      <c r="S176" s="228">
        <v>0</v>
      </c>
      <c r="T176" s="229">
        <f>S176*H176</f>
        <v>0</v>
      </c>
      <c r="AR176" s="23" t="s">
        <v>186</v>
      </c>
      <c r="AT176" s="23" t="s">
        <v>182</v>
      </c>
      <c r="AU176" s="23" t="s">
        <v>187</v>
      </c>
      <c r="AY176" s="23" t="s">
        <v>180</v>
      </c>
      <c r="BE176" s="230">
        <f>IF(N176="základní",J176,0)</f>
        <v>0</v>
      </c>
      <c r="BF176" s="230">
        <f>IF(N176="snížená",J176,0)</f>
        <v>0</v>
      </c>
      <c r="BG176" s="230">
        <f>IF(N176="zákl. přenesená",J176,0)</f>
        <v>0</v>
      </c>
      <c r="BH176" s="230">
        <f>IF(N176="sníž. přenesená",J176,0)</f>
        <v>0</v>
      </c>
      <c r="BI176" s="230">
        <f>IF(N176="nulová",J176,0)</f>
        <v>0</v>
      </c>
      <c r="BJ176" s="23" t="s">
        <v>187</v>
      </c>
      <c r="BK176" s="230">
        <f>ROUND(I176*H176,0)</f>
        <v>0</v>
      </c>
      <c r="BL176" s="23" t="s">
        <v>186</v>
      </c>
      <c r="BM176" s="23" t="s">
        <v>290</v>
      </c>
    </row>
    <row r="177" spans="2:47" s="1" customFormat="1" ht="13.5">
      <c r="B177" s="45"/>
      <c r="C177" s="73"/>
      <c r="D177" s="233" t="s">
        <v>205</v>
      </c>
      <c r="E177" s="73"/>
      <c r="F177" s="254" t="s">
        <v>291</v>
      </c>
      <c r="G177" s="73"/>
      <c r="H177" s="73"/>
      <c r="I177" s="190"/>
      <c r="J177" s="73"/>
      <c r="K177" s="73"/>
      <c r="L177" s="71"/>
      <c r="M177" s="255"/>
      <c r="N177" s="46"/>
      <c r="O177" s="46"/>
      <c r="P177" s="46"/>
      <c r="Q177" s="46"/>
      <c r="R177" s="46"/>
      <c r="S177" s="46"/>
      <c r="T177" s="94"/>
      <c r="AT177" s="23" t="s">
        <v>205</v>
      </c>
      <c r="AU177" s="23" t="s">
        <v>187</v>
      </c>
    </row>
    <row r="178" spans="2:65" s="1" customFormat="1" ht="22.8" customHeight="1">
      <c r="B178" s="45"/>
      <c r="C178" s="220" t="s">
        <v>9</v>
      </c>
      <c r="D178" s="220" t="s">
        <v>182</v>
      </c>
      <c r="E178" s="221" t="s">
        <v>292</v>
      </c>
      <c r="F178" s="222" t="s">
        <v>293</v>
      </c>
      <c r="G178" s="223" t="s">
        <v>285</v>
      </c>
      <c r="H178" s="224">
        <v>2.85</v>
      </c>
      <c r="I178" s="225"/>
      <c r="J178" s="224">
        <f>ROUND(I178*H178,0)</f>
        <v>0</v>
      </c>
      <c r="K178" s="222" t="s">
        <v>193</v>
      </c>
      <c r="L178" s="71"/>
      <c r="M178" s="226" t="s">
        <v>22</v>
      </c>
      <c r="N178" s="227" t="s">
        <v>45</v>
      </c>
      <c r="O178" s="46"/>
      <c r="P178" s="228">
        <f>O178*H178</f>
        <v>0</v>
      </c>
      <c r="Q178" s="228">
        <v>0</v>
      </c>
      <c r="R178" s="228">
        <f>Q178*H178</f>
        <v>0</v>
      </c>
      <c r="S178" s="228">
        <v>0</v>
      </c>
      <c r="T178" s="229">
        <f>S178*H178</f>
        <v>0</v>
      </c>
      <c r="AR178" s="23" t="s">
        <v>186</v>
      </c>
      <c r="AT178" s="23" t="s">
        <v>182</v>
      </c>
      <c r="AU178" s="23" t="s">
        <v>187</v>
      </c>
      <c r="AY178" s="23" t="s">
        <v>180</v>
      </c>
      <c r="BE178" s="230">
        <f>IF(N178="základní",J178,0)</f>
        <v>0</v>
      </c>
      <c r="BF178" s="230">
        <f>IF(N178="snížená",J178,0)</f>
        <v>0</v>
      </c>
      <c r="BG178" s="230">
        <f>IF(N178="zákl. přenesená",J178,0)</f>
        <v>0</v>
      </c>
      <c r="BH178" s="230">
        <f>IF(N178="sníž. přenesená",J178,0)</f>
        <v>0</v>
      </c>
      <c r="BI178" s="230">
        <f>IF(N178="nulová",J178,0)</f>
        <v>0</v>
      </c>
      <c r="BJ178" s="23" t="s">
        <v>187</v>
      </c>
      <c r="BK178" s="230">
        <f>ROUND(I178*H178,0)</f>
        <v>0</v>
      </c>
      <c r="BL178" s="23" t="s">
        <v>186</v>
      </c>
      <c r="BM178" s="23" t="s">
        <v>294</v>
      </c>
    </row>
    <row r="179" spans="2:47" s="1" customFormat="1" ht="13.5">
      <c r="B179" s="45"/>
      <c r="C179" s="73"/>
      <c r="D179" s="233" t="s">
        <v>205</v>
      </c>
      <c r="E179" s="73"/>
      <c r="F179" s="254" t="s">
        <v>295</v>
      </c>
      <c r="G179" s="73"/>
      <c r="H179" s="73"/>
      <c r="I179" s="190"/>
      <c r="J179" s="73"/>
      <c r="K179" s="73"/>
      <c r="L179" s="71"/>
      <c r="M179" s="255"/>
      <c r="N179" s="46"/>
      <c r="O179" s="46"/>
      <c r="P179" s="46"/>
      <c r="Q179" s="46"/>
      <c r="R179" s="46"/>
      <c r="S179" s="46"/>
      <c r="T179" s="94"/>
      <c r="AT179" s="23" t="s">
        <v>205</v>
      </c>
      <c r="AU179" s="23" t="s">
        <v>187</v>
      </c>
    </row>
    <row r="180" spans="2:65" s="1" customFormat="1" ht="34.2" customHeight="1">
      <c r="B180" s="45"/>
      <c r="C180" s="220" t="s">
        <v>240</v>
      </c>
      <c r="D180" s="220" t="s">
        <v>182</v>
      </c>
      <c r="E180" s="221" t="s">
        <v>296</v>
      </c>
      <c r="F180" s="222" t="s">
        <v>297</v>
      </c>
      <c r="G180" s="223" t="s">
        <v>285</v>
      </c>
      <c r="H180" s="224">
        <v>13.75</v>
      </c>
      <c r="I180" s="225"/>
      <c r="J180" s="224">
        <f>ROUND(I180*H180,0)</f>
        <v>0</v>
      </c>
      <c r="K180" s="222" t="s">
        <v>193</v>
      </c>
      <c r="L180" s="71"/>
      <c r="M180" s="226" t="s">
        <v>22</v>
      </c>
      <c r="N180" s="227" t="s">
        <v>45</v>
      </c>
      <c r="O180" s="46"/>
      <c r="P180" s="228">
        <f>O180*H180</f>
        <v>0</v>
      </c>
      <c r="Q180" s="228">
        <v>0</v>
      </c>
      <c r="R180" s="228">
        <f>Q180*H180</f>
        <v>0</v>
      </c>
      <c r="S180" s="228">
        <v>0</v>
      </c>
      <c r="T180" s="229">
        <f>S180*H180</f>
        <v>0</v>
      </c>
      <c r="AR180" s="23" t="s">
        <v>186</v>
      </c>
      <c r="AT180" s="23" t="s">
        <v>182</v>
      </c>
      <c r="AU180" s="23" t="s">
        <v>187</v>
      </c>
      <c r="AY180" s="23" t="s">
        <v>180</v>
      </c>
      <c r="BE180" s="230">
        <f>IF(N180="základní",J180,0)</f>
        <v>0</v>
      </c>
      <c r="BF180" s="230">
        <f>IF(N180="snížená",J180,0)</f>
        <v>0</v>
      </c>
      <c r="BG180" s="230">
        <f>IF(N180="zákl. přenesená",J180,0)</f>
        <v>0</v>
      </c>
      <c r="BH180" s="230">
        <f>IF(N180="sníž. přenesená",J180,0)</f>
        <v>0</v>
      </c>
      <c r="BI180" s="230">
        <f>IF(N180="nulová",J180,0)</f>
        <v>0</v>
      </c>
      <c r="BJ180" s="23" t="s">
        <v>187</v>
      </c>
      <c r="BK180" s="230">
        <f>ROUND(I180*H180,0)</f>
        <v>0</v>
      </c>
      <c r="BL180" s="23" t="s">
        <v>186</v>
      </c>
      <c r="BM180" s="23" t="s">
        <v>298</v>
      </c>
    </row>
    <row r="181" spans="2:47" s="1" customFormat="1" ht="13.5">
      <c r="B181" s="45"/>
      <c r="C181" s="73"/>
      <c r="D181" s="233" t="s">
        <v>205</v>
      </c>
      <c r="E181" s="73"/>
      <c r="F181" s="254" t="s">
        <v>295</v>
      </c>
      <c r="G181" s="73"/>
      <c r="H181" s="73"/>
      <c r="I181" s="190"/>
      <c r="J181" s="73"/>
      <c r="K181" s="73"/>
      <c r="L181" s="71"/>
      <c r="M181" s="255"/>
      <c r="N181" s="46"/>
      <c r="O181" s="46"/>
      <c r="P181" s="46"/>
      <c r="Q181" s="46"/>
      <c r="R181" s="46"/>
      <c r="S181" s="46"/>
      <c r="T181" s="94"/>
      <c r="AT181" s="23" t="s">
        <v>205</v>
      </c>
      <c r="AU181" s="23" t="s">
        <v>187</v>
      </c>
    </row>
    <row r="182" spans="2:51" s="11" customFormat="1" ht="13.5">
      <c r="B182" s="231"/>
      <c r="C182" s="232"/>
      <c r="D182" s="233" t="s">
        <v>194</v>
      </c>
      <c r="E182" s="234" t="s">
        <v>22</v>
      </c>
      <c r="F182" s="235" t="s">
        <v>299</v>
      </c>
      <c r="G182" s="232"/>
      <c r="H182" s="236">
        <v>13.75</v>
      </c>
      <c r="I182" s="237"/>
      <c r="J182" s="232"/>
      <c r="K182" s="232"/>
      <c r="L182" s="238"/>
      <c r="M182" s="239"/>
      <c r="N182" s="240"/>
      <c r="O182" s="240"/>
      <c r="P182" s="240"/>
      <c r="Q182" s="240"/>
      <c r="R182" s="240"/>
      <c r="S182" s="240"/>
      <c r="T182" s="241"/>
      <c r="AT182" s="242" t="s">
        <v>194</v>
      </c>
      <c r="AU182" s="242" t="s">
        <v>187</v>
      </c>
      <c r="AV182" s="11" t="s">
        <v>187</v>
      </c>
      <c r="AW182" s="11" t="s">
        <v>35</v>
      </c>
      <c r="AX182" s="11" t="s">
        <v>73</v>
      </c>
      <c r="AY182" s="242" t="s">
        <v>180</v>
      </c>
    </row>
    <row r="183" spans="2:51" s="12" customFormat="1" ht="13.5">
      <c r="B183" s="243"/>
      <c r="C183" s="244"/>
      <c r="D183" s="233" t="s">
        <v>194</v>
      </c>
      <c r="E183" s="245" t="s">
        <v>22</v>
      </c>
      <c r="F183" s="246" t="s">
        <v>196</v>
      </c>
      <c r="G183" s="244"/>
      <c r="H183" s="247">
        <v>13.75</v>
      </c>
      <c r="I183" s="248"/>
      <c r="J183" s="244"/>
      <c r="K183" s="244"/>
      <c r="L183" s="249"/>
      <c r="M183" s="250"/>
      <c r="N183" s="251"/>
      <c r="O183" s="251"/>
      <c r="P183" s="251"/>
      <c r="Q183" s="251"/>
      <c r="R183" s="251"/>
      <c r="S183" s="251"/>
      <c r="T183" s="252"/>
      <c r="AT183" s="253" t="s">
        <v>194</v>
      </c>
      <c r="AU183" s="253" t="s">
        <v>187</v>
      </c>
      <c r="AV183" s="12" t="s">
        <v>186</v>
      </c>
      <c r="AW183" s="12" t="s">
        <v>35</v>
      </c>
      <c r="AX183" s="12" t="s">
        <v>10</v>
      </c>
      <c r="AY183" s="253" t="s">
        <v>180</v>
      </c>
    </row>
    <row r="184" spans="2:65" s="1" customFormat="1" ht="34.2" customHeight="1">
      <c r="B184" s="45"/>
      <c r="C184" s="220" t="s">
        <v>300</v>
      </c>
      <c r="D184" s="220" t="s">
        <v>182</v>
      </c>
      <c r="E184" s="221" t="s">
        <v>301</v>
      </c>
      <c r="F184" s="222" t="s">
        <v>302</v>
      </c>
      <c r="G184" s="223" t="s">
        <v>285</v>
      </c>
      <c r="H184" s="224">
        <v>2.75</v>
      </c>
      <c r="I184" s="225"/>
      <c r="J184" s="224">
        <f>ROUND(I184*H184,0)</f>
        <v>0</v>
      </c>
      <c r="K184" s="222" t="s">
        <v>193</v>
      </c>
      <c r="L184" s="71"/>
      <c r="M184" s="226" t="s">
        <v>22</v>
      </c>
      <c r="N184" s="227" t="s">
        <v>45</v>
      </c>
      <c r="O184" s="46"/>
      <c r="P184" s="228">
        <f>O184*H184</f>
        <v>0</v>
      </c>
      <c r="Q184" s="228">
        <v>0</v>
      </c>
      <c r="R184" s="228">
        <f>Q184*H184</f>
        <v>0</v>
      </c>
      <c r="S184" s="228">
        <v>0</v>
      </c>
      <c r="T184" s="229">
        <f>S184*H184</f>
        <v>0</v>
      </c>
      <c r="AR184" s="23" t="s">
        <v>186</v>
      </c>
      <c r="AT184" s="23" t="s">
        <v>182</v>
      </c>
      <c r="AU184" s="23" t="s">
        <v>187</v>
      </c>
      <c r="AY184" s="23" t="s">
        <v>180</v>
      </c>
      <c r="BE184" s="230">
        <f>IF(N184="základní",J184,0)</f>
        <v>0</v>
      </c>
      <c r="BF184" s="230">
        <f>IF(N184="snížená",J184,0)</f>
        <v>0</v>
      </c>
      <c r="BG184" s="230">
        <f>IF(N184="zákl. přenesená",J184,0)</f>
        <v>0</v>
      </c>
      <c r="BH184" s="230">
        <f>IF(N184="sníž. přenesená",J184,0)</f>
        <v>0</v>
      </c>
      <c r="BI184" s="230">
        <f>IF(N184="nulová",J184,0)</f>
        <v>0</v>
      </c>
      <c r="BJ184" s="23" t="s">
        <v>187</v>
      </c>
      <c r="BK184" s="230">
        <f>ROUND(I184*H184,0)</f>
        <v>0</v>
      </c>
      <c r="BL184" s="23" t="s">
        <v>186</v>
      </c>
      <c r="BM184" s="23" t="s">
        <v>303</v>
      </c>
    </row>
    <row r="185" spans="2:47" s="1" customFormat="1" ht="13.5">
      <c r="B185" s="45"/>
      <c r="C185" s="73"/>
      <c r="D185" s="233" t="s">
        <v>205</v>
      </c>
      <c r="E185" s="73"/>
      <c r="F185" s="254" t="s">
        <v>304</v>
      </c>
      <c r="G185" s="73"/>
      <c r="H185" s="73"/>
      <c r="I185" s="190"/>
      <c r="J185" s="73"/>
      <c r="K185" s="73"/>
      <c r="L185" s="71"/>
      <c r="M185" s="255"/>
      <c r="N185" s="46"/>
      <c r="O185" s="46"/>
      <c r="P185" s="46"/>
      <c r="Q185" s="46"/>
      <c r="R185" s="46"/>
      <c r="S185" s="46"/>
      <c r="T185" s="94"/>
      <c r="AT185" s="23" t="s">
        <v>205</v>
      </c>
      <c r="AU185" s="23" t="s">
        <v>187</v>
      </c>
    </row>
    <row r="186" spans="2:63" s="10" customFormat="1" ht="29.85" customHeight="1">
      <c r="B186" s="204"/>
      <c r="C186" s="205"/>
      <c r="D186" s="206" t="s">
        <v>72</v>
      </c>
      <c r="E186" s="218" t="s">
        <v>305</v>
      </c>
      <c r="F186" s="218" t="s">
        <v>306</v>
      </c>
      <c r="G186" s="205"/>
      <c r="H186" s="205"/>
      <c r="I186" s="208"/>
      <c r="J186" s="219">
        <f>BK186</f>
        <v>0</v>
      </c>
      <c r="K186" s="205"/>
      <c r="L186" s="210"/>
      <c r="M186" s="211"/>
      <c r="N186" s="212"/>
      <c r="O186" s="212"/>
      <c r="P186" s="213">
        <f>SUM(P187:P188)</f>
        <v>0</v>
      </c>
      <c r="Q186" s="212"/>
      <c r="R186" s="213">
        <f>SUM(R187:R188)</f>
        <v>0</v>
      </c>
      <c r="S186" s="212"/>
      <c r="T186" s="214">
        <f>SUM(T187:T188)</f>
        <v>0</v>
      </c>
      <c r="AR186" s="215" t="s">
        <v>10</v>
      </c>
      <c r="AT186" s="216" t="s">
        <v>72</v>
      </c>
      <c r="AU186" s="216" t="s">
        <v>10</v>
      </c>
      <c r="AY186" s="215" t="s">
        <v>180</v>
      </c>
      <c r="BK186" s="217">
        <f>SUM(BK187:BK188)</f>
        <v>0</v>
      </c>
    </row>
    <row r="187" spans="2:65" s="1" customFormat="1" ht="45.6" customHeight="1">
      <c r="B187" s="45"/>
      <c r="C187" s="220" t="s">
        <v>243</v>
      </c>
      <c r="D187" s="220" t="s">
        <v>182</v>
      </c>
      <c r="E187" s="221" t="s">
        <v>307</v>
      </c>
      <c r="F187" s="222" t="s">
        <v>308</v>
      </c>
      <c r="G187" s="223" t="s">
        <v>285</v>
      </c>
      <c r="H187" s="224">
        <v>2.31</v>
      </c>
      <c r="I187" s="225"/>
      <c r="J187" s="224">
        <f>ROUND(I187*H187,0)</f>
        <v>0</v>
      </c>
      <c r="K187" s="222" t="s">
        <v>193</v>
      </c>
      <c r="L187" s="71"/>
      <c r="M187" s="226" t="s">
        <v>22</v>
      </c>
      <c r="N187" s="227" t="s">
        <v>45</v>
      </c>
      <c r="O187" s="46"/>
      <c r="P187" s="228">
        <f>O187*H187</f>
        <v>0</v>
      </c>
      <c r="Q187" s="228">
        <v>0</v>
      </c>
      <c r="R187" s="228">
        <f>Q187*H187</f>
        <v>0</v>
      </c>
      <c r="S187" s="228">
        <v>0</v>
      </c>
      <c r="T187" s="229">
        <f>S187*H187</f>
        <v>0</v>
      </c>
      <c r="AR187" s="23" t="s">
        <v>186</v>
      </c>
      <c r="AT187" s="23" t="s">
        <v>182</v>
      </c>
      <c r="AU187" s="23" t="s">
        <v>187</v>
      </c>
      <c r="AY187" s="23" t="s">
        <v>180</v>
      </c>
      <c r="BE187" s="230">
        <f>IF(N187="základní",J187,0)</f>
        <v>0</v>
      </c>
      <c r="BF187" s="230">
        <f>IF(N187="snížená",J187,0)</f>
        <v>0</v>
      </c>
      <c r="BG187" s="230">
        <f>IF(N187="zákl. přenesená",J187,0)</f>
        <v>0</v>
      </c>
      <c r="BH187" s="230">
        <f>IF(N187="sníž. přenesená",J187,0)</f>
        <v>0</v>
      </c>
      <c r="BI187" s="230">
        <f>IF(N187="nulová",J187,0)</f>
        <v>0</v>
      </c>
      <c r="BJ187" s="23" t="s">
        <v>187</v>
      </c>
      <c r="BK187" s="230">
        <f>ROUND(I187*H187,0)</f>
        <v>0</v>
      </c>
      <c r="BL187" s="23" t="s">
        <v>186</v>
      </c>
      <c r="BM187" s="23" t="s">
        <v>309</v>
      </c>
    </row>
    <row r="188" spans="2:47" s="1" customFormat="1" ht="13.5">
      <c r="B188" s="45"/>
      <c r="C188" s="73"/>
      <c r="D188" s="233" t="s">
        <v>205</v>
      </c>
      <c r="E188" s="73"/>
      <c r="F188" s="254" t="s">
        <v>310</v>
      </c>
      <c r="G188" s="73"/>
      <c r="H188" s="73"/>
      <c r="I188" s="190"/>
      <c r="J188" s="73"/>
      <c r="K188" s="73"/>
      <c r="L188" s="71"/>
      <c r="M188" s="255"/>
      <c r="N188" s="46"/>
      <c r="O188" s="46"/>
      <c r="P188" s="46"/>
      <c r="Q188" s="46"/>
      <c r="R188" s="46"/>
      <c r="S188" s="46"/>
      <c r="T188" s="94"/>
      <c r="AT188" s="23" t="s">
        <v>205</v>
      </c>
      <c r="AU188" s="23" t="s">
        <v>187</v>
      </c>
    </row>
    <row r="189" spans="2:63" s="10" customFormat="1" ht="37.4" customHeight="1">
      <c r="B189" s="204"/>
      <c r="C189" s="205"/>
      <c r="D189" s="206" t="s">
        <v>72</v>
      </c>
      <c r="E189" s="207" t="s">
        <v>311</v>
      </c>
      <c r="F189" s="207" t="s">
        <v>312</v>
      </c>
      <c r="G189" s="205"/>
      <c r="H189" s="205"/>
      <c r="I189" s="208"/>
      <c r="J189" s="209">
        <f>BK189</f>
        <v>0</v>
      </c>
      <c r="K189" s="205"/>
      <c r="L189" s="210"/>
      <c r="M189" s="211"/>
      <c r="N189" s="212"/>
      <c r="O189" s="212"/>
      <c r="P189" s="213">
        <f>P190+P205+P226+P245+P269+P297+P310+P345+P376+P405</f>
        <v>0</v>
      </c>
      <c r="Q189" s="212"/>
      <c r="R189" s="213">
        <f>R190+R205+R226+R245+R269+R297+R310+R345+R376+R405</f>
        <v>0</v>
      </c>
      <c r="S189" s="212"/>
      <c r="T189" s="214">
        <f>T190+T205+T226+T245+T269+T297+T310+T345+T376+T405</f>
        <v>0</v>
      </c>
      <c r="AR189" s="215" t="s">
        <v>187</v>
      </c>
      <c r="AT189" s="216" t="s">
        <v>72</v>
      </c>
      <c r="AU189" s="216" t="s">
        <v>73</v>
      </c>
      <c r="AY189" s="215" t="s">
        <v>180</v>
      </c>
      <c r="BK189" s="217">
        <f>BK190+BK205+BK226+BK245+BK269+BK297+BK310+BK345+BK376+BK405</f>
        <v>0</v>
      </c>
    </row>
    <row r="190" spans="2:63" s="10" customFormat="1" ht="19.9" customHeight="1">
      <c r="B190" s="204"/>
      <c r="C190" s="205"/>
      <c r="D190" s="206" t="s">
        <v>72</v>
      </c>
      <c r="E190" s="218" t="s">
        <v>313</v>
      </c>
      <c r="F190" s="218" t="s">
        <v>314</v>
      </c>
      <c r="G190" s="205"/>
      <c r="H190" s="205"/>
      <c r="I190" s="208"/>
      <c r="J190" s="219">
        <f>BK190</f>
        <v>0</v>
      </c>
      <c r="K190" s="205"/>
      <c r="L190" s="210"/>
      <c r="M190" s="211"/>
      <c r="N190" s="212"/>
      <c r="O190" s="212"/>
      <c r="P190" s="213">
        <f>SUM(P191:P204)</f>
        <v>0</v>
      </c>
      <c r="Q190" s="212"/>
      <c r="R190" s="213">
        <f>SUM(R191:R204)</f>
        <v>0</v>
      </c>
      <c r="S190" s="212"/>
      <c r="T190" s="214">
        <f>SUM(T191:T204)</f>
        <v>0</v>
      </c>
      <c r="AR190" s="215" t="s">
        <v>187</v>
      </c>
      <c r="AT190" s="216" t="s">
        <v>72</v>
      </c>
      <c r="AU190" s="216" t="s">
        <v>10</v>
      </c>
      <c r="AY190" s="215" t="s">
        <v>180</v>
      </c>
      <c r="BK190" s="217">
        <f>SUM(BK191:BK204)</f>
        <v>0</v>
      </c>
    </row>
    <row r="191" spans="2:65" s="1" customFormat="1" ht="14.4" customHeight="1">
      <c r="B191" s="45"/>
      <c r="C191" s="220" t="s">
        <v>315</v>
      </c>
      <c r="D191" s="220" t="s">
        <v>182</v>
      </c>
      <c r="E191" s="221" t="s">
        <v>316</v>
      </c>
      <c r="F191" s="222" t="s">
        <v>317</v>
      </c>
      <c r="G191" s="223" t="s">
        <v>203</v>
      </c>
      <c r="H191" s="224">
        <v>10.06</v>
      </c>
      <c r="I191" s="225"/>
      <c r="J191" s="224">
        <f>ROUND(I191*H191,0)</f>
        <v>0</v>
      </c>
      <c r="K191" s="222" t="s">
        <v>22</v>
      </c>
      <c r="L191" s="71"/>
      <c r="M191" s="226" t="s">
        <v>22</v>
      </c>
      <c r="N191" s="227" t="s">
        <v>45</v>
      </c>
      <c r="O191" s="46"/>
      <c r="P191" s="228">
        <f>O191*H191</f>
        <v>0</v>
      </c>
      <c r="Q191" s="228">
        <v>0</v>
      </c>
      <c r="R191" s="228">
        <f>Q191*H191</f>
        <v>0</v>
      </c>
      <c r="S191" s="228">
        <v>0</v>
      </c>
      <c r="T191" s="229">
        <f>S191*H191</f>
        <v>0</v>
      </c>
      <c r="AR191" s="23" t="s">
        <v>224</v>
      </c>
      <c r="AT191" s="23" t="s">
        <v>182</v>
      </c>
      <c r="AU191" s="23" t="s">
        <v>187</v>
      </c>
      <c r="AY191" s="23" t="s">
        <v>180</v>
      </c>
      <c r="BE191" s="230">
        <f>IF(N191="základní",J191,0)</f>
        <v>0</v>
      </c>
      <c r="BF191" s="230">
        <f>IF(N191="snížená",J191,0)</f>
        <v>0</v>
      </c>
      <c r="BG191" s="230">
        <f>IF(N191="zákl. přenesená",J191,0)</f>
        <v>0</v>
      </c>
      <c r="BH191" s="230">
        <f>IF(N191="sníž. přenesená",J191,0)</f>
        <v>0</v>
      </c>
      <c r="BI191" s="230">
        <f>IF(N191="nulová",J191,0)</f>
        <v>0</v>
      </c>
      <c r="BJ191" s="23" t="s">
        <v>187</v>
      </c>
      <c r="BK191" s="230">
        <f>ROUND(I191*H191,0)</f>
        <v>0</v>
      </c>
      <c r="BL191" s="23" t="s">
        <v>224</v>
      </c>
      <c r="BM191" s="23" t="s">
        <v>318</v>
      </c>
    </row>
    <row r="192" spans="2:51" s="11" customFormat="1" ht="13.5">
      <c r="B192" s="231"/>
      <c r="C192" s="232"/>
      <c r="D192" s="233" t="s">
        <v>194</v>
      </c>
      <c r="E192" s="234" t="s">
        <v>22</v>
      </c>
      <c r="F192" s="235" t="s">
        <v>319</v>
      </c>
      <c r="G192" s="232"/>
      <c r="H192" s="236">
        <v>5.72</v>
      </c>
      <c r="I192" s="237"/>
      <c r="J192" s="232"/>
      <c r="K192" s="232"/>
      <c r="L192" s="238"/>
      <c r="M192" s="239"/>
      <c r="N192" s="240"/>
      <c r="O192" s="240"/>
      <c r="P192" s="240"/>
      <c r="Q192" s="240"/>
      <c r="R192" s="240"/>
      <c r="S192" s="240"/>
      <c r="T192" s="241"/>
      <c r="AT192" s="242" t="s">
        <v>194</v>
      </c>
      <c r="AU192" s="242" t="s">
        <v>187</v>
      </c>
      <c r="AV192" s="11" t="s">
        <v>187</v>
      </c>
      <c r="AW192" s="11" t="s">
        <v>35</v>
      </c>
      <c r="AX192" s="11" t="s">
        <v>73</v>
      </c>
      <c r="AY192" s="242" t="s">
        <v>180</v>
      </c>
    </row>
    <row r="193" spans="2:51" s="11" customFormat="1" ht="13.5">
      <c r="B193" s="231"/>
      <c r="C193" s="232"/>
      <c r="D193" s="233" t="s">
        <v>194</v>
      </c>
      <c r="E193" s="234" t="s">
        <v>22</v>
      </c>
      <c r="F193" s="235" t="s">
        <v>320</v>
      </c>
      <c r="G193" s="232"/>
      <c r="H193" s="236">
        <v>4.34</v>
      </c>
      <c r="I193" s="237"/>
      <c r="J193" s="232"/>
      <c r="K193" s="232"/>
      <c r="L193" s="238"/>
      <c r="M193" s="239"/>
      <c r="N193" s="240"/>
      <c r="O193" s="240"/>
      <c r="P193" s="240"/>
      <c r="Q193" s="240"/>
      <c r="R193" s="240"/>
      <c r="S193" s="240"/>
      <c r="T193" s="241"/>
      <c r="AT193" s="242" t="s">
        <v>194</v>
      </c>
      <c r="AU193" s="242" t="s">
        <v>187</v>
      </c>
      <c r="AV193" s="11" t="s">
        <v>187</v>
      </c>
      <c r="AW193" s="11" t="s">
        <v>35</v>
      </c>
      <c r="AX193" s="11" t="s">
        <v>73</v>
      </c>
      <c r="AY193" s="242" t="s">
        <v>180</v>
      </c>
    </row>
    <row r="194" spans="2:51" s="12" customFormat="1" ht="13.5">
      <c r="B194" s="243"/>
      <c r="C194" s="244"/>
      <c r="D194" s="233" t="s">
        <v>194</v>
      </c>
      <c r="E194" s="245" t="s">
        <v>22</v>
      </c>
      <c r="F194" s="246" t="s">
        <v>196</v>
      </c>
      <c r="G194" s="244"/>
      <c r="H194" s="247">
        <v>10.06</v>
      </c>
      <c r="I194" s="248"/>
      <c r="J194" s="244"/>
      <c r="K194" s="244"/>
      <c r="L194" s="249"/>
      <c r="M194" s="250"/>
      <c r="N194" s="251"/>
      <c r="O194" s="251"/>
      <c r="P194" s="251"/>
      <c r="Q194" s="251"/>
      <c r="R194" s="251"/>
      <c r="S194" s="251"/>
      <c r="T194" s="252"/>
      <c r="AT194" s="253" t="s">
        <v>194</v>
      </c>
      <c r="AU194" s="253" t="s">
        <v>187</v>
      </c>
      <c r="AV194" s="12" t="s">
        <v>186</v>
      </c>
      <c r="AW194" s="12" t="s">
        <v>35</v>
      </c>
      <c r="AX194" s="12" t="s">
        <v>10</v>
      </c>
      <c r="AY194" s="253" t="s">
        <v>180</v>
      </c>
    </row>
    <row r="195" spans="2:65" s="1" customFormat="1" ht="34.2" customHeight="1">
      <c r="B195" s="45"/>
      <c r="C195" s="220" t="s">
        <v>253</v>
      </c>
      <c r="D195" s="220" t="s">
        <v>182</v>
      </c>
      <c r="E195" s="221" t="s">
        <v>321</v>
      </c>
      <c r="F195" s="222" t="s">
        <v>322</v>
      </c>
      <c r="G195" s="223" t="s">
        <v>192</v>
      </c>
      <c r="H195" s="224">
        <v>3.55</v>
      </c>
      <c r="I195" s="225"/>
      <c r="J195" s="224">
        <f>ROUND(I195*H195,0)</f>
        <v>0</v>
      </c>
      <c r="K195" s="222" t="s">
        <v>193</v>
      </c>
      <c r="L195" s="71"/>
      <c r="M195" s="226" t="s">
        <v>22</v>
      </c>
      <c r="N195" s="227" t="s">
        <v>45</v>
      </c>
      <c r="O195" s="46"/>
      <c r="P195" s="228">
        <f>O195*H195</f>
        <v>0</v>
      </c>
      <c r="Q195" s="228">
        <v>0</v>
      </c>
      <c r="R195" s="228">
        <f>Q195*H195</f>
        <v>0</v>
      </c>
      <c r="S195" s="228">
        <v>0</v>
      </c>
      <c r="T195" s="229">
        <f>S195*H195</f>
        <v>0</v>
      </c>
      <c r="AR195" s="23" t="s">
        <v>224</v>
      </c>
      <c r="AT195" s="23" t="s">
        <v>182</v>
      </c>
      <c r="AU195" s="23" t="s">
        <v>187</v>
      </c>
      <c r="AY195" s="23" t="s">
        <v>180</v>
      </c>
      <c r="BE195" s="230">
        <f>IF(N195="základní",J195,0)</f>
        <v>0</v>
      </c>
      <c r="BF195" s="230">
        <f>IF(N195="snížená",J195,0)</f>
        <v>0</v>
      </c>
      <c r="BG195" s="230">
        <f>IF(N195="zákl. přenesená",J195,0)</f>
        <v>0</v>
      </c>
      <c r="BH195" s="230">
        <f>IF(N195="sníž. přenesená",J195,0)</f>
        <v>0</v>
      </c>
      <c r="BI195" s="230">
        <f>IF(N195="nulová",J195,0)</f>
        <v>0</v>
      </c>
      <c r="BJ195" s="23" t="s">
        <v>187</v>
      </c>
      <c r="BK195" s="230">
        <f>ROUND(I195*H195,0)</f>
        <v>0</v>
      </c>
      <c r="BL195" s="23" t="s">
        <v>224</v>
      </c>
      <c r="BM195" s="23" t="s">
        <v>323</v>
      </c>
    </row>
    <row r="196" spans="2:51" s="11" customFormat="1" ht="13.5">
      <c r="B196" s="231"/>
      <c r="C196" s="232"/>
      <c r="D196" s="233" t="s">
        <v>194</v>
      </c>
      <c r="E196" s="234" t="s">
        <v>22</v>
      </c>
      <c r="F196" s="235" t="s">
        <v>324</v>
      </c>
      <c r="G196" s="232"/>
      <c r="H196" s="236">
        <v>2.45</v>
      </c>
      <c r="I196" s="237"/>
      <c r="J196" s="232"/>
      <c r="K196" s="232"/>
      <c r="L196" s="238"/>
      <c r="M196" s="239"/>
      <c r="N196" s="240"/>
      <c r="O196" s="240"/>
      <c r="P196" s="240"/>
      <c r="Q196" s="240"/>
      <c r="R196" s="240"/>
      <c r="S196" s="240"/>
      <c r="T196" s="241"/>
      <c r="AT196" s="242" t="s">
        <v>194</v>
      </c>
      <c r="AU196" s="242" t="s">
        <v>187</v>
      </c>
      <c r="AV196" s="11" t="s">
        <v>187</v>
      </c>
      <c r="AW196" s="11" t="s">
        <v>35</v>
      </c>
      <c r="AX196" s="11" t="s">
        <v>73</v>
      </c>
      <c r="AY196" s="242" t="s">
        <v>180</v>
      </c>
    </row>
    <row r="197" spans="2:51" s="11" customFormat="1" ht="13.5">
      <c r="B197" s="231"/>
      <c r="C197" s="232"/>
      <c r="D197" s="233" t="s">
        <v>194</v>
      </c>
      <c r="E197" s="234" t="s">
        <v>22</v>
      </c>
      <c r="F197" s="235" t="s">
        <v>325</v>
      </c>
      <c r="G197" s="232"/>
      <c r="H197" s="236">
        <v>1.1</v>
      </c>
      <c r="I197" s="237"/>
      <c r="J197" s="232"/>
      <c r="K197" s="232"/>
      <c r="L197" s="238"/>
      <c r="M197" s="239"/>
      <c r="N197" s="240"/>
      <c r="O197" s="240"/>
      <c r="P197" s="240"/>
      <c r="Q197" s="240"/>
      <c r="R197" s="240"/>
      <c r="S197" s="240"/>
      <c r="T197" s="241"/>
      <c r="AT197" s="242" t="s">
        <v>194</v>
      </c>
      <c r="AU197" s="242" t="s">
        <v>187</v>
      </c>
      <c r="AV197" s="11" t="s">
        <v>187</v>
      </c>
      <c r="AW197" s="11" t="s">
        <v>35</v>
      </c>
      <c r="AX197" s="11" t="s">
        <v>73</v>
      </c>
      <c r="AY197" s="242" t="s">
        <v>180</v>
      </c>
    </row>
    <row r="198" spans="2:51" s="12" customFormat="1" ht="13.5">
      <c r="B198" s="243"/>
      <c r="C198" s="244"/>
      <c r="D198" s="233" t="s">
        <v>194</v>
      </c>
      <c r="E198" s="245" t="s">
        <v>22</v>
      </c>
      <c r="F198" s="246" t="s">
        <v>196</v>
      </c>
      <c r="G198" s="244"/>
      <c r="H198" s="247">
        <v>3.55</v>
      </c>
      <c r="I198" s="248"/>
      <c r="J198" s="244"/>
      <c r="K198" s="244"/>
      <c r="L198" s="249"/>
      <c r="M198" s="250"/>
      <c r="N198" s="251"/>
      <c r="O198" s="251"/>
      <c r="P198" s="251"/>
      <c r="Q198" s="251"/>
      <c r="R198" s="251"/>
      <c r="S198" s="251"/>
      <c r="T198" s="252"/>
      <c r="AT198" s="253" t="s">
        <v>194</v>
      </c>
      <c r="AU198" s="253" t="s">
        <v>187</v>
      </c>
      <c r="AV198" s="12" t="s">
        <v>186</v>
      </c>
      <c r="AW198" s="12" t="s">
        <v>35</v>
      </c>
      <c r="AX198" s="12" t="s">
        <v>10</v>
      </c>
      <c r="AY198" s="253" t="s">
        <v>180</v>
      </c>
    </row>
    <row r="199" spans="2:65" s="1" customFormat="1" ht="34.2" customHeight="1">
      <c r="B199" s="45"/>
      <c r="C199" s="220" t="s">
        <v>326</v>
      </c>
      <c r="D199" s="220" t="s">
        <v>182</v>
      </c>
      <c r="E199" s="221" t="s">
        <v>327</v>
      </c>
      <c r="F199" s="222" t="s">
        <v>328</v>
      </c>
      <c r="G199" s="223" t="s">
        <v>192</v>
      </c>
      <c r="H199" s="224">
        <v>15.26</v>
      </c>
      <c r="I199" s="225"/>
      <c r="J199" s="224">
        <f>ROUND(I199*H199,0)</f>
        <v>0</v>
      </c>
      <c r="K199" s="222" t="s">
        <v>193</v>
      </c>
      <c r="L199" s="71"/>
      <c r="M199" s="226" t="s">
        <v>22</v>
      </c>
      <c r="N199" s="227" t="s">
        <v>45</v>
      </c>
      <c r="O199" s="46"/>
      <c r="P199" s="228">
        <f>O199*H199</f>
        <v>0</v>
      </c>
      <c r="Q199" s="228">
        <v>0</v>
      </c>
      <c r="R199" s="228">
        <f>Q199*H199</f>
        <v>0</v>
      </c>
      <c r="S199" s="228">
        <v>0</v>
      </c>
      <c r="T199" s="229">
        <f>S199*H199</f>
        <v>0</v>
      </c>
      <c r="AR199" s="23" t="s">
        <v>224</v>
      </c>
      <c r="AT199" s="23" t="s">
        <v>182</v>
      </c>
      <c r="AU199" s="23" t="s">
        <v>187</v>
      </c>
      <c r="AY199" s="23" t="s">
        <v>180</v>
      </c>
      <c r="BE199" s="230">
        <f>IF(N199="základní",J199,0)</f>
        <v>0</v>
      </c>
      <c r="BF199" s="230">
        <f>IF(N199="snížená",J199,0)</f>
        <v>0</v>
      </c>
      <c r="BG199" s="230">
        <f>IF(N199="zákl. přenesená",J199,0)</f>
        <v>0</v>
      </c>
      <c r="BH199" s="230">
        <f>IF(N199="sníž. přenesená",J199,0)</f>
        <v>0</v>
      </c>
      <c r="BI199" s="230">
        <f>IF(N199="nulová",J199,0)</f>
        <v>0</v>
      </c>
      <c r="BJ199" s="23" t="s">
        <v>187</v>
      </c>
      <c r="BK199" s="230">
        <f>ROUND(I199*H199,0)</f>
        <v>0</v>
      </c>
      <c r="BL199" s="23" t="s">
        <v>224</v>
      </c>
      <c r="BM199" s="23" t="s">
        <v>329</v>
      </c>
    </row>
    <row r="200" spans="2:51" s="11" customFormat="1" ht="13.5">
      <c r="B200" s="231"/>
      <c r="C200" s="232"/>
      <c r="D200" s="233" t="s">
        <v>194</v>
      </c>
      <c r="E200" s="234" t="s">
        <v>22</v>
      </c>
      <c r="F200" s="235" t="s">
        <v>330</v>
      </c>
      <c r="G200" s="232"/>
      <c r="H200" s="236">
        <v>9.8</v>
      </c>
      <c r="I200" s="237"/>
      <c r="J200" s="232"/>
      <c r="K200" s="232"/>
      <c r="L200" s="238"/>
      <c r="M200" s="239"/>
      <c r="N200" s="240"/>
      <c r="O200" s="240"/>
      <c r="P200" s="240"/>
      <c r="Q200" s="240"/>
      <c r="R200" s="240"/>
      <c r="S200" s="240"/>
      <c r="T200" s="241"/>
      <c r="AT200" s="242" t="s">
        <v>194</v>
      </c>
      <c r="AU200" s="242" t="s">
        <v>187</v>
      </c>
      <c r="AV200" s="11" t="s">
        <v>187</v>
      </c>
      <c r="AW200" s="11" t="s">
        <v>35</v>
      </c>
      <c r="AX200" s="11" t="s">
        <v>73</v>
      </c>
      <c r="AY200" s="242" t="s">
        <v>180</v>
      </c>
    </row>
    <row r="201" spans="2:51" s="11" customFormat="1" ht="13.5">
      <c r="B201" s="231"/>
      <c r="C201" s="232"/>
      <c r="D201" s="233" t="s">
        <v>194</v>
      </c>
      <c r="E201" s="234" t="s">
        <v>22</v>
      </c>
      <c r="F201" s="235" t="s">
        <v>331</v>
      </c>
      <c r="G201" s="232"/>
      <c r="H201" s="236">
        <v>5.46</v>
      </c>
      <c r="I201" s="237"/>
      <c r="J201" s="232"/>
      <c r="K201" s="232"/>
      <c r="L201" s="238"/>
      <c r="M201" s="239"/>
      <c r="N201" s="240"/>
      <c r="O201" s="240"/>
      <c r="P201" s="240"/>
      <c r="Q201" s="240"/>
      <c r="R201" s="240"/>
      <c r="S201" s="240"/>
      <c r="T201" s="241"/>
      <c r="AT201" s="242" t="s">
        <v>194</v>
      </c>
      <c r="AU201" s="242" t="s">
        <v>187</v>
      </c>
      <c r="AV201" s="11" t="s">
        <v>187</v>
      </c>
      <c r="AW201" s="11" t="s">
        <v>35</v>
      </c>
      <c r="AX201" s="11" t="s">
        <v>73</v>
      </c>
      <c r="AY201" s="242" t="s">
        <v>180</v>
      </c>
    </row>
    <row r="202" spans="2:51" s="12" customFormat="1" ht="13.5">
      <c r="B202" s="243"/>
      <c r="C202" s="244"/>
      <c r="D202" s="233" t="s">
        <v>194</v>
      </c>
      <c r="E202" s="245" t="s">
        <v>22</v>
      </c>
      <c r="F202" s="246" t="s">
        <v>196</v>
      </c>
      <c r="G202" s="244"/>
      <c r="H202" s="247">
        <v>15.26</v>
      </c>
      <c r="I202" s="248"/>
      <c r="J202" s="244"/>
      <c r="K202" s="244"/>
      <c r="L202" s="249"/>
      <c r="M202" s="250"/>
      <c r="N202" s="251"/>
      <c r="O202" s="251"/>
      <c r="P202" s="251"/>
      <c r="Q202" s="251"/>
      <c r="R202" s="251"/>
      <c r="S202" s="251"/>
      <c r="T202" s="252"/>
      <c r="AT202" s="253" t="s">
        <v>194</v>
      </c>
      <c r="AU202" s="253" t="s">
        <v>187</v>
      </c>
      <c r="AV202" s="12" t="s">
        <v>186</v>
      </c>
      <c r="AW202" s="12" t="s">
        <v>35</v>
      </c>
      <c r="AX202" s="12" t="s">
        <v>10</v>
      </c>
      <c r="AY202" s="253" t="s">
        <v>180</v>
      </c>
    </row>
    <row r="203" spans="2:65" s="1" customFormat="1" ht="34.2" customHeight="1">
      <c r="B203" s="45"/>
      <c r="C203" s="220" t="s">
        <v>258</v>
      </c>
      <c r="D203" s="220" t="s">
        <v>182</v>
      </c>
      <c r="E203" s="221" t="s">
        <v>332</v>
      </c>
      <c r="F203" s="222" t="s">
        <v>333</v>
      </c>
      <c r="G203" s="223" t="s">
        <v>334</v>
      </c>
      <c r="H203" s="225"/>
      <c r="I203" s="225"/>
      <c r="J203" s="224">
        <f>ROUND(I203*H203,0)</f>
        <v>0</v>
      </c>
      <c r="K203" s="222" t="s">
        <v>193</v>
      </c>
      <c r="L203" s="71"/>
      <c r="M203" s="226" t="s">
        <v>22</v>
      </c>
      <c r="N203" s="227" t="s">
        <v>45</v>
      </c>
      <c r="O203" s="46"/>
      <c r="P203" s="228">
        <f>O203*H203</f>
        <v>0</v>
      </c>
      <c r="Q203" s="228">
        <v>0</v>
      </c>
      <c r="R203" s="228">
        <f>Q203*H203</f>
        <v>0</v>
      </c>
      <c r="S203" s="228">
        <v>0</v>
      </c>
      <c r="T203" s="229">
        <f>S203*H203</f>
        <v>0</v>
      </c>
      <c r="AR203" s="23" t="s">
        <v>224</v>
      </c>
      <c r="AT203" s="23" t="s">
        <v>182</v>
      </c>
      <c r="AU203" s="23" t="s">
        <v>187</v>
      </c>
      <c r="AY203" s="23" t="s">
        <v>180</v>
      </c>
      <c r="BE203" s="230">
        <f>IF(N203="základní",J203,0)</f>
        <v>0</v>
      </c>
      <c r="BF203" s="230">
        <f>IF(N203="snížená",J203,0)</f>
        <v>0</v>
      </c>
      <c r="BG203" s="230">
        <f>IF(N203="zákl. přenesená",J203,0)</f>
        <v>0</v>
      </c>
      <c r="BH203" s="230">
        <f>IF(N203="sníž. přenesená",J203,0)</f>
        <v>0</v>
      </c>
      <c r="BI203" s="230">
        <f>IF(N203="nulová",J203,0)</f>
        <v>0</v>
      </c>
      <c r="BJ203" s="23" t="s">
        <v>187</v>
      </c>
      <c r="BK203" s="230">
        <f>ROUND(I203*H203,0)</f>
        <v>0</v>
      </c>
      <c r="BL203" s="23" t="s">
        <v>224</v>
      </c>
      <c r="BM203" s="23" t="s">
        <v>335</v>
      </c>
    </row>
    <row r="204" spans="2:47" s="1" customFormat="1" ht="13.5">
      <c r="B204" s="45"/>
      <c r="C204" s="73"/>
      <c r="D204" s="233" t="s">
        <v>205</v>
      </c>
      <c r="E204" s="73"/>
      <c r="F204" s="254" t="s">
        <v>336</v>
      </c>
      <c r="G204" s="73"/>
      <c r="H204" s="73"/>
      <c r="I204" s="190"/>
      <c r="J204" s="73"/>
      <c r="K204" s="73"/>
      <c r="L204" s="71"/>
      <c r="M204" s="255"/>
      <c r="N204" s="46"/>
      <c r="O204" s="46"/>
      <c r="P204" s="46"/>
      <c r="Q204" s="46"/>
      <c r="R204" s="46"/>
      <c r="S204" s="46"/>
      <c r="T204" s="94"/>
      <c r="AT204" s="23" t="s">
        <v>205</v>
      </c>
      <c r="AU204" s="23" t="s">
        <v>187</v>
      </c>
    </row>
    <row r="205" spans="2:63" s="10" customFormat="1" ht="29.85" customHeight="1">
      <c r="B205" s="204"/>
      <c r="C205" s="205"/>
      <c r="D205" s="206" t="s">
        <v>72</v>
      </c>
      <c r="E205" s="218" t="s">
        <v>337</v>
      </c>
      <c r="F205" s="218" t="s">
        <v>338</v>
      </c>
      <c r="G205" s="205"/>
      <c r="H205" s="205"/>
      <c r="I205" s="208"/>
      <c r="J205" s="219">
        <f>BK205</f>
        <v>0</v>
      </c>
      <c r="K205" s="205"/>
      <c r="L205" s="210"/>
      <c r="M205" s="211"/>
      <c r="N205" s="212"/>
      <c r="O205" s="212"/>
      <c r="P205" s="213">
        <f>SUM(P206:P225)</f>
        <v>0</v>
      </c>
      <c r="Q205" s="212"/>
      <c r="R205" s="213">
        <f>SUM(R206:R225)</f>
        <v>0</v>
      </c>
      <c r="S205" s="212"/>
      <c r="T205" s="214">
        <f>SUM(T206:T225)</f>
        <v>0</v>
      </c>
      <c r="AR205" s="215" t="s">
        <v>187</v>
      </c>
      <c r="AT205" s="216" t="s">
        <v>72</v>
      </c>
      <c r="AU205" s="216" t="s">
        <v>10</v>
      </c>
      <c r="AY205" s="215" t="s">
        <v>180</v>
      </c>
      <c r="BK205" s="217">
        <f>SUM(BK206:BK225)</f>
        <v>0</v>
      </c>
    </row>
    <row r="206" spans="2:65" s="1" customFormat="1" ht="14.4" customHeight="1">
      <c r="B206" s="45"/>
      <c r="C206" s="220" t="s">
        <v>339</v>
      </c>
      <c r="D206" s="220" t="s">
        <v>182</v>
      </c>
      <c r="E206" s="221" t="s">
        <v>340</v>
      </c>
      <c r="F206" s="222" t="s">
        <v>341</v>
      </c>
      <c r="G206" s="223" t="s">
        <v>269</v>
      </c>
      <c r="H206" s="224">
        <v>1</v>
      </c>
      <c r="I206" s="225"/>
      <c r="J206" s="224">
        <f>ROUND(I206*H206,0)</f>
        <v>0</v>
      </c>
      <c r="K206" s="222" t="s">
        <v>22</v>
      </c>
      <c r="L206" s="71"/>
      <c r="M206" s="226" t="s">
        <v>22</v>
      </c>
      <c r="N206" s="227" t="s">
        <v>45</v>
      </c>
      <c r="O206" s="46"/>
      <c r="P206" s="228">
        <f>O206*H206</f>
        <v>0</v>
      </c>
      <c r="Q206" s="228">
        <v>0</v>
      </c>
      <c r="R206" s="228">
        <f>Q206*H206</f>
        <v>0</v>
      </c>
      <c r="S206" s="228">
        <v>0</v>
      </c>
      <c r="T206" s="229">
        <f>S206*H206</f>
        <v>0</v>
      </c>
      <c r="AR206" s="23" t="s">
        <v>224</v>
      </c>
      <c r="AT206" s="23" t="s">
        <v>182</v>
      </c>
      <c r="AU206" s="23" t="s">
        <v>187</v>
      </c>
      <c r="AY206" s="23" t="s">
        <v>180</v>
      </c>
      <c r="BE206" s="230">
        <f>IF(N206="základní",J206,0)</f>
        <v>0</v>
      </c>
      <c r="BF206" s="230">
        <f>IF(N206="snížená",J206,0)</f>
        <v>0</v>
      </c>
      <c r="BG206" s="230">
        <f>IF(N206="zákl. přenesená",J206,0)</f>
        <v>0</v>
      </c>
      <c r="BH206" s="230">
        <f>IF(N206="sníž. přenesená",J206,0)</f>
        <v>0</v>
      </c>
      <c r="BI206" s="230">
        <f>IF(N206="nulová",J206,0)</f>
        <v>0</v>
      </c>
      <c r="BJ206" s="23" t="s">
        <v>187</v>
      </c>
      <c r="BK206" s="230">
        <f>ROUND(I206*H206,0)</f>
        <v>0</v>
      </c>
      <c r="BL206" s="23" t="s">
        <v>224</v>
      </c>
      <c r="BM206" s="23" t="s">
        <v>342</v>
      </c>
    </row>
    <row r="207" spans="2:65" s="1" customFormat="1" ht="14.4" customHeight="1">
      <c r="B207" s="45"/>
      <c r="C207" s="220" t="s">
        <v>265</v>
      </c>
      <c r="D207" s="220" t="s">
        <v>182</v>
      </c>
      <c r="E207" s="221" t="s">
        <v>343</v>
      </c>
      <c r="F207" s="222" t="s">
        <v>344</v>
      </c>
      <c r="G207" s="223" t="s">
        <v>203</v>
      </c>
      <c r="H207" s="224">
        <v>2</v>
      </c>
      <c r="I207" s="225"/>
      <c r="J207" s="224">
        <f>ROUND(I207*H207,0)</f>
        <v>0</v>
      </c>
      <c r="K207" s="222" t="s">
        <v>193</v>
      </c>
      <c r="L207" s="71"/>
      <c r="M207" s="226" t="s">
        <v>22</v>
      </c>
      <c r="N207" s="227" t="s">
        <v>45</v>
      </c>
      <c r="O207" s="46"/>
      <c r="P207" s="228">
        <f>O207*H207</f>
        <v>0</v>
      </c>
      <c r="Q207" s="228">
        <v>0</v>
      </c>
      <c r="R207" s="228">
        <f>Q207*H207</f>
        <v>0</v>
      </c>
      <c r="S207" s="228">
        <v>0</v>
      </c>
      <c r="T207" s="229">
        <f>S207*H207</f>
        <v>0</v>
      </c>
      <c r="AR207" s="23" t="s">
        <v>224</v>
      </c>
      <c r="AT207" s="23" t="s">
        <v>182</v>
      </c>
      <c r="AU207" s="23" t="s">
        <v>187</v>
      </c>
      <c r="AY207" s="23" t="s">
        <v>180</v>
      </c>
      <c r="BE207" s="230">
        <f>IF(N207="základní",J207,0)</f>
        <v>0</v>
      </c>
      <c r="BF207" s="230">
        <f>IF(N207="snížená",J207,0)</f>
        <v>0</v>
      </c>
      <c r="BG207" s="230">
        <f>IF(N207="zákl. přenesená",J207,0)</f>
        <v>0</v>
      </c>
      <c r="BH207" s="230">
        <f>IF(N207="sníž. přenesená",J207,0)</f>
        <v>0</v>
      </c>
      <c r="BI207" s="230">
        <f>IF(N207="nulová",J207,0)</f>
        <v>0</v>
      </c>
      <c r="BJ207" s="23" t="s">
        <v>187</v>
      </c>
      <c r="BK207" s="230">
        <f>ROUND(I207*H207,0)</f>
        <v>0</v>
      </c>
      <c r="BL207" s="23" t="s">
        <v>224</v>
      </c>
      <c r="BM207" s="23" t="s">
        <v>345</v>
      </c>
    </row>
    <row r="208" spans="2:47" s="1" customFormat="1" ht="13.5">
      <c r="B208" s="45"/>
      <c r="C208" s="73"/>
      <c r="D208" s="233" t="s">
        <v>205</v>
      </c>
      <c r="E208" s="73"/>
      <c r="F208" s="254" t="s">
        <v>346</v>
      </c>
      <c r="G208" s="73"/>
      <c r="H208" s="73"/>
      <c r="I208" s="190"/>
      <c r="J208" s="73"/>
      <c r="K208" s="73"/>
      <c r="L208" s="71"/>
      <c r="M208" s="255"/>
      <c r="N208" s="46"/>
      <c r="O208" s="46"/>
      <c r="P208" s="46"/>
      <c r="Q208" s="46"/>
      <c r="R208" s="46"/>
      <c r="S208" s="46"/>
      <c r="T208" s="94"/>
      <c r="AT208" s="23" t="s">
        <v>205</v>
      </c>
      <c r="AU208" s="23" t="s">
        <v>187</v>
      </c>
    </row>
    <row r="209" spans="2:51" s="11" customFormat="1" ht="13.5">
      <c r="B209" s="231"/>
      <c r="C209" s="232"/>
      <c r="D209" s="233" t="s">
        <v>194</v>
      </c>
      <c r="E209" s="234" t="s">
        <v>22</v>
      </c>
      <c r="F209" s="235" t="s">
        <v>347</v>
      </c>
      <c r="G209" s="232"/>
      <c r="H209" s="236">
        <v>2</v>
      </c>
      <c r="I209" s="237"/>
      <c r="J209" s="232"/>
      <c r="K209" s="232"/>
      <c r="L209" s="238"/>
      <c r="M209" s="239"/>
      <c r="N209" s="240"/>
      <c r="O209" s="240"/>
      <c r="P209" s="240"/>
      <c r="Q209" s="240"/>
      <c r="R209" s="240"/>
      <c r="S209" s="240"/>
      <c r="T209" s="241"/>
      <c r="AT209" s="242" t="s">
        <v>194</v>
      </c>
      <c r="AU209" s="242" t="s">
        <v>187</v>
      </c>
      <c r="AV209" s="11" t="s">
        <v>187</v>
      </c>
      <c r="AW209" s="11" t="s">
        <v>35</v>
      </c>
      <c r="AX209" s="11" t="s">
        <v>73</v>
      </c>
      <c r="AY209" s="242" t="s">
        <v>180</v>
      </c>
    </row>
    <row r="210" spans="2:51" s="12" customFormat="1" ht="13.5">
      <c r="B210" s="243"/>
      <c r="C210" s="244"/>
      <c r="D210" s="233" t="s">
        <v>194</v>
      </c>
      <c r="E210" s="245" t="s">
        <v>22</v>
      </c>
      <c r="F210" s="246" t="s">
        <v>196</v>
      </c>
      <c r="G210" s="244"/>
      <c r="H210" s="247">
        <v>2</v>
      </c>
      <c r="I210" s="248"/>
      <c r="J210" s="244"/>
      <c r="K210" s="244"/>
      <c r="L210" s="249"/>
      <c r="M210" s="250"/>
      <c r="N210" s="251"/>
      <c r="O210" s="251"/>
      <c r="P210" s="251"/>
      <c r="Q210" s="251"/>
      <c r="R210" s="251"/>
      <c r="S210" s="251"/>
      <c r="T210" s="252"/>
      <c r="AT210" s="253" t="s">
        <v>194</v>
      </c>
      <c r="AU210" s="253" t="s">
        <v>187</v>
      </c>
      <c r="AV210" s="12" t="s">
        <v>186</v>
      </c>
      <c r="AW210" s="12" t="s">
        <v>35</v>
      </c>
      <c r="AX210" s="12" t="s">
        <v>10</v>
      </c>
      <c r="AY210" s="253" t="s">
        <v>180</v>
      </c>
    </row>
    <row r="211" spans="2:65" s="1" customFormat="1" ht="14.4" customHeight="1">
      <c r="B211" s="45"/>
      <c r="C211" s="220" t="s">
        <v>348</v>
      </c>
      <c r="D211" s="220" t="s">
        <v>182</v>
      </c>
      <c r="E211" s="221" t="s">
        <v>349</v>
      </c>
      <c r="F211" s="222" t="s">
        <v>350</v>
      </c>
      <c r="G211" s="223" t="s">
        <v>203</v>
      </c>
      <c r="H211" s="224">
        <v>2</v>
      </c>
      <c r="I211" s="225"/>
      <c r="J211" s="224">
        <f>ROUND(I211*H211,0)</f>
        <v>0</v>
      </c>
      <c r="K211" s="222" t="s">
        <v>193</v>
      </c>
      <c r="L211" s="71"/>
      <c r="M211" s="226" t="s">
        <v>22</v>
      </c>
      <c r="N211" s="227" t="s">
        <v>45</v>
      </c>
      <c r="O211" s="46"/>
      <c r="P211" s="228">
        <f>O211*H211</f>
        <v>0</v>
      </c>
      <c r="Q211" s="228">
        <v>0</v>
      </c>
      <c r="R211" s="228">
        <f>Q211*H211</f>
        <v>0</v>
      </c>
      <c r="S211" s="228">
        <v>0</v>
      </c>
      <c r="T211" s="229">
        <f>S211*H211</f>
        <v>0</v>
      </c>
      <c r="AR211" s="23" t="s">
        <v>224</v>
      </c>
      <c r="AT211" s="23" t="s">
        <v>182</v>
      </c>
      <c r="AU211" s="23" t="s">
        <v>187</v>
      </c>
      <c r="AY211" s="23" t="s">
        <v>180</v>
      </c>
      <c r="BE211" s="230">
        <f>IF(N211="základní",J211,0)</f>
        <v>0</v>
      </c>
      <c r="BF211" s="230">
        <f>IF(N211="snížená",J211,0)</f>
        <v>0</v>
      </c>
      <c r="BG211" s="230">
        <f>IF(N211="zákl. přenesená",J211,0)</f>
        <v>0</v>
      </c>
      <c r="BH211" s="230">
        <f>IF(N211="sníž. přenesená",J211,0)</f>
        <v>0</v>
      </c>
      <c r="BI211" s="230">
        <f>IF(N211="nulová",J211,0)</f>
        <v>0</v>
      </c>
      <c r="BJ211" s="23" t="s">
        <v>187</v>
      </c>
      <c r="BK211" s="230">
        <f>ROUND(I211*H211,0)</f>
        <v>0</v>
      </c>
      <c r="BL211" s="23" t="s">
        <v>224</v>
      </c>
      <c r="BM211" s="23" t="s">
        <v>351</v>
      </c>
    </row>
    <row r="212" spans="2:47" s="1" customFormat="1" ht="13.5">
      <c r="B212" s="45"/>
      <c r="C212" s="73"/>
      <c r="D212" s="233" t="s">
        <v>205</v>
      </c>
      <c r="E212" s="73"/>
      <c r="F212" s="254" t="s">
        <v>346</v>
      </c>
      <c r="G212" s="73"/>
      <c r="H212" s="73"/>
      <c r="I212" s="190"/>
      <c r="J212" s="73"/>
      <c r="K212" s="73"/>
      <c r="L212" s="71"/>
      <c r="M212" s="255"/>
      <c r="N212" s="46"/>
      <c r="O212" s="46"/>
      <c r="P212" s="46"/>
      <c r="Q212" s="46"/>
      <c r="R212" s="46"/>
      <c r="S212" s="46"/>
      <c r="T212" s="94"/>
      <c r="AT212" s="23" t="s">
        <v>205</v>
      </c>
      <c r="AU212" s="23" t="s">
        <v>187</v>
      </c>
    </row>
    <row r="213" spans="2:65" s="1" customFormat="1" ht="14.4" customHeight="1">
      <c r="B213" s="45"/>
      <c r="C213" s="220" t="s">
        <v>270</v>
      </c>
      <c r="D213" s="220" t="s">
        <v>182</v>
      </c>
      <c r="E213" s="221" t="s">
        <v>352</v>
      </c>
      <c r="F213" s="222" t="s">
        <v>353</v>
      </c>
      <c r="G213" s="223" t="s">
        <v>203</v>
      </c>
      <c r="H213" s="224">
        <v>1</v>
      </c>
      <c r="I213" s="225"/>
      <c r="J213" s="224">
        <f>ROUND(I213*H213,0)</f>
        <v>0</v>
      </c>
      <c r="K213" s="222" t="s">
        <v>193</v>
      </c>
      <c r="L213" s="71"/>
      <c r="M213" s="226" t="s">
        <v>22</v>
      </c>
      <c r="N213" s="227" t="s">
        <v>45</v>
      </c>
      <c r="O213" s="46"/>
      <c r="P213" s="228">
        <f>O213*H213</f>
        <v>0</v>
      </c>
      <c r="Q213" s="228">
        <v>0</v>
      </c>
      <c r="R213" s="228">
        <f>Q213*H213</f>
        <v>0</v>
      </c>
      <c r="S213" s="228">
        <v>0</v>
      </c>
      <c r="T213" s="229">
        <f>S213*H213</f>
        <v>0</v>
      </c>
      <c r="AR213" s="23" t="s">
        <v>224</v>
      </c>
      <c r="AT213" s="23" t="s">
        <v>182</v>
      </c>
      <c r="AU213" s="23" t="s">
        <v>187</v>
      </c>
      <c r="AY213" s="23" t="s">
        <v>180</v>
      </c>
      <c r="BE213" s="230">
        <f>IF(N213="základní",J213,0)</f>
        <v>0</v>
      </c>
      <c r="BF213" s="230">
        <f>IF(N213="snížená",J213,0)</f>
        <v>0</v>
      </c>
      <c r="BG213" s="230">
        <f>IF(N213="zákl. přenesená",J213,0)</f>
        <v>0</v>
      </c>
      <c r="BH213" s="230">
        <f>IF(N213="sníž. přenesená",J213,0)</f>
        <v>0</v>
      </c>
      <c r="BI213" s="230">
        <f>IF(N213="nulová",J213,0)</f>
        <v>0</v>
      </c>
      <c r="BJ213" s="23" t="s">
        <v>187</v>
      </c>
      <c r="BK213" s="230">
        <f>ROUND(I213*H213,0)</f>
        <v>0</v>
      </c>
      <c r="BL213" s="23" t="s">
        <v>224</v>
      </c>
      <c r="BM213" s="23" t="s">
        <v>354</v>
      </c>
    </row>
    <row r="214" spans="2:47" s="1" customFormat="1" ht="13.5">
      <c r="B214" s="45"/>
      <c r="C214" s="73"/>
      <c r="D214" s="233" t="s">
        <v>205</v>
      </c>
      <c r="E214" s="73"/>
      <c r="F214" s="254" t="s">
        <v>346</v>
      </c>
      <c r="G214" s="73"/>
      <c r="H214" s="73"/>
      <c r="I214" s="190"/>
      <c r="J214" s="73"/>
      <c r="K214" s="73"/>
      <c r="L214" s="71"/>
      <c r="M214" s="255"/>
      <c r="N214" s="46"/>
      <c r="O214" s="46"/>
      <c r="P214" s="46"/>
      <c r="Q214" s="46"/>
      <c r="R214" s="46"/>
      <c r="S214" s="46"/>
      <c r="T214" s="94"/>
      <c r="AT214" s="23" t="s">
        <v>205</v>
      </c>
      <c r="AU214" s="23" t="s">
        <v>187</v>
      </c>
    </row>
    <row r="215" spans="2:65" s="1" customFormat="1" ht="22.8" customHeight="1">
      <c r="B215" s="45"/>
      <c r="C215" s="220" t="s">
        <v>355</v>
      </c>
      <c r="D215" s="220" t="s">
        <v>182</v>
      </c>
      <c r="E215" s="221" t="s">
        <v>356</v>
      </c>
      <c r="F215" s="222" t="s">
        <v>357</v>
      </c>
      <c r="G215" s="223" t="s">
        <v>358</v>
      </c>
      <c r="H215" s="224">
        <v>2</v>
      </c>
      <c r="I215" s="225"/>
      <c r="J215" s="224">
        <f>ROUND(I215*H215,0)</f>
        <v>0</v>
      </c>
      <c r="K215" s="222" t="s">
        <v>193</v>
      </c>
      <c r="L215" s="71"/>
      <c r="M215" s="226" t="s">
        <v>22</v>
      </c>
      <c r="N215" s="227" t="s">
        <v>45</v>
      </c>
      <c r="O215" s="46"/>
      <c r="P215" s="228">
        <f>O215*H215</f>
        <v>0</v>
      </c>
      <c r="Q215" s="228">
        <v>0</v>
      </c>
      <c r="R215" s="228">
        <f>Q215*H215</f>
        <v>0</v>
      </c>
      <c r="S215" s="228">
        <v>0</v>
      </c>
      <c r="T215" s="229">
        <f>S215*H215</f>
        <v>0</v>
      </c>
      <c r="AR215" s="23" t="s">
        <v>224</v>
      </c>
      <c r="AT215" s="23" t="s">
        <v>182</v>
      </c>
      <c r="AU215" s="23" t="s">
        <v>187</v>
      </c>
      <c r="AY215" s="23" t="s">
        <v>180</v>
      </c>
      <c r="BE215" s="230">
        <f>IF(N215="základní",J215,0)</f>
        <v>0</v>
      </c>
      <c r="BF215" s="230">
        <f>IF(N215="snížená",J215,0)</f>
        <v>0</v>
      </c>
      <c r="BG215" s="230">
        <f>IF(N215="zákl. přenesená",J215,0)</f>
        <v>0</v>
      </c>
      <c r="BH215" s="230">
        <f>IF(N215="sníž. přenesená",J215,0)</f>
        <v>0</v>
      </c>
      <c r="BI215" s="230">
        <f>IF(N215="nulová",J215,0)</f>
        <v>0</v>
      </c>
      <c r="BJ215" s="23" t="s">
        <v>187</v>
      </c>
      <c r="BK215" s="230">
        <f>ROUND(I215*H215,0)</f>
        <v>0</v>
      </c>
      <c r="BL215" s="23" t="s">
        <v>224</v>
      </c>
      <c r="BM215" s="23" t="s">
        <v>359</v>
      </c>
    </row>
    <row r="216" spans="2:47" s="1" customFormat="1" ht="13.5">
      <c r="B216" s="45"/>
      <c r="C216" s="73"/>
      <c r="D216" s="233" t="s">
        <v>205</v>
      </c>
      <c r="E216" s="73"/>
      <c r="F216" s="254" t="s">
        <v>360</v>
      </c>
      <c r="G216" s="73"/>
      <c r="H216" s="73"/>
      <c r="I216" s="190"/>
      <c r="J216" s="73"/>
      <c r="K216" s="73"/>
      <c r="L216" s="71"/>
      <c r="M216" s="255"/>
      <c r="N216" s="46"/>
      <c r="O216" s="46"/>
      <c r="P216" s="46"/>
      <c r="Q216" s="46"/>
      <c r="R216" s="46"/>
      <c r="S216" s="46"/>
      <c r="T216" s="94"/>
      <c r="AT216" s="23" t="s">
        <v>205</v>
      </c>
      <c r="AU216" s="23" t="s">
        <v>187</v>
      </c>
    </row>
    <row r="217" spans="2:65" s="1" customFormat="1" ht="22.8" customHeight="1">
      <c r="B217" s="45"/>
      <c r="C217" s="220" t="s">
        <v>274</v>
      </c>
      <c r="D217" s="220" t="s">
        <v>182</v>
      </c>
      <c r="E217" s="221" t="s">
        <v>361</v>
      </c>
      <c r="F217" s="222" t="s">
        <v>362</v>
      </c>
      <c r="G217" s="223" t="s">
        <v>358</v>
      </c>
      <c r="H217" s="224">
        <v>1</v>
      </c>
      <c r="I217" s="225"/>
      <c r="J217" s="224">
        <f>ROUND(I217*H217,0)</f>
        <v>0</v>
      </c>
      <c r="K217" s="222" t="s">
        <v>193</v>
      </c>
      <c r="L217" s="71"/>
      <c r="M217" s="226" t="s">
        <v>22</v>
      </c>
      <c r="N217" s="227" t="s">
        <v>45</v>
      </c>
      <c r="O217" s="46"/>
      <c r="P217" s="228">
        <f>O217*H217</f>
        <v>0</v>
      </c>
      <c r="Q217" s="228">
        <v>0</v>
      </c>
      <c r="R217" s="228">
        <f>Q217*H217</f>
        <v>0</v>
      </c>
      <c r="S217" s="228">
        <v>0</v>
      </c>
      <c r="T217" s="229">
        <f>S217*H217</f>
        <v>0</v>
      </c>
      <c r="AR217" s="23" t="s">
        <v>224</v>
      </c>
      <c r="AT217" s="23" t="s">
        <v>182</v>
      </c>
      <c r="AU217" s="23" t="s">
        <v>187</v>
      </c>
      <c r="AY217" s="23" t="s">
        <v>180</v>
      </c>
      <c r="BE217" s="230">
        <f>IF(N217="základní",J217,0)</f>
        <v>0</v>
      </c>
      <c r="BF217" s="230">
        <f>IF(N217="snížená",J217,0)</f>
        <v>0</v>
      </c>
      <c r="BG217" s="230">
        <f>IF(N217="zákl. přenesená",J217,0)</f>
        <v>0</v>
      </c>
      <c r="BH217" s="230">
        <f>IF(N217="sníž. přenesená",J217,0)</f>
        <v>0</v>
      </c>
      <c r="BI217" s="230">
        <f>IF(N217="nulová",J217,0)</f>
        <v>0</v>
      </c>
      <c r="BJ217" s="23" t="s">
        <v>187</v>
      </c>
      <c r="BK217" s="230">
        <f>ROUND(I217*H217,0)</f>
        <v>0</v>
      </c>
      <c r="BL217" s="23" t="s">
        <v>224</v>
      </c>
      <c r="BM217" s="23" t="s">
        <v>363</v>
      </c>
    </row>
    <row r="218" spans="2:47" s="1" customFormat="1" ht="13.5">
      <c r="B218" s="45"/>
      <c r="C218" s="73"/>
      <c r="D218" s="233" t="s">
        <v>205</v>
      </c>
      <c r="E218" s="73"/>
      <c r="F218" s="254" t="s">
        <v>360</v>
      </c>
      <c r="G218" s="73"/>
      <c r="H218" s="73"/>
      <c r="I218" s="190"/>
      <c r="J218" s="73"/>
      <c r="K218" s="73"/>
      <c r="L218" s="71"/>
      <c r="M218" s="255"/>
      <c r="N218" s="46"/>
      <c r="O218" s="46"/>
      <c r="P218" s="46"/>
      <c r="Q218" s="46"/>
      <c r="R218" s="46"/>
      <c r="S218" s="46"/>
      <c r="T218" s="94"/>
      <c r="AT218" s="23" t="s">
        <v>205</v>
      </c>
      <c r="AU218" s="23" t="s">
        <v>187</v>
      </c>
    </row>
    <row r="219" spans="2:65" s="1" customFormat="1" ht="22.8" customHeight="1">
      <c r="B219" s="45"/>
      <c r="C219" s="220" t="s">
        <v>364</v>
      </c>
      <c r="D219" s="220" t="s">
        <v>182</v>
      </c>
      <c r="E219" s="221" t="s">
        <v>365</v>
      </c>
      <c r="F219" s="222" t="s">
        <v>366</v>
      </c>
      <c r="G219" s="223" t="s">
        <v>358</v>
      </c>
      <c r="H219" s="224">
        <v>1</v>
      </c>
      <c r="I219" s="225"/>
      <c r="J219" s="224">
        <f>ROUND(I219*H219,0)</f>
        <v>0</v>
      </c>
      <c r="K219" s="222" t="s">
        <v>193</v>
      </c>
      <c r="L219" s="71"/>
      <c r="M219" s="226" t="s">
        <v>22</v>
      </c>
      <c r="N219" s="227" t="s">
        <v>45</v>
      </c>
      <c r="O219" s="46"/>
      <c r="P219" s="228">
        <f>O219*H219</f>
        <v>0</v>
      </c>
      <c r="Q219" s="228">
        <v>0</v>
      </c>
      <c r="R219" s="228">
        <f>Q219*H219</f>
        <v>0</v>
      </c>
      <c r="S219" s="228">
        <v>0</v>
      </c>
      <c r="T219" s="229">
        <f>S219*H219</f>
        <v>0</v>
      </c>
      <c r="AR219" s="23" t="s">
        <v>224</v>
      </c>
      <c r="AT219" s="23" t="s">
        <v>182</v>
      </c>
      <c r="AU219" s="23" t="s">
        <v>187</v>
      </c>
      <c r="AY219" s="23" t="s">
        <v>180</v>
      </c>
      <c r="BE219" s="230">
        <f>IF(N219="základní",J219,0)</f>
        <v>0</v>
      </c>
      <c r="BF219" s="230">
        <f>IF(N219="snížená",J219,0)</f>
        <v>0</v>
      </c>
      <c r="BG219" s="230">
        <f>IF(N219="zákl. přenesená",J219,0)</f>
        <v>0</v>
      </c>
      <c r="BH219" s="230">
        <f>IF(N219="sníž. přenesená",J219,0)</f>
        <v>0</v>
      </c>
      <c r="BI219" s="230">
        <f>IF(N219="nulová",J219,0)</f>
        <v>0</v>
      </c>
      <c r="BJ219" s="23" t="s">
        <v>187</v>
      </c>
      <c r="BK219" s="230">
        <f>ROUND(I219*H219,0)</f>
        <v>0</v>
      </c>
      <c r="BL219" s="23" t="s">
        <v>224</v>
      </c>
      <c r="BM219" s="23" t="s">
        <v>367</v>
      </c>
    </row>
    <row r="220" spans="2:47" s="1" customFormat="1" ht="13.5">
      <c r="B220" s="45"/>
      <c r="C220" s="73"/>
      <c r="D220" s="233" t="s">
        <v>205</v>
      </c>
      <c r="E220" s="73"/>
      <c r="F220" s="254" t="s">
        <v>360</v>
      </c>
      <c r="G220" s="73"/>
      <c r="H220" s="73"/>
      <c r="I220" s="190"/>
      <c r="J220" s="73"/>
      <c r="K220" s="73"/>
      <c r="L220" s="71"/>
      <c r="M220" s="255"/>
      <c r="N220" s="46"/>
      <c r="O220" s="46"/>
      <c r="P220" s="46"/>
      <c r="Q220" s="46"/>
      <c r="R220" s="46"/>
      <c r="S220" s="46"/>
      <c r="T220" s="94"/>
      <c r="AT220" s="23" t="s">
        <v>205</v>
      </c>
      <c r="AU220" s="23" t="s">
        <v>187</v>
      </c>
    </row>
    <row r="221" spans="2:65" s="1" customFormat="1" ht="22.8" customHeight="1">
      <c r="B221" s="45"/>
      <c r="C221" s="220" t="s">
        <v>278</v>
      </c>
      <c r="D221" s="220" t="s">
        <v>182</v>
      </c>
      <c r="E221" s="221" t="s">
        <v>368</v>
      </c>
      <c r="F221" s="222" t="s">
        <v>369</v>
      </c>
      <c r="G221" s="223" t="s">
        <v>358</v>
      </c>
      <c r="H221" s="224">
        <v>1</v>
      </c>
      <c r="I221" s="225"/>
      <c r="J221" s="224">
        <f>ROUND(I221*H221,0)</f>
        <v>0</v>
      </c>
      <c r="K221" s="222" t="s">
        <v>193</v>
      </c>
      <c r="L221" s="71"/>
      <c r="M221" s="226" t="s">
        <v>22</v>
      </c>
      <c r="N221" s="227" t="s">
        <v>45</v>
      </c>
      <c r="O221" s="46"/>
      <c r="P221" s="228">
        <f>O221*H221</f>
        <v>0</v>
      </c>
      <c r="Q221" s="228">
        <v>0</v>
      </c>
      <c r="R221" s="228">
        <f>Q221*H221</f>
        <v>0</v>
      </c>
      <c r="S221" s="228">
        <v>0</v>
      </c>
      <c r="T221" s="229">
        <f>S221*H221</f>
        <v>0</v>
      </c>
      <c r="AR221" s="23" t="s">
        <v>224</v>
      </c>
      <c r="AT221" s="23" t="s">
        <v>182</v>
      </c>
      <c r="AU221" s="23" t="s">
        <v>187</v>
      </c>
      <c r="AY221" s="23" t="s">
        <v>180</v>
      </c>
      <c r="BE221" s="230">
        <f>IF(N221="základní",J221,0)</f>
        <v>0</v>
      </c>
      <c r="BF221" s="230">
        <f>IF(N221="snížená",J221,0)</f>
        <v>0</v>
      </c>
      <c r="BG221" s="230">
        <f>IF(N221="zákl. přenesená",J221,0)</f>
        <v>0</v>
      </c>
      <c r="BH221" s="230">
        <f>IF(N221="sníž. přenesená",J221,0)</f>
        <v>0</v>
      </c>
      <c r="BI221" s="230">
        <f>IF(N221="nulová",J221,0)</f>
        <v>0</v>
      </c>
      <c r="BJ221" s="23" t="s">
        <v>187</v>
      </c>
      <c r="BK221" s="230">
        <f>ROUND(I221*H221,0)</f>
        <v>0</v>
      </c>
      <c r="BL221" s="23" t="s">
        <v>224</v>
      </c>
      <c r="BM221" s="23" t="s">
        <v>370</v>
      </c>
    </row>
    <row r="222" spans="2:65" s="1" customFormat="1" ht="14.4" customHeight="1">
      <c r="B222" s="45"/>
      <c r="C222" s="220" t="s">
        <v>371</v>
      </c>
      <c r="D222" s="220" t="s">
        <v>182</v>
      </c>
      <c r="E222" s="221" t="s">
        <v>372</v>
      </c>
      <c r="F222" s="222" t="s">
        <v>373</v>
      </c>
      <c r="G222" s="223" t="s">
        <v>203</v>
      </c>
      <c r="H222" s="224">
        <v>5</v>
      </c>
      <c r="I222" s="225"/>
      <c r="J222" s="224">
        <f>ROUND(I222*H222,0)</f>
        <v>0</v>
      </c>
      <c r="K222" s="222" t="s">
        <v>193</v>
      </c>
      <c r="L222" s="71"/>
      <c r="M222" s="226" t="s">
        <v>22</v>
      </c>
      <c r="N222" s="227" t="s">
        <v>45</v>
      </c>
      <c r="O222" s="46"/>
      <c r="P222" s="228">
        <f>O222*H222</f>
        <v>0</v>
      </c>
      <c r="Q222" s="228">
        <v>0</v>
      </c>
      <c r="R222" s="228">
        <f>Q222*H222</f>
        <v>0</v>
      </c>
      <c r="S222" s="228">
        <v>0</v>
      </c>
      <c r="T222" s="229">
        <f>S222*H222</f>
        <v>0</v>
      </c>
      <c r="AR222" s="23" t="s">
        <v>224</v>
      </c>
      <c r="AT222" s="23" t="s">
        <v>182</v>
      </c>
      <c r="AU222" s="23" t="s">
        <v>187</v>
      </c>
      <c r="AY222" s="23" t="s">
        <v>180</v>
      </c>
      <c r="BE222" s="230">
        <f>IF(N222="základní",J222,0)</f>
        <v>0</v>
      </c>
      <c r="BF222" s="230">
        <f>IF(N222="snížená",J222,0)</f>
        <v>0</v>
      </c>
      <c r="BG222" s="230">
        <f>IF(N222="zákl. přenesená",J222,0)</f>
        <v>0</v>
      </c>
      <c r="BH222" s="230">
        <f>IF(N222="sníž. přenesená",J222,0)</f>
        <v>0</v>
      </c>
      <c r="BI222" s="230">
        <f>IF(N222="nulová",J222,0)</f>
        <v>0</v>
      </c>
      <c r="BJ222" s="23" t="s">
        <v>187</v>
      </c>
      <c r="BK222" s="230">
        <f>ROUND(I222*H222,0)</f>
        <v>0</v>
      </c>
      <c r="BL222" s="23" t="s">
        <v>224</v>
      </c>
      <c r="BM222" s="23" t="s">
        <v>374</v>
      </c>
    </row>
    <row r="223" spans="2:47" s="1" customFormat="1" ht="13.5">
      <c r="B223" s="45"/>
      <c r="C223" s="73"/>
      <c r="D223" s="233" t="s">
        <v>205</v>
      </c>
      <c r="E223" s="73"/>
      <c r="F223" s="254" t="s">
        <v>375</v>
      </c>
      <c r="G223" s="73"/>
      <c r="H223" s="73"/>
      <c r="I223" s="190"/>
      <c r="J223" s="73"/>
      <c r="K223" s="73"/>
      <c r="L223" s="71"/>
      <c r="M223" s="255"/>
      <c r="N223" s="46"/>
      <c r="O223" s="46"/>
      <c r="P223" s="46"/>
      <c r="Q223" s="46"/>
      <c r="R223" s="46"/>
      <c r="S223" s="46"/>
      <c r="T223" s="94"/>
      <c r="AT223" s="23" t="s">
        <v>205</v>
      </c>
      <c r="AU223" s="23" t="s">
        <v>187</v>
      </c>
    </row>
    <row r="224" spans="2:65" s="1" customFormat="1" ht="34.2" customHeight="1">
      <c r="B224" s="45"/>
      <c r="C224" s="220" t="s">
        <v>286</v>
      </c>
      <c r="D224" s="220" t="s">
        <v>182</v>
      </c>
      <c r="E224" s="221" t="s">
        <v>376</v>
      </c>
      <c r="F224" s="222" t="s">
        <v>377</v>
      </c>
      <c r="G224" s="223" t="s">
        <v>334</v>
      </c>
      <c r="H224" s="225"/>
      <c r="I224" s="225"/>
      <c r="J224" s="224">
        <f>ROUND(I224*H224,0)</f>
        <v>0</v>
      </c>
      <c r="K224" s="222" t="s">
        <v>193</v>
      </c>
      <c r="L224" s="71"/>
      <c r="M224" s="226" t="s">
        <v>22</v>
      </c>
      <c r="N224" s="227" t="s">
        <v>45</v>
      </c>
      <c r="O224" s="46"/>
      <c r="P224" s="228">
        <f>O224*H224</f>
        <v>0</v>
      </c>
      <c r="Q224" s="228">
        <v>0</v>
      </c>
      <c r="R224" s="228">
        <f>Q224*H224</f>
        <v>0</v>
      </c>
      <c r="S224" s="228">
        <v>0</v>
      </c>
      <c r="T224" s="229">
        <f>S224*H224</f>
        <v>0</v>
      </c>
      <c r="AR224" s="23" t="s">
        <v>224</v>
      </c>
      <c r="AT224" s="23" t="s">
        <v>182</v>
      </c>
      <c r="AU224" s="23" t="s">
        <v>187</v>
      </c>
      <c r="AY224" s="23" t="s">
        <v>180</v>
      </c>
      <c r="BE224" s="230">
        <f>IF(N224="základní",J224,0)</f>
        <v>0</v>
      </c>
      <c r="BF224" s="230">
        <f>IF(N224="snížená",J224,0)</f>
        <v>0</v>
      </c>
      <c r="BG224" s="230">
        <f>IF(N224="zákl. přenesená",J224,0)</f>
        <v>0</v>
      </c>
      <c r="BH224" s="230">
        <f>IF(N224="sníž. přenesená",J224,0)</f>
        <v>0</v>
      </c>
      <c r="BI224" s="230">
        <f>IF(N224="nulová",J224,0)</f>
        <v>0</v>
      </c>
      <c r="BJ224" s="23" t="s">
        <v>187</v>
      </c>
      <c r="BK224" s="230">
        <f>ROUND(I224*H224,0)</f>
        <v>0</v>
      </c>
      <c r="BL224" s="23" t="s">
        <v>224</v>
      </c>
      <c r="BM224" s="23" t="s">
        <v>378</v>
      </c>
    </row>
    <row r="225" spans="2:47" s="1" customFormat="1" ht="13.5">
      <c r="B225" s="45"/>
      <c r="C225" s="73"/>
      <c r="D225" s="233" t="s">
        <v>205</v>
      </c>
      <c r="E225" s="73"/>
      <c r="F225" s="254" t="s">
        <v>336</v>
      </c>
      <c r="G225" s="73"/>
      <c r="H225" s="73"/>
      <c r="I225" s="190"/>
      <c r="J225" s="73"/>
      <c r="K225" s="73"/>
      <c r="L225" s="71"/>
      <c r="M225" s="255"/>
      <c r="N225" s="46"/>
      <c r="O225" s="46"/>
      <c r="P225" s="46"/>
      <c r="Q225" s="46"/>
      <c r="R225" s="46"/>
      <c r="S225" s="46"/>
      <c r="T225" s="94"/>
      <c r="AT225" s="23" t="s">
        <v>205</v>
      </c>
      <c r="AU225" s="23" t="s">
        <v>187</v>
      </c>
    </row>
    <row r="226" spans="2:63" s="10" customFormat="1" ht="29.85" customHeight="1">
      <c r="B226" s="204"/>
      <c r="C226" s="205"/>
      <c r="D226" s="206" t="s">
        <v>72</v>
      </c>
      <c r="E226" s="218" t="s">
        <v>379</v>
      </c>
      <c r="F226" s="218" t="s">
        <v>380</v>
      </c>
      <c r="G226" s="205"/>
      <c r="H226" s="205"/>
      <c r="I226" s="208"/>
      <c r="J226" s="219">
        <f>BK226</f>
        <v>0</v>
      </c>
      <c r="K226" s="205"/>
      <c r="L226" s="210"/>
      <c r="M226" s="211"/>
      <c r="N226" s="212"/>
      <c r="O226" s="212"/>
      <c r="P226" s="213">
        <f>SUM(P227:P244)</f>
        <v>0</v>
      </c>
      <c r="Q226" s="212"/>
      <c r="R226" s="213">
        <f>SUM(R227:R244)</f>
        <v>0</v>
      </c>
      <c r="S226" s="212"/>
      <c r="T226" s="214">
        <f>SUM(T227:T244)</f>
        <v>0</v>
      </c>
      <c r="AR226" s="215" t="s">
        <v>187</v>
      </c>
      <c r="AT226" s="216" t="s">
        <v>72</v>
      </c>
      <c r="AU226" s="216" t="s">
        <v>10</v>
      </c>
      <c r="AY226" s="215" t="s">
        <v>180</v>
      </c>
      <c r="BK226" s="217">
        <f>SUM(BK227:BK244)</f>
        <v>0</v>
      </c>
    </row>
    <row r="227" spans="2:65" s="1" customFormat="1" ht="14.4" customHeight="1">
      <c r="B227" s="45"/>
      <c r="C227" s="220" t="s">
        <v>381</v>
      </c>
      <c r="D227" s="220" t="s">
        <v>182</v>
      </c>
      <c r="E227" s="221" t="s">
        <v>382</v>
      </c>
      <c r="F227" s="222" t="s">
        <v>341</v>
      </c>
      <c r="G227" s="223" t="s">
        <v>269</v>
      </c>
      <c r="H227" s="224">
        <v>2</v>
      </c>
      <c r="I227" s="225"/>
      <c r="J227" s="224">
        <f>ROUND(I227*H227,0)</f>
        <v>0</v>
      </c>
      <c r="K227" s="222" t="s">
        <v>22</v>
      </c>
      <c r="L227" s="71"/>
      <c r="M227" s="226" t="s">
        <v>22</v>
      </c>
      <c r="N227" s="227" t="s">
        <v>45</v>
      </c>
      <c r="O227" s="46"/>
      <c r="P227" s="228">
        <f>O227*H227</f>
        <v>0</v>
      </c>
      <c r="Q227" s="228">
        <v>0</v>
      </c>
      <c r="R227" s="228">
        <f>Q227*H227</f>
        <v>0</v>
      </c>
      <c r="S227" s="228">
        <v>0</v>
      </c>
      <c r="T227" s="229">
        <f>S227*H227</f>
        <v>0</v>
      </c>
      <c r="AR227" s="23" t="s">
        <v>224</v>
      </c>
      <c r="AT227" s="23" t="s">
        <v>182</v>
      </c>
      <c r="AU227" s="23" t="s">
        <v>187</v>
      </c>
      <c r="AY227" s="23" t="s">
        <v>180</v>
      </c>
      <c r="BE227" s="230">
        <f>IF(N227="základní",J227,0)</f>
        <v>0</v>
      </c>
      <c r="BF227" s="230">
        <f>IF(N227="snížená",J227,0)</f>
        <v>0</v>
      </c>
      <c r="BG227" s="230">
        <f>IF(N227="zákl. přenesená",J227,0)</f>
        <v>0</v>
      </c>
      <c r="BH227" s="230">
        <f>IF(N227="sníž. přenesená",J227,0)</f>
        <v>0</v>
      </c>
      <c r="BI227" s="230">
        <f>IF(N227="nulová",J227,0)</f>
        <v>0</v>
      </c>
      <c r="BJ227" s="23" t="s">
        <v>187</v>
      </c>
      <c r="BK227" s="230">
        <f>ROUND(I227*H227,0)</f>
        <v>0</v>
      </c>
      <c r="BL227" s="23" t="s">
        <v>224</v>
      </c>
      <c r="BM227" s="23" t="s">
        <v>383</v>
      </c>
    </row>
    <row r="228" spans="2:65" s="1" customFormat="1" ht="22.8" customHeight="1">
      <c r="B228" s="45"/>
      <c r="C228" s="220" t="s">
        <v>290</v>
      </c>
      <c r="D228" s="220" t="s">
        <v>182</v>
      </c>
      <c r="E228" s="221" t="s">
        <v>384</v>
      </c>
      <c r="F228" s="222" t="s">
        <v>385</v>
      </c>
      <c r="G228" s="223" t="s">
        <v>203</v>
      </c>
      <c r="H228" s="224">
        <v>14</v>
      </c>
      <c r="I228" s="225"/>
      <c r="J228" s="224">
        <f>ROUND(I228*H228,0)</f>
        <v>0</v>
      </c>
      <c r="K228" s="222" t="s">
        <v>193</v>
      </c>
      <c r="L228" s="71"/>
      <c r="M228" s="226" t="s">
        <v>22</v>
      </c>
      <c r="N228" s="227" t="s">
        <v>45</v>
      </c>
      <c r="O228" s="46"/>
      <c r="P228" s="228">
        <f>O228*H228</f>
        <v>0</v>
      </c>
      <c r="Q228" s="228">
        <v>0</v>
      </c>
      <c r="R228" s="228">
        <f>Q228*H228</f>
        <v>0</v>
      </c>
      <c r="S228" s="228">
        <v>0</v>
      </c>
      <c r="T228" s="229">
        <f>S228*H228</f>
        <v>0</v>
      </c>
      <c r="AR228" s="23" t="s">
        <v>224</v>
      </c>
      <c r="AT228" s="23" t="s">
        <v>182</v>
      </c>
      <c r="AU228" s="23" t="s">
        <v>187</v>
      </c>
      <c r="AY228" s="23" t="s">
        <v>180</v>
      </c>
      <c r="BE228" s="230">
        <f>IF(N228="základní",J228,0)</f>
        <v>0</v>
      </c>
      <c r="BF228" s="230">
        <f>IF(N228="snížená",J228,0)</f>
        <v>0</v>
      </c>
      <c r="BG228" s="230">
        <f>IF(N228="zákl. přenesená",J228,0)</f>
        <v>0</v>
      </c>
      <c r="BH228" s="230">
        <f>IF(N228="sníž. přenesená",J228,0)</f>
        <v>0</v>
      </c>
      <c r="BI228" s="230">
        <f>IF(N228="nulová",J228,0)</f>
        <v>0</v>
      </c>
      <c r="BJ228" s="23" t="s">
        <v>187</v>
      </c>
      <c r="BK228" s="230">
        <f>ROUND(I228*H228,0)</f>
        <v>0</v>
      </c>
      <c r="BL228" s="23" t="s">
        <v>224</v>
      </c>
      <c r="BM228" s="23" t="s">
        <v>386</v>
      </c>
    </row>
    <row r="229" spans="2:47" s="1" customFormat="1" ht="13.5">
      <c r="B229" s="45"/>
      <c r="C229" s="73"/>
      <c r="D229" s="233" t="s">
        <v>205</v>
      </c>
      <c r="E229" s="73"/>
      <c r="F229" s="254" t="s">
        <v>387</v>
      </c>
      <c r="G229" s="73"/>
      <c r="H229" s="73"/>
      <c r="I229" s="190"/>
      <c r="J229" s="73"/>
      <c r="K229" s="73"/>
      <c r="L229" s="71"/>
      <c r="M229" s="255"/>
      <c r="N229" s="46"/>
      <c r="O229" s="46"/>
      <c r="P229" s="46"/>
      <c r="Q229" s="46"/>
      <c r="R229" s="46"/>
      <c r="S229" s="46"/>
      <c r="T229" s="94"/>
      <c r="AT229" s="23" t="s">
        <v>205</v>
      </c>
      <c r="AU229" s="23" t="s">
        <v>187</v>
      </c>
    </row>
    <row r="230" spans="2:51" s="11" customFormat="1" ht="13.5">
      <c r="B230" s="231"/>
      <c r="C230" s="232"/>
      <c r="D230" s="233" t="s">
        <v>194</v>
      </c>
      <c r="E230" s="234" t="s">
        <v>22</v>
      </c>
      <c r="F230" s="235" t="s">
        <v>388</v>
      </c>
      <c r="G230" s="232"/>
      <c r="H230" s="236">
        <v>14</v>
      </c>
      <c r="I230" s="237"/>
      <c r="J230" s="232"/>
      <c r="K230" s="232"/>
      <c r="L230" s="238"/>
      <c r="M230" s="239"/>
      <c r="N230" s="240"/>
      <c r="O230" s="240"/>
      <c r="P230" s="240"/>
      <c r="Q230" s="240"/>
      <c r="R230" s="240"/>
      <c r="S230" s="240"/>
      <c r="T230" s="241"/>
      <c r="AT230" s="242" t="s">
        <v>194</v>
      </c>
      <c r="AU230" s="242" t="s">
        <v>187</v>
      </c>
      <c r="AV230" s="11" t="s">
        <v>187</v>
      </c>
      <c r="AW230" s="11" t="s">
        <v>35</v>
      </c>
      <c r="AX230" s="11" t="s">
        <v>73</v>
      </c>
      <c r="AY230" s="242" t="s">
        <v>180</v>
      </c>
    </row>
    <row r="231" spans="2:51" s="12" customFormat="1" ht="13.5">
      <c r="B231" s="243"/>
      <c r="C231" s="244"/>
      <c r="D231" s="233" t="s">
        <v>194</v>
      </c>
      <c r="E231" s="245" t="s">
        <v>22</v>
      </c>
      <c r="F231" s="246" t="s">
        <v>196</v>
      </c>
      <c r="G231" s="244"/>
      <c r="H231" s="247">
        <v>14</v>
      </c>
      <c r="I231" s="248"/>
      <c r="J231" s="244"/>
      <c r="K231" s="244"/>
      <c r="L231" s="249"/>
      <c r="M231" s="250"/>
      <c r="N231" s="251"/>
      <c r="O231" s="251"/>
      <c r="P231" s="251"/>
      <c r="Q231" s="251"/>
      <c r="R231" s="251"/>
      <c r="S231" s="251"/>
      <c r="T231" s="252"/>
      <c r="AT231" s="253" t="s">
        <v>194</v>
      </c>
      <c r="AU231" s="253" t="s">
        <v>187</v>
      </c>
      <c r="AV231" s="12" t="s">
        <v>186</v>
      </c>
      <c r="AW231" s="12" t="s">
        <v>35</v>
      </c>
      <c r="AX231" s="12" t="s">
        <v>10</v>
      </c>
      <c r="AY231" s="253" t="s">
        <v>180</v>
      </c>
    </row>
    <row r="232" spans="2:65" s="1" customFormat="1" ht="34.2" customHeight="1">
      <c r="B232" s="45"/>
      <c r="C232" s="220" t="s">
        <v>389</v>
      </c>
      <c r="D232" s="220" t="s">
        <v>182</v>
      </c>
      <c r="E232" s="221" t="s">
        <v>390</v>
      </c>
      <c r="F232" s="222" t="s">
        <v>391</v>
      </c>
      <c r="G232" s="223" t="s">
        <v>203</v>
      </c>
      <c r="H232" s="224">
        <v>14</v>
      </c>
      <c r="I232" s="225"/>
      <c r="J232" s="224">
        <f>ROUND(I232*H232,0)</f>
        <v>0</v>
      </c>
      <c r="K232" s="222" t="s">
        <v>193</v>
      </c>
      <c r="L232" s="71"/>
      <c r="M232" s="226" t="s">
        <v>22</v>
      </c>
      <c r="N232" s="227" t="s">
        <v>45</v>
      </c>
      <c r="O232" s="46"/>
      <c r="P232" s="228">
        <f>O232*H232</f>
        <v>0</v>
      </c>
      <c r="Q232" s="228">
        <v>0</v>
      </c>
      <c r="R232" s="228">
        <f>Q232*H232</f>
        <v>0</v>
      </c>
      <c r="S232" s="228">
        <v>0</v>
      </c>
      <c r="T232" s="229">
        <f>S232*H232</f>
        <v>0</v>
      </c>
      <c r="AR232" s="23" t="s">
        <v>224</v>
      </c>
      <c r="AT232" s="23" t="s">
        <v>182</v>
      </c>
      <c r="AU232" s="23" t="s">
        <v>187</v>
      </c>
      <c r="AY232" s="23" t="s">
        <v>180</v>
      </c>
      <c r="BE232" s="230">
        <f>IF(N232="základní",J232,0)</f>
        <v>0</v>
      </c>
      <c r="BF232" s="230">
        <f>IF(N232="snížená",J232,0)</f>
        <v>0</v>
      </c>
      <c r="BG232" s="230">
        <f>IF(N232="zákl. přenesená",J232,0)</f>
        <v>0</v>
      </c>
      <c r="BH232" s="230">
        <f>IF(N232="sníž. přenesená",J232,0)</f>
        <v>0</v>
      </c>
      <c r="BI232" s="230">
        <f>IF(N232="nulová",J232,0)</f>
        <v>0</v>
      </c>
      <c r="BJ232" s="23" t="s">
        <v>187</v>
      </c>
      <c r="BK232" s="230">
        <f>ROUND(I232*H232,0)</f>
        <v>0</v>
      </c>
      <c r="BL232" s="23" t="s">
        <v>224</v>
      </c>
      <c r="BM232" s="23" t="s">
        <v>392</v>
      </c>
    </row>
    <row r="233" spans="2:47" s="1" customFormat="1" ht="13.5">
      <c r="B233" s="45"/>
      <c r="C233" s="73"/>
      <c r="D233" s="233" t="s">
        <v>205</v>
      </c>
      <c r="E233" s="73"/>
      <c r="F233" s="254" t="s">
        <v>393</v>
      </c>
      <c r="G233" s="73"/>
      <c r="H233" s="73"/>
      <c r="I233" s="190"/>
      <c r="J233" s="73"/>
      <c r="K233" s="73"/>
      <c r="L233" s="71"/>
      <c r="M233" s="255"/>
      <c r="N233" s="46"/>
      <c r="O233" s="46"/>
      <c r="P233" s="46"/>
      <c r="Q233" s="46"/>
      <c r="R233" s="46"/>
      <c r="S233" s="46"/>
      <c r="T233" s="94"/>
      <c r="AT233" s="23" t="s">
        <v>205</v>
      </c>
      <c r="AU233" s="23" t="s">
        <v>187</v>
      </c>
    </row>
    <row r="234" spans="2:65" s="1" customFormat="1" ht="22.8" customHeight="1">
      <c r="B234" s="45"/>
      <c r="C234" s="220" t="s">
        <v>294</v>
      </c>
      <c r="D234" s="220" t="s">
        <v>182</v>
      </c>
      <c r="E234" s="221" t="s">
        <v>394</v>
      </c>
      <c r="F234" s="222" t="s">
        <v>395</v>
      </c>
      <c r="G234" s="223" t="s">
        <v>358</v>
      </c>
      <c r="H234" s="224">
        <v>8</v>
      </c>
      <c r="I234" s="225"/>
      <c r="J234" s="224">
        <f>ROUND(I234*H234,0)</f>
        <v>0</v>
      </c>
      <c r="K234" s="222" t="s">
        <v>193</v>
      </c>
      <c r="L234" s="71"/>
      <c r="M234" s="226" t="s">
        <v>22</v>
      </c>
      <c r="N234" s="227" t="s">
        <v>45</v>
      </c>
      <c r="O234" s="46"/>
      <c r="P234" s="228">
        <f>O234*H234</f>
        <v>0</v>
      </c>
      <c r="Q234" s="228">
        <v>0</v>
      </c>
      <c r="R234" s="228">
        <f>Q234*H234</f>
        <v>0</v>
      </c>
      <c r="S234" s="228">
        <v>0</v>
      </c>
      <c r="T234" s="229">
        <f>S234*H234</f>
        <v>0</v>
      </c>
      <c r="AR234" s="23" t="s">
        <v>224</v>
      </c>
      <c r="AT234" s="23" t="s">
        <v>182</v>
      </c>
      <c r="AU234" s="23" t="s">
        <v>187</v>
      </c>
      <c r="AY234" s="23" t="s">
        <v>180</v>
      </c>
      <c r="BE234" s="230">
        <f>IF(N234="základní",J234,0)</f>
        <v>0</v>
      </c>
      <c r="BF234" s="230">
        <f>IF(N234="snížená",J234,0)</f>
        <v>0</v>
      </c>
      <c r="BG234" s="230">
        <f>IF(N234="zákl. přenesená",J234,0)</f>
        <v>0</v>
      </c>
      <c r="BH234" s="230">
        <f>IF(N234="sníž. přenesená",J234,0)</f>
        <v>0</v>
      </c>
      <c r="BI234" s="230">
        <f>IF(N234="nulová",J234,0)</f>
        <v>0</v>
      </c>
      <c r="BJ234" s="23" t="s">
        <v>187</v>
      </c>
      <c r="BK234" s="230">
        <f>ROUND(I234*H234,0)</f>
        <v>0</v>
      </c>
      <c r="BL234" s="23" t="s">
        <v>224</v>
      </c>
      <c r="BM234" s="23" t="s">
        <v>396</v>
      </c>
    </row>
    <row r="235" spans="2:47" s="1" customFormat="1" ht="13.5">
      <c r="B235" s="45"/>
      <c r="C235" s="73"/>
      <c r="D235" s="233" t="s">
        <v>205</v>
      </c>
      <c r="E235" s="73"/>
      <c r="F235" s="254" t="s">
        <v>397</v>
      </c>
      <c r="G235" s="73"/>
      <c r="H235" s="73"/>
      <c r="I235" s="190"/>
      <c r="J235" s="73"/>
      <c r="K235" s="73"/>
      <c r="L235" s="71"/>
      <c r="M235" s="255"/>
      <c r="N235" s="46"/>
      <c r="O235" s="46"/>
      <c r="P235" s="46"/>
      <c r="Q235" s="46"/>
      <c r="R235" s="46"/>
      <c r="S235" s="46"/>
      <c r="T235" s="94"/>
      <c r="AT235" s="23" t="s">
        <v>205</v>
      </c>
      <c r="AU235" s="23" t="s">
        <v>187</v>
      </c>
    </row>
    <row r="236" spans="2:65" s="1" customFormat="1" ht="14.4" customHeight="1">
      <c r="B236" s="45"/>
      <c r="C236" s="220" t="s">
        <v>398</v>
      </c>
      <c r="D236" s="220" t="s">
        <v>182</v>
      </c>
      <c r="E236" s="221" t="s">
        <v>399</v>
      </c>
      <c r="F236" s="222" t="s">
        <v>400</v>
      </c>
      <c r="G236" s="223" t="s">
        <v>358</v>
      </c>
      <c r="H236" s="224">
        <v>2</v>
      </c>
      <c r="I236" s="225"/>
      <c r="J236" s="224">
        <f>ROUND(I236*H236,0)</f>
        <v>0</v>
      </c>
      <c r="K236" s="222" t="s">
        <v>193</v>
      </c>
      <c r="L236" s="71"/>
      <c r="M236" s="226" t="s">
        <v>22</v>
      </c>
      <c r="N236" s="227" t="s">
        <v>45</v>
      </c>
      <c r="O236" s="46"/>
      <c r="P236" s="228">
        <f>O236*H236</f>
        <v>0</v>
      </c>
      <c r="Q236" s="228">
        <v>0</v>
      </c>
      <c r="R236" s="228">
        <f>Q236*H236</f>
        <v>0</v>
      </c>
      <c r="S236" s="228">
        <v>0</v>
      </c>
      <c r="T236" s="229">
        <f>S236*H236</f>
        <v>0</v>
      </c>
      <c r="AR236" s="23" t="s">
        <v>224</v>
      </c>
      <c r="AT236" s="23" t="s">
        <v>182</v>
      </c>
      <c r="AU236" s="23" t="s">
        <v>187</v>
      </c>
      <c r="AY236" s="23" t="s">
        <v>180</v>
      </c>
      <c r="BE236" s="230">
        <f>IF(N236="základní",J236,0)</f>
        <v>0</v>
      </c>
      <c r="BF236" s="230">
        <f>IF(N236="snížená",J236,0)</f>
        <v>0</v>
      </c>
      <c r="BG236" s="230">
        <f>IF(N236="zákl. přenesená",J236,0)</f>
        <v>0</v>
      </c>
      <c r="BH236" s="230">
        <f>IF(N236="sníž. přenesená",J236,0)</f>
        <v>0</v>
      </c>
      <c r="BI236" s="230">
        <f>IF(N236="nulová",J236,0)</f>
        <v>0</v>
      </c>
      <c r="BJ236" s="23" t="s">
        <v>187</v>
      </c>
      <c r="BK236" s="230">
        <f>ROUND(I236*H236,0)</f>
        <v>0</v>
      </c>
      <c r="BL236" s="23" t="s">
        <v>224</v>
      </c>
      <c r="BM236" s="23" t="s">
        <v>401</v>
      </c>
    </row>
    <row r="237" spans="2:65" s="1" customFormat="1" ht="22.8" customHeight="1">
      <c r="B237" s="45"/>
      <c r="C237" s="220" t="s">
        <v>298</v>
      </c>
      <c r="D237" s="220" t="s">
        <v>182</v>
      </c>
      <c r="E237" s="221" t="s">
        <v>402</v>
      </c>
      <c r="F237" s="222" t="s">
        <v>403</v>
      </c>
      <c r="G237" s="223" t="s">
        <v>358</v>
      </c>
      <c r="H237" s="224">
        <v>2</v>
      </c>
      <c r="I237" s="225"/>
      <c r="J237" s="224">
        <f>ROUND(I237*H237,0)</f>
        <v>0</v>
      </c>
      <c r="K237" s="222" t="s">
        <v>193</v>
      </c>
      <c r="L237" s="71"/>
      <c r="M237" s="226" t="s">
        <v>22</v>
      </c>
      <c r="N237" s="227" t="s">
        <v>45</v>
      </c>
      <c r="O237" s="46"/>
      <c r="P237" s="228">
        <f>O237*H237</f>
        <v>0</v>
      </c>
      <c r="Q237" s="228">
        <v>0</v>
      </c>
      <c r="R237" s="228">
        <f>Q237*H237</f>
        <v>0</v>
      </c>
      <c r="S237" s="228">
        <v>0</v>
      </c>
      <c r="T237" s="229">
        <f>S237*H237</f>
        <v>0</v>
      </c>
      <c r="AR237" s="23" t="s">
        <v>224</v>
      </c>
      <c r="AT237" s="23" t="s">
        <v>182</v>
      </c>
      <c r="AU237" s="23" t="s">
        <v>187</v>
      </c>
      <c r="AY237" s="23" t="s">
        <v>180</v>
      </c>
      <c r="BE237" s="230">
        <f>IF(N237="základní",J237,0)</f>
        <v>0</v>
      </c>
      <c r="BF237" s="230">
        <f>IF(N237="snížená",J237,0)</f>
        <v>0</v>
      </c>
      <c r="BG237" s="230">
        <f>IF(N237="zákl. přenesená",J237,0)</f>
        <v>0</v>
      </c>
      <c r="BH237" s="230">
        <f>IF(N237="sníž. přenesená",J237,0)</f>
        <v>0</v>
      </c>
      <c r="BI237" s="230">
        <f>IF(N237="nulová",J237,0)</f>
        <v>0</v>
      </c>
      <c r="BJ237" s="23" t="s">
        <v>187</v>
      </c>
      <c r="BK237" s="230">
        <f>ROUND(I237*H237,0)</f>
        <v>0</v>
      </c>
      <c r="BL237" s="23" t="s">
        <v>224</v>
      </c>
      <c r="BM237" s="23" t="s">
        <v>404</v>
      </c>
    </row>
    <row r="238" spans="2:47" s="1" customFormat="1" ht="13.5">
      <c r="B238" s="45"/>
      <c r="C238" s="73"/>
      <c r="D238" s="233" t="s">
        <v>205</v>
      </c>
      <c r="E238" s="73"/>
      <c r="F238" s="254" t="s">
        <v>405</v>
      </c>
      <c r="G238" s="73"/>
      <c r="H238" s="73"/>
      <c r="I238" s="190"/>
      <c r="J238" s="73"/>
      <c r="K238" s="73"/>
      <c r="L238" s="71"/>
      <c r="M238" s="255"/>
      <c r="N238" s="46"/>
      <c r="O238" s="46"/>
      <c r="P238" s="46"/>
      <c r="Q238" s="46"/>
      <c r="R238" s="46"/>
      <c r="S238" s="46"/>
      <c r="T238" s="94"/>
      <c r="AT238" s="23" t="s">
        <v>205</v>
      </c>
      <c r="AU238" s="23" t="s">
        <v>187</v>
      </c>
    </row>
    <row r="239" spans="2:65" s="1" customFormat="1" ht="22.8" customHeight="1">
      <c r="B239" s="45"/>
      <c r="C239" s="220" t="s">
        <v>406</v>
      </c>
      <c r="D239" s="220" t="s">
        <v>182</v>
      </c>
      <c r="E239" s="221" t="s">
        <v>407</v>
      </c>
      <c r="F239" s="222" t="s">
        <v>408</v>
      </c>
      <c r="G239" s="223" t="s">
        <v>203</v>
      </c>
      <c r="H239" s="224">
        <v>14</v>
      </c>
      <c r="I239" s="225"/>
      <c r="J239" s="224">
        <f>ROUND(I239*H239,0)</f>
        <v>0</v>
      </c>
      <c r="K239" s="222" t="s">
        <v>193</v>
      </c>
      <c r="L239" s="71"/>
      <c r="M239" s="226" t="s">
        <v>22</v>
      </c>
      <c r="N239" s="227" t="s">
        <v>45</v>
      </c>
      <c r="O239" s="46"/>
      <c r="P239" s="228">
        <f>O239*H239</f>
        <v>0</v>
      </c>
      <c r="Q239" s="228">
        <v>0</v>
      </c>
      <c r="R239" s="228">
        <f>Q239*H239</f>
        <v>0</v>
      </c>
      <c r="S239" s="228">
        <v>0</v>
      </c>
      <c r="T239" s="229">
        <f>S239*H239</f>
        <v>0</v>
      </c>
      <c r="AR239" s="23" t="s">
        <v>224</v>
      </c>
      <c r="AT239" s="23" t="s">
        <v>182</v>
      </c>
      <c r="AU239" s="23" t="s">
        <v>187</v>
      </c>
      <c r="AY239" s="23" t="s">
        <v>180</v>
      </c>
      <c r="BE239" s="230">
        <f>IF(N239="základní",J239,0)</f>
        <v>0</v>
      </c>
      <c r="BF239" s="230">
        <f>IF(N239="snížená",J239,0)</f>
        <v>0</v>
      </c>
      <c r="BG239" s="230">
        <f>IF(N239="zákl. přenesená",J239,0)</f>
        <v>0</v>
      </c>
      <c r="BH239" s="230">
        <f>IF(N239="sníž. přenesená",J239,0)</f>
        <v>0</v>
      </c>
      <c r="BI239" s="230">
        <f>IF(N239="nulová",J239,0)</f>
        <v>0</v>
      </c>
      <c r="BJ239" s="23" t="s">
        <v>187</v>
      </c>
      <c r="BK239" s="230">
        <f>ROUND(I239*H239,0)</f>
        <v>0</v>
      </c>
      <c r="BL239" s="23" t="s">
        <v>224</v>
      </c>
      <c r="BM239" s="23" t="s">
        <v>409</v>
      </c>
    </row>
    <row r="240" spans="2:47" s="1" customFormat="1" ht="13.5">
      <c r="B240" s="45"/>
      <c r="C240" s="73"/>
      <c r="D240" s="233" t="s">
        <v>205</v>
      </c>
      <c r="E240" s="73"/>
      <c r="F240" s="254" t="s">
        <v>410</v>
      </c>
      <c r="G240" s="73"/>
      <c r="H240" s="73"/>
      <c r="I240" s="190"/>
      <c r="J240" s="73"/>
      <c r="K240" s="73"/>
      <c r="L240" s="71"/>
      <c r="M240" s="255"/>
      <c r="N240" s="46"/>
      <c r="O240" s="46"/>
      <c r="P240" s="46"/>
      <c r="Q240" s="46"/>
      <c r="R240" s="46"/>
      <c r="S240" s="46"/>
      <c r="T240" s="94"/>
      <c r="AT240" s="23" t="s">
        <v>205</v>
      </c>
      <c r="AU240" s="23" t="s">
        <v>187</v>
      </c>
    </row>
    <row r="241" spans="2:65" s="1" customFormat="1" ht="22.8" customHeight="1">
      <c r="B241" s="45"/>
      <c r="C241" s="220" t="s">
        <v>303</v>
      </c>
      <c r="D241" s="220" t="s">
        <v>182</v>
      </c>
      <c r="E241" s="221" t="s">
        <v>411</v>
      </c>
      <c r="F241" s="222" t="s">
        <v>412</v>
      </c>
      <c r="G241" s="223" t="s">
        <v>203</v>
      </c>
      <c r="H241" s="224">
        <v>14</v>
      </c>
      <c r="I241" s="225"/>
      <c r="J241" s="224">
        <f>ROUND(I241*H241,0)</f>
        <v>0</v>
      </c>
      <c r="K241" s="222" t="s">
        <v>193</v>
      </c>
      <c r="L241" s="71"/>
      <c r="M241" s="226" t="s">
        <v>22</v>
      </c>
      <c r="N241" s="227" t="s">
        <v>45</v>
      </c>
      <c r="O241" s="46"/>
      <c r="P241" s="228">
        <f>O241*H241</f>
        <v>0</v>
      </c>
      <c r="Q241" s="228">
        <v>0</v>
      </c>
      <c r="R241" s="228">
        <f>Q241*H241</f>
        <v>0</v>
      </c>
      <c r="S241" s="228">
        <v>0</v>
      </c>
      <c r="T241" s="229">
        <f>S241*H241</f>
        <v>0</v>
      </c>
      <c r="AR241" s="23" t="s">
        <v>224</v>
      </c>
      <c r="AT241" s="23" t="s">
        <v>182</v>
      </c>
      <c r="AU241" s="23" t="s">
        <v>187</v>
      </c>
      <c r="AY241" s="23" t="s">
        <v>180</v>
      </c>
      <c r="BE241" s="230">
        <f>IF(N241="základní",J241,0)</f>
        <v>0</v>
      </c>
      <c r="BF241" s="230">
        <f>IF(N241="snížená",J241,0)</f>
        <v>0</v>
      </c>
      <c r="BG241" s="230">
        <f>IF(N241="zákl. přenesená",J241,0)</f>
        <v>0</v>
      </c>
      <c r="BH241" s="230">
        <f>IF(N241="sníž. přenesená",J241,0)</f>
        <v>0</v>
      </c>
      <c r="BI241" s="230">
        <f>IF(N241="nulová",J241,0)</f>
        <v>0</v>
      </c>
      <c r="BJ241" s="23" t="s">
        <v>187</v>
      </c>
      <c r="BK241" s="230">
        <f>ROUND(I241*H241,0)</f>
        <v>0</v>
      </c>
      <c r="BL241" s="23" t="s">
        <v>224</v>
      </c>
      <c r="BM241" s="23" t="s">
        <v>413</v>
      </c>
    </row>
    <row r="242" spans="2:47" s="1" customFormat="1" ht="13.5">
      <c r="B242" s="45"/>
      <c r="C242" s="73"/>
      <c r="D242" s="233" t="s">
        <v>205</v>
      </c>
      <c r="E242" s="73"/>
      <c r="F242" s="254" t="s">
        <v>410</v>
      </c>
      <c r="G242" s="73"/>
      <c r="H242" s="73"/>
      <c r="I242" s="190"/>
      <c r="J242" s="73"/>
      <c r="K242" s="73"/>
      <c r="L242" s="71"/>
      <c r="M242" s="255"/>
      <c r="N242" s="46"/>
      <c r="O242" s="46"/>
      <c r="P242" s="46"/>
      <c r="Q242" s="46"/>
      <c r="R242" s="46"/>
      <c r="S242" s="46"/>
      <c r="T242" s="94"/>
      <c r="AT242" s="23" t="s">
        <v>205</v>
      </c>
      <c r="AU242" s="23" t="s">
        <v>187</v>
      </c>
    </row>
    <row r="243" spans="2:65" s="1" customFormat="1" ht="34.2" customHeight="1">
      <c r="B243" s="45"/>
      <c r="C243" s="220" t="s">
        <v>414</v>
      </c>
      <c r="D243" s="220" t="s">
        <v>182</v>
      </c>
      <c r="E243" s="221" t="s">
        <v>415</v>
      </c>
      <c r="F243" s="222" t="s">
        <v>416</v>
      </c>
      <c r="G243" s="223" t="s">
        <v>334</v>
      </c>
      <c r="H243" s="225"/>
      <c r="I243" s="225"/>
      <c r="J243" s="224">
        <f>ROUND(I243*H243,0)</f>
        <v>0</v>
      </c>
      <c r="K243" s="222" t="s">
        <v>193</v>
      </c>
      <c r="L243" s="71"/>
      <c r="M243" s="226" t="s">
        <v>22</v>
      </c>
      <c r="N243" s="227" t="s">
        <v>45</v>
      </c>
      <c r="O243" s="46"/>
      <c r="P243" s="228">
        <f>O243*H243</f>
        <v>0</v>
      </c>
      <c r="Q243" s="228">
        <v>0</v>
      </c>
      <c r="R243" s="228">
        <f>Q243*H243</f>
        <v>0</v>
      </c>
      <c r="S243" s="228">
        <v>0</v>
      </c>
      <c r="T243" s="229">
        <f>S243*H243</f>
        <v>0</v>
      </c>
      <c r="AR243" s="23" t="s">
        <v>224</v>
      </c>
      <c r="AT243" s="23" t="s">
        <v>182</v>
      </c>
      <c r="AU243" s="23" t="s">
        <v>187</v>
      </c>
      <c r="AY243" s="23" t="s">
        <v>180</v>
      </c>
      <c r="BE243" s="230">
        <f>IF(N243="základní",J243,0)</f>
        <v>0</v>
      </c>
      <c r="BF243" s="230">
        <f>IF(N243="snížená",J243,0)</f>
        <v>0</v>
      </c>
      <c r="BG243" s="230">
        <f>IF(N243="zákl. přenesená",J243,0)</f>
        <v>0</v>
      </c>
      <c r="BH243" s="230">
        <f>IF(N243="sníž. přenesená",J243,0)</f>
        <v>0</v>
      </c>
      <c r="BI243" s="230">
        <f>IF(N243="nulová",J243,0)</f>
        <v>0</v>
      </c>
      <c r="BJ243" s="23" t="s">
        <v>187</v>
      </c>
      <c r="BK243" s="230">
        <f>ROUND(I243*H243,0)</f>
        <v>0</v>
      </c>
      <c r="BL243" s="23" t="s">
        <v>224</v>
      </c>
      <c r="BM243" s="23" t="s">
        <v>417</v>
      </c>
    </row>
    <row r="244" spans="2:47" s="1" customFormat="1" ht="13.5">
      <c r="B244" s="45"/>
      <c r="C244" s="73"/>
      <c r="D244" s="233" t="s">
        <v>205</v>
      </c>
      <c r="E244" s="73"/>
      <c r="F244" s="254" t="s">
        <v>418</v>
      </c>
      <c r="G244" s="73"/>
      <c r="H244" s="73"/>
      <c r="I244" s="190"/>
      <c r="J244" s="73"/>
      <c r="K244" s="73"/>
      <c r="L244" s="71"/>
      <c r="M244" s="255"/>
      <c r="N244" s="46"/>
      <c r="O244" s="46"/>
      <c r="P244" s="46"/>
      <c r="Q244" s="46"/>
      <c r="R244" s="46"/>
      <c r="S244" s="46"/>
      <c r="T244" s="94"/>
      <c r="AT244" s="23" t="s">
        <v>205</v>
      </c>
      <c r="AU244" s="23" t="s">
        <v>187</v>
      </c>
    </row>
    <row r="245" spans="2:63" s="10" customFormat="1" ht="29.85" customHeight="1">
      <c r="B245" s="204"/>
      <c r="C245" s="205"/>
      <c r="D245" s="206" t="s">
        <v>72</v>
      </c>
      <c r="E245" s="218" t="s">
        <v>419</v>
      </c>
      <c r="F245" s="218" t="s">
        <v>420</v>
      </c>
      <c r="G245" s="205"/>
      <c r="H245" s="205"/>
      <c r="I245" s="208"/>
      <c r="J245" s="219">
        <f>BK245</f>
        <v>0</v>
      </c>
      <c r="K245" s="205"/>
      <c r="L245" s="210"/>
      <c r="M245" s="211"/>
      <c r="N245" s="212"/>
      <c r="O245" s="212"/>
      <c r="P245" s="213">
        <f>SUM(P246:P268)</f>
        <v>0</v>
      </c>
      <c r="Q245" s="212"/>
      <c r="R245" s="213">
        <f>SUM(R246:R268)</f>
        <v>0</v>
      </c>
      <c r="S245" s="212"/>
      <c r="T245" s="214">
        <f>SUM(T246:T268)</f>
        <v>0</v>
      </c>
      <c r="AR245" s="215" t="s">
        <v>187</v>
      </c>
      <c r="AT245" s="216" t="s">
        <v>72</v>
      </c>
      <c r="AU245" s="216" t="s">
        <v>10</v>
      </c>
      <c r="AY245" s="215" t="s">
        <v>180</v>
      </c>
      <c r="BK245" s="217">
        <f>SUM(BK246:BK268)</f>
        <v>0</v>
      </c>
    </row>
    <row r="246" spans="2:65" s="1" customFormat="1" ht="14.4" customHeight="1">
      <c r="B246" s="45"/>
      <c r="C246" s="220" t="s">
        <v>309</v>
      </c>
      <c r="D246" s="220" t="s">
        <v>182</v>
      </c>
      <c r="E246" s="221" t="s">
        <v>421</v>
      </c>
      <c r="F246" s="222" t="s">
        <v>422</v>
      </c>
      <c r="G246" s="223" t="s">
        <v>423</v>
      </c>
      <c r="H246" s="224">
        <v>1</v>
      </c>
      <c r="I246" s="225"/>
      <c r="J246" s="224">
        <f>ROUND(I246*H246,0)</f>
        <v>0</v>
      </c>
      <c r="K246" s="222" t="s">
        <v>193</v>
      </c>
      <c r="L246" s="71"/>
      <c r="M246" s="226" t="s">
        <v>22</v>
      </c>
      <c r="N246" s="227" t="s">
        <v>45</v>
      </c>
      <c r="O246" s="46"/>
      <c r="P246" s="228">
        <f>O246*H246</f>
        <v>0</v>
      </c>
      <c r="Q246" s="228">
        <v>0</v>
      </c>
      <c r="R246" s="228">
        <f>Q246*H246</f>
        <v>0</v>
      </c>
      <c r="S246" s="228">
        <v>0</v>
      </c>
      <c r="T246" s="229">
        <f>S246*H246</f>
        <v>0</v>
      </c>
      <c r="AR246" s="23" t="s">
        <v>224</v>
      </c>
      <c r="AT246" s="23" t="s">
        <v>182</v>
      </c>
      <c r="AU246" s="23" t="s">
        <v>187</v>
      </c>
      <c r="AY246" s="23" t="s">
        <v>180</v>
      </c>
      <c r="BE246" s="230">
        <f>IF(N246="základní",J246,0)</f>
        <v>0</v>
      </c>
      <c r="BF246" s="230">
        <f>IF(N246="snížená",J246,0)</f>
        <v>0</v>
      </c>
      <c r="BG246" s="230">
        <f>IF(N246="zákl. přenesená",J246,0)</f>
        <v>0</v>
      </c>
      <c r="BH246" s="230">
        <f>IF(N246="sníž. přenesená",J246,0)</f>
        <v>0</v>
      </c>
      <c r="BI246" s="230">
        <f>IF(N246="nulová",J246,0)</f>
        <v>0</v>
      </c>
      <c r="BJ246" s="23" t="s">
        <v>187</v>
      </c>
      <c r="BK246" s="230">
        <f>ROUND(I246*H246,0)</f>
        <v>0</v>
      </c>
      <c r="BL246" s="23" t="s">
        <v>224</v>
      </c>
      <c r="BM246" s="23" t="s">
        <v>424</v>
      </c>
    </row>
    <row r="247" spans="2:65" s="1" customFormat="1" ht="22.8" customHeight="1">
      <c r="B247" s="45"/>
      <c r="C247" s="220" t="s">
        <v>425</v>
      </c>
      <c r="D247" s="220" t="s">
        <v>182</v>
      </c>
      <c r="E247" s="221" t="s">
        <v>426</v>
      </c>
      <c r="F247" s="222" t="s">
        <v>427</v>
      </c>
      <c r="G247" s="223" t="s">
        <v>423</v>
      </c>
      <c r="H247" s="224">
        <v>1</v>
      </c>
      <c r="I247" s="225"/>
      <c r="J247" s="224">
        <f>ROUND(I247*H247,0)</f>
        <v>0</v>
      </c>
      <c r="K247" s="222" t="s">
        <v>193</v>
      </c>
      <c r="L247" s="71"/>
      <c r="M247" s="226" t="s">
        <v>22</v>
      </c>
      <c r="N247" s="227" t="s">
        <v>45</v>
      </c>
      <c r="O247" s="46"/>
      <c r="P247" s="228">
        <f>O247*H247</f>
        <v>0</v>
      </c>
      <c r="Q247" s="228">
        <v>0</v>
      </c>
      <c r="R247" s="228">
        <f>Q247*H247</f>
        <v>0</v>
      </c>
      <c r="S247" s="228">
        <v>0</v>
      </c>
      <c r="T247" s="229">
        <f>S247*H247</f>
        <v>0</v>
      </c>
      <c r="AR247" s="23" t="s">
        <v>224</v>
      </c>
      <c r="AT247" s="23" t="s">
        <v>182</v>
      </c>
      <c r="AU247" s="23" t="s">
        <v>187</v>
      </c>
      <c r="AY247" s="23" t="s">
        <v>180</v>
      </c>
      <c r="BE247" s="230">
        <f>IF(N247="základní",J247,0)</f>
        <v>0</v>
      </c>
      <c r="BF247" s="230">
        <f>IF(N247="snížená",J247,0)</f>
        <v>0</v>
      </c>
      <c r="BG247" s="230">
        <f>IF(N247="zákl. přenesená",J247,0)</f>
        <v>0</v>
      </c>
      <c r="BH247" s="230">
        <f>IF(N247="sníž. přenesená",J247,0)</f>
        <v>0</v>
      </c>
      <c r="BI247" s="230">
        <f>IF(N247="nulová",J247,0)</f>
        <v>0</v>
      </c>
      <c r="BJ247" s="23" t="s">
        <v>187</v>
      </c>
      <c r="BK247" s="230">
        <f>ROUND(I247*H247,0)</f>
        <v>0</v>
      </c>
      <c r="BL247" s="23" t="s">
        <v>224</v>
      </c>
      <c r="BM247" s="23" t="s">
        <v>428</v>
      </c>
    </row>
    <row r="248" spans="2:47" s="1" customFormat="1" ht="13.5">
      <c r="B248" s="45"/>
      <c r="C248" s="73"/>
      <c r="D248" s="233" t="s">
        <v>205</v>
      </c>
      <c r="E248" s="73"/>
      <c r="F248" s="254" t="s">
        <v>429</v>
      </c>
      <c r="G248" s="73"/>
      <c r="H248" s="73"/>
      <c r="I248" s="190"/>
      <c r="J248" s="73"/>
      <c r="K248" s="73"/>
      <c r="L248" s="71"/>
      <c r="M248" s="255"/>
      <c r="N248" s="46"/>
      <c r="O248" s="46"/>
      <c r="P248" s="46"/>
      <c r="Q248" s="46"/>
      <c r="R248" s="46"/>
      <c r="S248" s="46"/>
      <c r="T248" s="94"/>
      <c r="AT248" s="23" t="s">
        <v>205</v>
      </c>
      <c r="AU248" s="23" t="s">
        <v>187</v>
      </c>
    </row>
    <row r="249" spans="2:65" s="1" customFormat="1" ht="14.4" customHeight="1">
      <c r="B249" s="45"/>
      <c r="C249" s="220" t="s">
        <v>318</v>
      </c>
      <c r="D249" s="220" t="s">
        <v>182</v>
      </c>
      <c r="E249" s="221" t="s">
        <v>430</v>
      </c>
      <c r="F249" s="222" t="s">
        <v>431</v>
      </c>
      <c r="G249" s="223" t="s">
        <v>423</v>
      </c>
      <c r="H249" s="224">
        <v>1</v>
      </c>
      <c r="I249" s="225"/>
      <c r="J249" s="224">
        <f>ROUND(I249*H249,0)</f>
        <v>0</v>
      </c>
      <c r="K249" s="222" t="s">
        <v>193</v>
      </c>
      <c r="L249" s="71"/>
      <c r="M249" s="226" t="s">
        <v>22</v>
      </c>
      <c r="N249" s="227" t="s">
        <v>45</v>
      </c>
      <c r="O249" s="46"/>
      <c r="P249" s="228">
        <f>O249*H249</f>
        <v>0</v>
      </c>
      <c r="Q249" s="228">
        <v>0</v>
      </c>
      <c r="R249" s="228">
        <f>Q249*H249</f>
        <v>0</v>
      </c>
      <c r="S249" s="228">
        <v>0</v>
      </c>
      <c r="T249" s="229">
        <f>S249*H249</f>
        <v>0</v>
      </c>
      <c r="AR249" s="23" t="s">
        <v>224</v>
      </c>
      <c r="AT249" s="23" t="s">
        <v>182</v>
      </c>
      <c r="AU249" s="23" t="s">
        <v>187</v>
      </c>
      <c r="AY249" s="23" t="s">
        <v>180</v>
      </c>
      <c r="BE249" s="230">
        <f>IF(N249="základní",J249,0)</f>
        <v>0</v>
      </c>
      <c r="BF249" s="230">
        <f>IF(N249="snížená",J249,0)</f>
        <v>0</v>
      </c>
      <c r="BG249" s="230">
        <f>IF(N249="zákl. přenesená",J249,0)</f>
        <v>0</v>
      </c>
      <c r="BH249" s="230">
        <f>IF(N249="sníž. přenesená",J249,0)</f>
        <v>0</v>
      </c>
      <c r="BI249" s="230">
        <f>IF(N249="nulová",J249,0)</f>
        <v>0</v>
      </c>
      <c r="BJ249" s="23" t="s">
        <v>187</v>
      </c>
      <c r="BK249" s="230">
        <f>ROUND(I249*H249,0)</f>
        <v>0</v>
      </c>
      <c r="BL249" s="23" t="s">
        <v>224</v>
      </c>
      <c r="BM249" s="23" t="s">
        <v>29</v>
      </c>
    </row>
    <row r="250" spans="2:65" s="1" customFormat="1" ht="22.8" customHeight="1">
      <c r="B250" s="45"/>
      <c r="C250" s="220" t="s">
        <v>432</v>
      </c>
      <c r="D250" s="220" t="s">
        <v>182</v>
      </c>
      <c r="E250" s="221" t="s">
        <v>433</v>
      </c>
      <c r="F250" s="222" t="s">
        <v>434</v>
      </c>
      <c r="G250" s="223" t="s">
        <v>423</v>
      </c>
      <c r="H250" s="224">
        <v>1</v>
      </c>
      <c r="I250" s="225"/>
      <c r="J250" s="224">
        <f>ROUND(I250*H250,0)</f>
        <v>0</v>
      </c>
      <c r="K250" s="222" t="s">
        <v>193</v>
      </c>
      <c r="L250" s="71"/>
      <c r="M250" s="226" t="s">
        <v>22</v>
      </c>
      <c r="N250" s="227" t="s">
        <v>45</v>
      </c>
      <c r="O250" s="46"/>
      <c r="P250" s="228">
        <f>O250*H250</f>
        <v>0</v>
      </c>
      <c r="Q250" s="228">
        <v>0</v>
      </c>
      <c r="R250" s="228">
        <f>Q250*H250</f>
        <v>0</v>
      </c>
      <c r="S250" s="228">
        <v>0</v>
      </c>
      <c r="T250" s="229">
        <f>S250*H250</f>
        <v>0</v>
      </c>
      <c r="AR250" s="23" t="s">
        <v>224</v>
      </c>
      <c r="AT250" s="23" t="s">
        <v>182</v>
      </c>
      <c r="AU250" s="23" t="s">
        <v>187</v>
      </c>
      <c r="AY250" s="23" t="s">
        <v>180</v>
      </c>
      <c r="BE250" s="230">
        <f>IF(N250="základní",J250,0)</f>
        <v>0</v>
      </c>
      <c r="BF250" s="230">
        <f>IF(N250="snížená",J250,0)</f>
        <v>0</v>
      </c>
      <c r="BG250" s="230">
        <f>IF(N250="zákl. přenesená",J250,0)</f>
        <v>0</v>
      </c>
      <c r="BH250" s="230">
        <f>IF(N250="sníž. přenesená",J250,0)</f>
        <v>0</v>
      </c>
      <c r="BI250" s="230">
        <f>IF(N250="nulová",J250,0)</f>
        <v>0</v>
      </c>
      <c r="BJ250" s="23" t="s">
        <v>187</v>
      </c>
      <c r="BK250" s="230">
        <f>ROUND(I250*H250,0)</f>
        <v>0</v>
      </c>
      <c r="BL250" s="23" t="s">
        <v>224</v>
      </c>
      <c r="BM250" s="23" t="s">
        <v>435</v>
      </c>
    </row>
    <row r="251" spans="2:47" s="1" customFormat="1" ht="13.5">
      <c r="B251" s="45"/>
      <c r="C251" s="73"/>
      <c r="D251" s="233" t="s">
        <v>205</v>
      </c>
      <c r="E251" s="73"/>
      <c r="F251" s="254" t="s">
        <v>436</v>
      </c>
      <c r="G251" s="73"/>
      <c r="H251" s="73"/>
      <c r="I251" s="190"/>
      <c r="J251" s="73"/>
      <c r="K251" s="73"/>
      <c r="L251" s="71"/>
      <c r="M251" s="255"/>
      <c r="N251" s="46"/>
      <c r="O251" s="46"/>
      <c r="P251" s="46"/>
      <c r="Q251" s="46"/>
      <c r="R251" s="46"/>
      <c r="S251" s="46"/>
      <c r="T251" s="94"/>
      <c r="AT251" s="23" t="s">
        <v>205</v>
      </c>
      <c r="AU251" s="23" t="s">
        <v>187</v>
      </c>
    </row>
    <row r="252" spans="2:65" s="1" customFormat="1" ht="14.4" customHeight="1">
      <c r="B252" s="45"/>
      <c r="C252" s="220" t="s">
        <v>323</v>
      </c>
      <c r="D252" s="220" t="s">
        <v>182</v>
      </c>
      <c r="E252" s="221" t="s">
        <v>437</v>
      </c>
      <c r="F252" s="222" t="s">
        <v>438</v>
      </c>
      <c r="G252" s="223" t="s">
        <v>423</v>
      </c>
      <c r="H252" s="224">
        <v>1</v>
      </c>
      <c r="I252" s="225"/>
      <c r="J252" s="224">
        <f>ROUND(I252*H252,0)</f>
        <v>0</v>
      </c>
      <c r="K252" s="222" t="s">
        <v>193</v>
      </c>
      <c r="L252" s="71"/>
      <c r="M252" s="226" t="s">
        <v>22</v>
      </c>
      <c r="N252" s="227" t="s">
        <v>45</v>
      </c>
      <c r="O252" s="46"/>
      <c r="P252" s="228">
        <f>O252*H252</f>
        <v>0</v>
      </c>
      <c r="Q252" s="228">
        <v>0</v>
      </c>
      <c r="R252" s="228">
        <f>Q252*H252</f>
        <v>0</v>
      </c>
      <c r="S252" s="228">
        <v>0</v>
      </c>
      <c r="T252" s="229">
        <f>S252*H252</f>
        <v>0</v>
      </c>
      <c r="AR252" s="23" t="s">
        <v>224</v>
      </c>
      <c r="AT252" s="23" t="s">
        <v>182</v>
      </c>
      <c r="AU252" s="23" t="s">
        <v>187</v>
      </c>
      <c r="AY252" s="23" t="s">
        <v>180</v>
      </c>
      <c r="BE252" s="230">
        <f>IF(N252="základní",J252,0)</f>
        <v>0</v>
      </c>
      <c r="BF252" s="230">
        <f>IF(N252="snížená",J252,0)</f>
        <v>0</v>
      </c>
      <c r="BG252" s="230">
        <f>IF(N252="zákl. přenesená",J252,0)</f>
        <v>0</v>
      </c>
      <c r="BH252" s="230">
        <f>IF(N252="sníž. přenesená",J252,0)</f>
        <v>0</v>
      </c>
      <c r="BI252" s="230">
        <f>IF(N252="nulová",J252,0)</f>
        <v>0</v>
      </c>
      <c r="BJ252" s="23" t="s">
        <v>187</v>
      </c>
      <c r="BK252" s="230">
        <f>ROUND(I252*H252,0)</f>
        <v>0</v>
      </c>
      <c r="BL252" s="23" t="s">
        <v>224</v>
      </c>
      <c r="BM252" s="23" t="s">
        <v>439</v>
      </c>
    </row>
    <row r="253" spans="2:65" s="1" customFormat="1" ht="22.8" customHeight="1">
      <c r="B253" s="45"/>
      <c r="C253" s="220" t="s">
        <v>440</v>
      </c>
      <c r="D253" s="220" t="s">
        <v>182</v>
      </c>
      <c r="E253" s="221" t="s">
        <v>441</v>
      </c>
      <c r="F253" s="222" t="s">
        <v>442</v>
      </c>
      <c r="G253" s="223" t="s">
        <v>423</v>
      </c>
      <c r="H253" s="224">
        <v>1</v>
      </c>
      <c r="I253" s="225"/>
      <c r="J253" s="224">
        <f>ROUND(I253*H253,0)</f>
        <v>0</v>
      </c>
      <c r="K253" s="222" t="s">
        <v>193</v>
      </c>
      <c r="L253" s="71"/>
      <c r="M253" s="226" t="s">
        <v>22</v>
      </c>
      <c r="N253" s="227" t="s">
        <v>45</v>
      </c>
      <c r="O253" s="46"/>
      <c r="P253" s="228">
        <f>O253*H253</f>
        <v>0</v>
      </c>
      <c r="Q253" s="228">
        <v>0</v>
      </c>
      <c r="R253" s="228">
        <f>Q253*H253</f>
        <v>0</v>
      </c>
      <c r="S253" s="228">
        <v>0</v>
      </c>
      <c r="T253" s="229">
        <f>S253*H253</f>
        <v>0</v>
      </c>
      <c r="AR253" s="23" t="s">
        <v>224</v>
      </c>
      <c r="AT253" s="23" t="s">
        <v>182</v>
      </c>
      <c r="AU253" s="23" t="s">
        <v>187</v>
      </c>
      <c r="AY253" s="23" t="s">
        <v>180</v>
      </c>
      <c r="BE253" s="230">
        <f>IF(N253="základní",J253,0)</f>
        <v>0</v>
      </c>
      <c r="BF253" s="230">
        <f>IF(N253="snížená",J253,0)</f>
        <v>0</v>
      </c>
      <c r="BG253" s="230">
        <f>IF(N253="zákl. přenesená",J253,0)</f>
        <v>0</v>
      </c>
      <c r="BH253" s="230">
        <f>IF(N253="sníž. přenesená",J253,0)</f>
        <v>0</v>
      </c>
      <c r="BI253" s="230">
        <f>IF(N253="nulová",J253,0)</f>
        <v>0</v>
      </c>
      <c r="BJ253" s="23" t="s">
        <v>187</v>
      </c>
      <c r="BK253" s="230">
        <f>ROUND(I253*H253,0)</f>
        <v>0</v>
      </c>
      <c r="BL253" s="23" t="s">
        <v>224</v>
      </c>
      <c r="BM253" s="23" t="s">
        <v>443</v>
      </c>
    </row>
    <row r="254" spans="2:47" s="1" customFormat="1" ht="13.5">
      <c r="B254" s="45"/>
      <c r="C254" s="73"/>
      <c r="D254" s="233" t="s">
        <v>205</v>
      </c>
      <c r="E254" s="73"/>
      <c r="F254" s="254" t="s">
        <v>444</v>
      </c>
      <c r="G254" s="73"/>
      <c r="H254" s="73"/>
      <c r="I254" s="190"/>
      <c r="J254" s="73"/>
      <c r="K254" s="73"/>
      <c r="L254" s="71"/>
      <c r="M254" s="255"/>
      <c r="N254" s="46"/>
      <c r="O254" s="46"/>
      <c r="P254" s="46"/>
      <c r="Q254" s="46"/>
      <c r="R254" s="46"/>
      <c r="S254" s="46"/>
      <c r="T254" s="94"/>
      <c r="AT254" s="23" t="s">
        <v>205</v>
      </c>
      <c r="AU254" s="23" t="s">
        <v>187</v>
      </c>
    </row>
    <row r="255" spans="2:65" s="1" customFormat="1" ht="22.8" customHeight="1">
      <c r="B255" s="45"/>
      <c r="C255" s="220" t="s">
        <v>329</v>
      </c>
      <c r="D255" s="220" t="s">
        <v>182</v>
      </c>
      <c r="E255" s="221" t="s">
        <v>445</v>
      </c>
      <c r="F255" s="222" t="s">
        <v>446</v>
      </c>
      <c r="G255" s="223" t="s">
        <v>423</v>
      </c>
      <c r="H255" s="224">
        <v>1</v>
      </c>
      <c r="I255" s="225"/>
      <c r="J255" s="224">
        <f>ROUND(I255*H255,0)</f>
        <v>0</v>
      </c>
      <c r="K255" s="222" t="s">
        <v>193</v>
      </c>
      <c r="L255" s="71"/>
      <c r="M255" s="226" t="s">
        <v>22</v>
      </c>
      <c r="N255" s="227" t="s">
        <v>45</v>
      </c>
      <c r="O255" s="46"/>
      <c r="P255" s="228">
        <f>O255*H255</f>
        <v>0</v>
      </c>
      <c r="Q255" s="228">
        <v>0</v>
      </c>
      <c r="R255" s="228">
        <f>Q255*H255</f>
        <v>0</v>
      </c>
      <c r="S255" s="228">
        <v>0</v>
      </c>
      <c r="T255" s="229">
        <f>S255*H255</f>
        <v>0</v>
      </c>
      <c r="AR255" s="23" t="s">
        <v>224</v>
      </c>
      <c r="AT255" s="23" t="s">
        <v>182</v>
      </c>
      <c r="AU255" s="23" t="s">
        <v>187</v>
      </c>
      <c r="AY255" s="23" t="s">
        <v>180</v>
      </c>
      <c r="BE255" s="230">
        <f>IF(N255="základní",J255,0)</f>
        <v>0</v>
      </c>
      <c r="BF255" s="230">
        <f>IF(N255="snížená",J255,0)</f>
        <v>0</v>
      </c>
      <c r="BG255" s="230">
        <f>IF(N255="zákl. přenesená",J255,0)</f>
        <v>0</v>
      </c>
      <c r="BH255" s="230">
        <f>IF(N255="sníž. přenesená",J255,0)</f>
        <v>0</v>
      </c>
      <c r="BI255" s="230">
        <f>IF(N255="nulová",J255,0)</f>
        <v>0</v>
      </c>
      <c r="BJ255" s="23" t="s">
        <v>187</v>
      </c>
      <c r="BK255" s="230">
        <f>ROUND(I255*H255,0)</f>
        <v>0</v>
      </c>
      <c r="BL255" s="23" t="s">
        <v>224</v>
      </c>
      <c r="BM255" s="23" t="s">
        <v>447</v>
      </c>
    </row>
    <row r="256" spans="2:65" s="1" customFormat="1" ht="14.4" customHeight="1">
      <c r="B256" s="45"/>
      <c r="C256" s="220" t="s">
        <v>448</v>
      </c>
      <c r="D256" s="220" t="s">
        <v>182</v>
      </c>
      <c r="E256" s="221" t="s">
        <v>449</v>
      </c>
      <c r="F256" s="222" t="s">
        <v>450</v>
      </c>
      <c r="G256" s="223" t="s">
        <v>423</v>
      </c>
      <c r="H256" s="224">
        <v>1</v>
      </c>
      <c r="I256" s="225"/>
      <c r="J256" s="224">
        <f>ROUND(I256*H256,0)</f>
        <v>0</v>
      </c>
      <c r="K256" s="222" t="s">
        <v>193</v>
      </c>
      <c r="L256" s="71"/>
      <c r="M256" s="226" t="s">
        <v>22</v>
      </c>
      <c r="N256" s="227" t="s">
        <v>45</v>
      </c>
      <c r="O256" s="46"/>
      <c r="P256" s="228">
        <f>O256*H256</f>
        <v>0</v>
      </c>
      <c r="Q256" s="228">
        <v>0</v>
      </c>
      <c r="R256" s="228">
        <f>Q256*H256</f>
        <v>0</v>
      </c>
      <c r="S256" s="228">
        <v>0</v>
      </c>
      <c r="T256" s="229">
        <f>S256*H256</f>
        <v>0</v>
      </c>
      <c r="AR256" s="23" t="s">
        <v>224</v>
      </c>
      <c r="AT256" s="23" t="s">
        <v>182</v>
      </c>
      <c r="AU256" s="23" t="s">
        <v>187</v>
      </c>
      <c r="AY256" s="23" t="s">
        <v>180</v>
      </c>
      <c r="BE256" s="230">
        <f>IF(N256="základní",J256,0)</f>
        <v>0</v>
      </c>
      <c r="BF256" s="230">
        <f>IF(N256="snížená",J256,0)</f>
        <v>0</v>
      </c>
      <c r="BG256" s="230">
        <f>IF(N256="zákl. přenesená",J256,0)</f>
        <v>0</v>
      </c>
      <c r="BH256" s="230">
        <f>IF(N256="sníž. přenesená",J256,0)</f>
        <v>0</v>
      </c>
      <c r="BI256" s="230">
        <f>IF(N256="nulová",J256,0)</f>
        <v>0</v>
      </c>
      <c r="BJ256" s="23" t="s">
        <v>187</v>
      </c>
      <c r="BK256" s="230">
        <f>ROUND(I256*H256,0)</f>
        <v>0</v>
      </c>
      <c r="BL256" s="23" t="s">
        <v>224</v>
      </c>
      <c r="BM256" s="23" t="s">
        <v>451</v>
      </c>
    </row>
    <row r="257" spans="2:47" s="1" customFormat="1" ht="13.5">
      <c r="B257" s="45"/>
      <c r="C257" s="73"/>
      <c r="D257" s="233" t="s">
        <v>205</v>
      </c>
      <c r="E257" s="73"/>
      <c r="F257" s="254" t="s">
        <v>452</v>
      </c>
      <c r="G257" s="73"/>
      <c r="H257" s="73"/>
      <c r="I257" s="190"/>
      <c r="J257" s="73"/>
      <c r="K257" s="73"/>
      <c r="L257" s="71"/>
      <c r="M257" s="255"/>
      <c r="N257" s="46"/>
      <c r="O257" s="46"/>
      <c r="P257" s="46"/>
      <c r="Q257" s="46"/>
      <c r="R257" s="46"/>
      <c r="S257" s="46"/>
      <c r="T257" s="94"/>
      <c r="AT257" s="23" t="s">
        <v>205</v>
      </c>
      <c r="AU257" s="23" t="s">
        <v>187</v>
      </c>
    </row>
    <row r="258" spans="2:65" s="1" customFormat="1" ht="22.8" customHeight="1">
      <c r="B258" s="45"/>
      <c r="C258" s="220" t="s">
        <v>335</v>
      </c>
      <c r="D258" s="220" t="s">
        <v>182</v>
      </c>
      <c r="E258" s="221" t="s">
        <v>453</v>
      </c>
      <c r="F258" s="222" t="s">
        <v>454</v>
      </c>
      <c r="G258" s="223" t="s">
        <v>423</v>
      </c>
      <c r="H258" s="224">
        <v>1</v>
      </c>
      <c r="I258" s="225"/>
      <c r="J258" s="224">
        <f>ROUND(I258*H258,0)</f>
        <v>0</v>
      </c>
      <c r="K258" s="222" t="s">
        <v>193</v>
      </c>
      <c r="L258" s="71"/>
      <c r="M258" s="226" t="s">
        <v>22</v>
      </c>
      <c r="N258" s="227" t="s">
        <v>45</v>
      </c>
      <c r="O258" s="46"/>
      <c r="P258" s="228">
        <f>O258*H258</f>
        <v>0</v>
      </c>
      <c r="Q258" s="228">
        <v>0</v>
      </c>
      <c r="R258" s="228">
        <f>Q258*H258</f>
        <v>0</v>
      </c>
      <c r="S258" s="228">
        <v>0</v>
      </c>
      <c r="T258" s="229">
        <f>S258*H258</f>
        <v>0</v>
      </c>
      <c r="AR258" s="23" t="s">
        <v>224</v>
      </c>
      <c r="AT258" s="23" t="s">
        <v>182</v>
      </c>
      <c r="AU258" s="23" t="s">
        <v>187</v>
      </c>
      <c r="AY258" s="23" t="s">
        <v>180</v>
      </c>
      <c r="BE258" s="230">
        <f>IF(N258="základní",J258,0)</f>
        <v>0</v>
      </c>
      <c r="BF258" s="230">
        <f>IF(N258="snížená",J258,0)</f>
        <v>0</v>
      </c>
      <c r="BG258" s="230">
        <f>IF(N258="zákl. přenesená",J258,0)</f>
        <v>0</v>
      </c>
      <c r="BH258" s="230">
        <f>IF(N258="sníž. přenesená",J258,0)</f>
        <v>0</v>
      </c>
      <c r="BI258" s="230">
        <f>IF(N258="nulová",J258,0)</f>
        <v>0</v>
      </c>
      <c r="BJ258" s="23" t="s">
        <v>187</v>
      </c>
      <c r="BK258" s="230">
        <f>ROUND(I258*H258,0)</f>
        <v>0</v>
      </c>
      <c r="BL258" s="23" t="s">
        <v>224</v>
      </c>
      <c r="BM258" s="23" t="s">
        <v>455</v>
      </c>
    </row>
    <row r="259" spans="2:65" s="1" customFormat="1" ht="22.8" customHeight="1">
      <c r="B259" s="45"/>
      <c r="C259" s="220" t="s">
        <v>456</v>
      </c>
      <c r="D259" s="220" t="s">
        <v>182</v>
      </c>
      <c r="E259" s="221" t="s">
        <v>457</v>
      </c>
      <c r="F259" s="222" t="s">
        <v>458</v>
      </c>
      <c r="G259" s="223" t="s">
        <v>358</v>
      </c>
      <c r="H259" s="224">
        <v>1</v>
      </c>
      <c r="I259" s="225"/>
      <c r="J259" s="224">
        <f>ROUND(I259*H259,0)</f>
        <v>0</v>
      </c>
      <c r="K259" s="222" t="s">
        <v>193</v>
      </c>
      <c r="L259" s="71"/>
      <c r="M259" s="226" t="s">
        <v>22</v>
      </c>
      <c r="N259" s="227" t="s">
        <v>45</v>
      </c>
      <c r="O259" s="46"/>
      <c r="P259" s="228">
        <f>O259*H259</f>
        <v>0</v>
      </c>
      <c r="Q259" s="228">
        <v>0</v>
      </c>
      <c r="R259" s="228">
        <f>Q259*H259</f>
        <v>0</v>
      </c>
      <c r="S259" s="228">
        <v>0</v>
      </c>
      <c r="T259" s="229">
        <f>S259*H259</f>
        <v>0</v>
      </c>
      <c r="AR259" s="23" t="s">
        <v>224</v>
      </c>
      <c r="AT259" s="23" t="s">
        <v>182</v>
      </c>
      <c r="AU259" s="23" t="s">
        <v>187</v>
      </c>
      <c r="AY259" s="23" t="s">
        <v>180</v>
      </c>
      <c r="BE259" s="230">
        <f>IF(N259="základní",J259,0)</f>
        <v>0</v>
      </c>
      <c r="BF259" s="230">
        <f>IF(N259="snížená",J259,0)</f>
        <v>0</v>
      </c>
      <c r="BG259" s="230">
        <f>IF(N259="zákl. přenesená",J259,0)</f>
        <v>0</v>
      </c>
      <c r="BH259" s="230">
        <f>IF(N259="sníž. přenesená",J259,0)</f>
        <v>0</v>
      </c>
      <c r="BI259" s="230">
        <f>IF(N259="nulová",J259,0)</f>
        <v>0</v>
      </c>
      <c r="BJ259" s="23" t="s">
        <v>187</v>
      </c>
      <c r="BK259" s="230">
        <f>ROUND(I259*H259,0)</f>
        <v>0</v>
      </c>
      <c r="BL259" s="23" t="s">
        <v>224</v>
      </c>
      <c r="BM259" s="23" t="s">
        <v>459</v>
      </c>
    </row>
    <row r="260" spans="2:65" s="1" customFormat="1" ht="14.4" customHeight="1">
      <c r="B260" s="45"/>
      <c r="C260" s="220" t="s">
        <v>342</v>
      </c>
      <c r="D260" s="220" t="s">
        <v>182</v>
      </c>
      <c r="E260" s="221" t="s">
        <v>460</v>
      </c>
      <c r="F260" s="222" t="s">
        <v>461</v>
      </c>
      <c r="G260" s="223" t="s">
        <v>423</v>
      </c>
      <c r="H260" s="224">
        <v>3</v>
      </c>
      <c r="I260" s="225"/>
      <c r="J260" s="224">
        <f>ROUND(I260*H260,0)</f>
        <v>0</v>
      </c>
      <c r="K260" s="222" t="s">
        <v>193</v>
      </c>
      <c r="L260" s="71"/>
      <c r="M260" s="226" t="s">
        <v>22</v>
      </c>
      <c r="N260" s="227" t="s">
        <v>45</v>
      </c>
      <c r="O260" s="46"/>
      <c r="P260" s="228">
        <f>O260*H260</f>
        <v>0</v>
      </c>
      <c r="Q260" s="228">
        <v>0</v>
      </c>
      <c r="R260" s="228">
        <f>Q260*H260</f>
        <v>0</v>
      </c>
      <c r="S260" s="228">
        <v>0</v>
      </c>
      <c r="T260" s="229">
        <f>S260*H260</f>
        <v>0</v>
      </c>
      <c r="AR260" s="23" t="s">
        <v>224</v>
      </c>
      <c r="AT260" s="23" t="s">
        <v>182</v>
      </c>
      <c r="AU260" s="23" t="s">
        <v>187</v>
      </c>
      <c r="AY260" s="23" t="s">
        <v>180</v>
      </c>
      <c r="BE260" s="230">
        <f>IF(N260="základní",J260,0)</f>
        <v>0</v>
      </c>
      <c r="BF260" s="230">
        <f>IF(N260="snížená",J260,0)</f>
        <v>0</v>
      </c>
      <c r="BG260" s="230">
        <f>IF(N260="zákl. přenesená",J260,0)</f>
        <v>0</v>
      </c>
      <c r="BH260" s="230">
        <f>IF(N260="sníž. přenesená",J260,0)</f>
        <v>0</v>
      </c>
      <c r="BI260" s="230">
        <f>IF(N260="nulová",J260,0)</f>
        <v>0</v>
      </c>
      <c r="BJ260" s="23" t="s">
        <v>187</v>
      </c>
      <c r="BK260" s="230">
        <f>ROUND(I260*H260,0)</f>
        <v>0</v>
      </c>
      <c r="BL260" s="23" t="s">
        <v>224</v>
      </c>
      <c r="BM260" s="23" t="s">
        <v>462</v>
      </c>
    </row>
    <row r="261" spans="2:65" s="1" customFormat="1" ht="22.8" customHeight="1">
      <c r="B261" s="45"/>
      <c r="C261" s="220" t="s">
        <v>463</v>
      </c>
      <c r="D261" s="220" t="s">
        <v>182</v>
      </c>
      <c r="E261" s="221" t="s">
        <v>464</v>
      </c>
      <c r="F261" s="222" t="s">
        <v>465</v>
      </c>
      <c r="G261" s="223" t="s">
        <v>423</v>
      </c>
      <c r="H261" s="224">
        <v>1</v>
      </c>
      <c r="I261" s="225"/>
      <c r="J261" s="224">
        <f>ROUND(I261*H261,0)</f>
        <v>0</v>
      </c>
      <c r="K261" s="222" t="s">
        <v>193</v>
      </c>
      <c r="L261" s="71"/>
      <c r="M261" s="226" t="s">
        <v>22</v>
      </c>
      <c r="N261" s="227" t="s">
        <v>45</v>
      </c>
      <c r="O261" s="46"/>
      <c r="P261" s="228">
        <f>O261*H261</f>
        <v>0</v>
      </c>
      <c r="Q261" s="228">
        <v>0</v>
      </c>
      <c r="R261" s="228">
        <f>Q261*H261</f>
        <v>0</v>
      </c>
      <c r="S261" s="228">
        <v>0</v>
      </c>
      <c r="T261" s="229">
        <f>S261*H261</f>
        <v>0</v>
      </c>
      <c r="AR261" s="23" t="s">
        <v>224</v>
      </c>
      <c r="AT261" s="23" t="s">
        <v>182</v>
      </c>
      <c r="AU261" s="23" t="s">
        <v>187</v>
      </c>
      <c r="AY261" s="23" t="s">
        <v>180</v>
      </c>
      <c r="BE261" s="230">
        <f>IF(N261="základní",J261,0)</f>
        <v>0</v>
      </c>
      <c r="BF261" s="230">
        <f>IF(N261="snížená",J261,0)</f>
        <v>0</v>
      </c>
      <c r="BG261" s="230">
        <f>IF(N261="zákl. přenesená",J261,0)</f>
        <v>0</v>
      </c>
      <c r="BH261" s="230">
        <f>IF(N261="sníž. přenesená",J261,0)</f>
        <v>0</v>
      </c>
      <c r="BI261" s="230">
        <f>IF(N261="nulová",J261,0)</f>
        <v>0</v>
      </c>
      <c r="BJ261" s="23" t="s">
        <v>187</v>
      </c>
      <c r="BK261" s="230">
        <f>ROUND(I261*H261,0)</f>
        <v>0</v>
      </c>
      <c r="BL261" s="23" t="s">
        <v>224</v>
      </c>
      <c r="BM261" s="23" t="s">
        <v>466</v>
      </c>
    </row>
    <row r="262" spans="2:47" s="1" customFormat="1" ht="13.5">
      <c r="B262" s="45"/>
      <c r="C262" s="73"/>
      <c r="D262" s="233" t="s">
        <v>205</v>
      </c>
      <c r="E262" s="73"/>
      <c r="F262" s="254" t="s">
        <v>467</v>
      </c>
      <c r="G262" s="73"/>
      <c r="H262" s="73"/>
      <c r="I262" s="190"/>
      <c r="J262" s="73"/>
      <c r="K262" s="73"/>
      <c r="L262" s="71"/>
      <c r="M262" s="255"/>
      <c r="N262" s="46"/>
      <c r="O262" s="46"/>
      <c r="P262" s="46"/>
      <c r="Q262" s="46"/>
      <c r="R262" s="46"/>
      <c r="S262" s="46"/>
      <c r="T262" s="94"/>
      <c r="AT262" s="23" t="s">
        <v>205</v>
      </c>
      <c r="AU262" s="23" t="s">
        <v>187</v>
      </c>
    </row>
    <row r="263" spans="2:65" s="1" customFormat="1" ht="14.4" customHeight="1">
      <c r="B263" s="45"/>
      <c r="C263" s="220" t="s">
        <v>345</v>
      </c>
      <c r="D263" s="220" t="s">
        <v>182</v>
      </c>
      <c r="E263" s="221" t="s">
        <v>468</v>
      </c>
      <c r="F263" s="222" t="s">
        <v>469</v>
      </c>
      <c r="G263" s="223" t="s">
        <v>423</v>
      </c>
      <c r="H263" s="224">
        <v>1</v>
      </c>
      <c r="I263" s="225"/>
      <c r="J263" s="224">
        <f>ROUND(I263*H263,0)</f>
        <v>0</v>
      </c>
      <c r="K263" s="222" t="s">
        <v>193</v>
      </c>
      <c r="L263" s="71"/>
      <c r="M263" s="226" t="s">
        <v>22</v>
      </c>
      <c r="N263" s="227" t="s">
        <v>45</v>
      </c>
      <c r="O263" s="46"/>
      <c r="P263" s="228">
        <f>O263*H263</f>
        <v>0</v>
      </c>
      <c r="Q263" s="228">
        <v>0</v>
      </c>
      <c r="R263" s="228">
        <f>Q263*H263</f>
        <v>0</v>
      </c>
      <c r="S263" s="228">
        <v>0</v>
      </c>
      <c r="T263" s="229">
        <f>S263*H263</f>
        <v>0</v>
      </c>
      <c r="AR263" s="23" t="s">
        <v>224</v>
      </c>
      <c r="AT263" s="23" t="s">
        <v>182</v>
      </c>
      <c r="AU263" s="23" t="s">
        <v>187</v>
      </c>
      <c r="AY263" s="23" t="s">
        <v>180</v>
      </c>
      <c r="BE263" s="230">
        <f>IF(N263="základní",J263,0)</f>
        <v>0</v>
      </c>
      <c r="BF263" s="230">
        <f>IF(N263="snížená",J263,0)</f>
        <v>0</v>
      </c>
      <c r="BG263" s="230">
        <f>IF(N263="zákl. přenesená",J263,0)</f>
        <v>0</v>
      </c>
      <c r="BH263" s="230">
        <f>IF(N263="sníž. přenesená",J263,0)</f>
        <v>0</v>
      </c>
      <c r="BI263" s="230">
        <f>IF(N263="nulová",J263,0)</f>
        <v>0</v>
      </c>
      <c r="BJ263" s="23" t="s">
        <v>187</v>
      </c>
      <c r="BK263" s="230">
        <f>ROUND(I263*H263,0)</f>
        <v>0</v>
      </c>
      <c r="BL263" s="23" t="s">
        <v>224</v>
      </c>
      <c r="BM263" s="23" t="s">
        <v>470</v>
      </c>
    </row>
    <row r="264" spans="2:47" s="1" customFormat="1" ht="13.5">
      <c r="B264" s="45"/>
      <c r="C264" s="73"/>
      <c r="D264" s="233" t="s">
        <v>205</v>
      </c>
      <c r="E264" s="73"/>
      <c r="F264" s="254" t="s">
        <v>471</v>
      </c>
      <c r="G264" s="73"/>
      <c r="H264" s="73"/>
      <c r="I264" s="190"/>
      <c r="J264" s="73"/>
      <c r="K264" s="73"/>
      <c r="L264" s="71"/>
      <c r="M264" s="255"/>
      <c r="N264" s="46"/>
      <c r="O264" s="46"/>
      <c r="P264" s="46"/>
      <c r="Q264" s="46"/>
      <c r="R264" s="46"/>
      <c r="S264" s="46"/>
      <c r="T264" s="94"/>
      <c r="AT264" s="23" t="s">
        <v>205</v>
      </c>
      <c r="AU264" s="23" t="s">
        <v>187</v>
      </c>
    </row>
    <row r="265" spans="2:65" s="1" customFormat="1" ht="14.4" customHeight="1">
      <c r="B265" s="45"/>
      <c r="C265" s="220" t="s">
        <v>472</v>
      </c>
      <c r="D265" s="220" t="s">
        <v>182</v>
      </c>
      <c r="E265" s="221" t="s">
        <v>473</v>
      </c>
      <c r="F265" s="222" t="s">
        <v>474</v>
      </c>
      <c r="G265" s="223" t="s">
        <v>423</v>
      </c>
      <c r="H265" s="224">
        <v>1</v>
      </c>
      <c r="I265" s="225"/>
      <c r="J265" s="224">
        <f>ROUND(I265*H265,0)</f>
        <v>0</v>
      </c>
      <c r="K265" s="222" t="s">
        <v>193</v>
      </c>
      <c r="L265" s="71"/>
      <c r="M265" s="226" t="s">
        <v>22</v>
      </c>
      <c r="N265" s="227" t="s">
        <v>45</v>
      </c>
      <c r="O265" s="46"/>
      <c r="P265" s="228">
        <f>O265*H265</f>
        <v>0</v>
      </c>
      <c r="Q265" s="228">
        <v>0</v>
      </c>
      <c r="R265" s="228">
        <f>Q265*H265</f>
        <v>0</v>
      </c>
      <c r="S265" s="228">
        <v>0</v>
      </c>
      <c r="T265" s="229">
        <f>S265*H265</f>
        <v>0</v>
      </c>
      <c r="AR265" s="23" t="s">
        <v>224</v>
      </c>
      <c r="AT265" s="23" t="s">
        <v>182</v>
      </c>
      <c r="AU265" s="23" t="s">
        <v>187</v>
      </c>
      <c r="AY265" s="23" t="s">
        <v>180</v>
      </c>
      <c r="BE265" s="230">
        <f>IF(N265="základní",J265,0)</f>
        <v>0</v>
      </c>
      <c r="BF265" s="230">
        <f>IF(N265="snížená",J265,0)</f>
        <v>0</v>
      </c>
      <c r="BG265" s="230">
        <f>IF(N265="zákl. přenesená",J265,0)</f>
        <v>0</v>
      </c>
      <c r="BH265" s="230">
        <f>IF(N265="sníž. přenesená",J265,0)</f>
        <v>0</v>
      </c>
      <c r="BI265" s="230">
        <f>IF(N265="nulová",J265,0)</f>
        <v>0</v>
      </c>
      <c r="BJ265" s="23" t="s">
        <v>187</v>
      </c>
      <c r="BK265" s="230">
        <f>ROUND(I265*H265,0)</f>
        <v>0</v>
      </c>
      <c r="BL265" s="23" t="s">
        <v>224</v>
      </c>
      <c r="BM265" s="23" t="s">
        <v>475</v>
      </c>
    </row>
    <row r="266" spans="2:47" s="1" customFormat="1" ht="13.5">
      <c r="B266" s="45"/>
      <c r="C266" s="73"/>
      <c r="D266" s="233" t="s">
        <v>205</v>
      </c>
      <c r="E266" s="73"/>
      <c r="F266" s="254" t="s">
        <v>476</v>
      </c>
      <c r="G266" s="73"/>
      <c r="H266" s="73"/>
      <c r="I266" s="190"/>
      <c r="J266" s="73"/>
      <c r="K266" s="73"/>
      <c r="L266" s="71"/>
      <c r="M266" s="255"/>
      <c r="N266" s="46"/>
      <c r="O266" s="46"/>
      <c r="P266" s="46"/>
      <c r="Q266" s="46"/>
      <c r="R266" s="46"/>
      <c r="S266" s="46"/>
      <c r="T266" s="94"/>
      <c r="AT266" s="23" t="s">
        <v>205</v>
      </c>
      <c r="AU266" s="23" t="s">
        <v>187</v>
      </c>
    </row>
    <row r="267" spans="2:65" s="1" customFormat="1" ht="34.2" customHeight="1">
      <c r="B267" s="45"/>
      <c r="C267" s="220" t="s">
        <v>351</v>
      </c>
      <c r="D267" s="220" t="s">
        <v>182</v>
      </c>
      <c r="E267" s="221" t="s">
        <v>477</v>
      </c>
      <c r="F267" s="222" t="s">
        <v>478</v>
      </c>
      <c r="G267" s="223" t="s">
        <v>334</v>
      </c>
      <c r="H267" s="225"/>
      <c r="I267" s="225"/>
      <c r="J267" s="224">
        <f>ROUND(I267*H267,0)</f>
        <v>0</v>
      </c>
      <c r="K267" s="222" t="s">
        <v>193</v>
      </c>
      <c r="L267" s="71"/>
      <c r="M267" s="226" t="s">
        <v>22</v>
      </c>
      <c r="N267" s="227" t="s">
        <v>45</v>
      </c>
      <c r="O267" s="46"/>
      <c r="P267" s="228">
        <f>O267*H267</f>
        <v>0</v>
      </c>
      <c r="Q267" s="228">
        <v>0</v>
      </c>
      <c r="R267" s="228">
        <f>Q267*H267</f>
        <v>0</v>
      </c>
      <c r="S267" s="228">
        <v>0</v>
      </c>
      <c r="T267" s="229">
        <f>S267*H267</f>
        <v>0</v>
      </c>
      <c r="AR267" s="23" t="s">
        <v>224</v>
      </c>
      <c r="AT267" s="23" t="s">
        <v>182</v>
      </c>
      <c r="AU267" s="23" t="s">
        <v>187</v>
      </c>
      <c r="AY267" s="23" t="s">
        <v>180</v>
      </c>
      <c r="BE267" s="230">
        <f>IF(N267="základní",J267,0)</f>
        <v>0</v>
      </c>
      <c r="BF267" s="230">
        <f>IF(N267="snížená",J267,0)</f>
        <v>0</v>
      </c>
      <c r="BG267" s="230">
        <f>IF(N267="zákl. přenesená",J267,0)</f>
        <v>0</v>
      </c>
      <c r="BH267" s="230">
        <f>IF(N267="sníž. přenesená",J267,0)</f>
        <v>0</v>
      </c>
      <c r="BI267" s="230">
        <f>IF(N267="nulová",J267,0)</f>
        <v>0</v>
      </c>
      <c r="BJ267" s="23" t="s">
        <v>187</v>
      </c>
      <c r="BK267" s="230">
        <f>ROUND(I267*H267,0)</f>
        <v>0</v>
      </c>
      <c r="BL267" s="23" t="s">
        <v>224</v>
      </c>
      <c r="BM267" s="23" t="s">
        <v>479</v>
      </c>
    </row>
    <row r="268" spans="2:47" s="1" customFormat="1" ht="13.5">
      <c r="B268" s="45"/>
      <c r="C268" s="73"/>
      <c r="D268" s="233" t="s">
        <v>205</v>
      </c>
      <c r="E268" s="73"/>
      <c r="F268" s="254" t="s">
        <v>480</v>
      </c>
      <c r="G268" s="73"/>
      <c r="H268" s="73"/>
      <c r="I268" s="190"/>
      <c r="J268" s="73"/>
      <c r="K268" s="73"/>
      <c r="L268" s="71"/>
      <c r="M268" s="255"/>
      <c r="N268" s="46"/>
      <c r="O268" s="46"/>
      <c r="P268" s="46"/>
      <c r="Q268" s="46"/>
      <c r="R268" s="46"/>
      <c r="S268" s="46"/>
      <c r="T268" s="94"/>
      <c r="AT268" s="23" t="s">
        <v>205</v>
      </c>
      <c r="AU268" s="23" t="s">
        <v>187</v>
      </c>
    </row>
    <row r="269" spans="2:63" s="10" customFormat="1" ht="29.85" customHeight="1">
      <c r="B269" s="204"/>
      <c r="C269" s="205"/>
      <c r="D269" s="206" t="s">
        <v>72</v>
      </c>
      <c r="E269" s="218" t="s">
        <v>481</v>
      </c>
      <c r="F269" s="218" t="s">
        <v>482</v>
      </c>
      <c r="G269" s="205"/>
      <c r="H269" s="205"/>
      <c r="I269" s="208"/>
      <c r="J269" s="219">
        <f>BK269</f>
        <v>0</v>
      </c>
      <c r="K269" s="205"/>
      <c r="L269" s="210"/>
      <c r="M269" s="211"/>
      <c r="N269" s="212"/>
      <c r="O269" s="212"/>
      <c r="P269" s="213">
        <f>SUM(P270:P296)</f>
        <v>0</v>
      </c>
      <c r="Q269" s="212"/>
      <c r="R269" s="213">
        <f>SUM(R270:R296)</f>
        <v>0</v>
      </c>
      <c r="S269" s="212"/>
      <c r="T269" s="214">
        <f>SUM(T270:T296)</f>
        <v>0</v>
      </c>
      <c r="AR269" s="215" t="s">
        <v>187</v>
      </c>
      <c r="AT269" s="216" t="s">
        <v>72</v>
      </c>
      <c r="AU269" s="216" t="s">
        <v>10</v>
      </c>
      <c r="AY269" s="215" t="s">
        <v>180</v>
      </c>
      <c r="BK269" s="217">
        <f>SUM(BK270:BK296)</f>
        <v>0</v>
      </c>
    </row>
    <row r="270" spans="2:65" s="1" customFormat="1" ht="14.4" customHeight="1">
      <c r="B270" s="45"/>
      <c r="C270" s="220" t="s">
        <v>483</v>
      </c>
      <c r="D270" s="220" t="s">
        <v>182</v>
      </c>
      <c r="E270" s="221" t="s">
        <v>484</v>
      </c>
      <c r="F270" s="222" t="s">
        <v>485</v>
      </c>
      <c r="G270" s="223" t="s">
        <v>269</v>
      </c>
      <c r="H270" s="224">
        <v>1</v>
      </c>
      <c r="I270" s="225"/>
      <c r="J270" s="224">
        <f>ROUND(I270*H270,0)</f>
        <v>0</v>
      </c>
      <c r="K270" s="222" t="s">
        <v>22</v>
      </c>
      <c r="L270" s="71"/>
      <c r="M270" s="226" t="s">
        <v>22</v>
      </c>
      <c r="N270" s="227" t="s">
        <v>45</v>
      </c>
      <c r="O270" s="46"/>
      <c r="P270" s="228">
        <f>O270*H270</f>
        <v>0</v>
      </c>
      <c r="Q270" s="228">
        <v>0</v>
      </c>
      <c r="R270" s="228">
        <f>Q270*H270</f>
        <v>0</v>
      </c>
      <c r="S270" s="228">
        <v>0</v>
      </c>
      <c r="T270" s="229">
        <f>S270*H270</f>
        <v>0</v>
      </c>
      <c r="AR270" s="23" t="s">
        <v>224</v>
      </c>
      <c r="AT270" s="23" t="s">
        <v>182</v>
      </c>
      <c r="AU270" s="23" t="s">
        <v>187</v>
      </c>
      <c r="AY270" s="23" t="s">
        <v>180</v>
      </c>
      <c r="BE270" s="230">
        <f>IF(N270="základní",J270,0)</f>
        <v>0</v>
      </c>
      <c r="BF270" s="230">
        <f>IF(N270="snížená",J270,0)</f>
        <v>0</v>
      </c>
      <c r="BG270" s="230">
        <f>IF(N270="zákl. přenesená",J270,0)</f>
        <v>0</v>
      </c>
      <c r="BH270" s="230">
        <f>IF(N270="sníž. přenesená",J270,0)</f>
        <v>0</v>
      </c>
      <c r="BI270" s="230">
        <f>IF(N270="nulová",J270,0)</f>
        <v>0</v>
      </c>
      <c r="BJ270" s="23" t="s">
        <v>187</v>
      </c>
      <c r="BK270" s="230">
        <f>ROUND(I270*H270,0)</f>
        <v>0</v>
      </c>
      <c r="BL270" s="23" t="s">
        <v>224</v>
      </c>
      <c r="BM270" s="23" t="s">
        <v>486</v>
      </c>
    </row>
    <row r="271" spans="2:65" s="1" customFormat="1" ht="14.4" customHeight="1">
      <c r="B271" s="45"/>
      <c r="C271" s="220" t="s">
        <v>354</v>
      </c>
      <c r="D271" s="220" t="s">
        <v>182</v>
      </c>
      <c r="E271" s="221" t="s">
        <v>487</v>
      </c>
      <c r="F271" s="222" t="s">
        <v>488</v>
      </c>
      <c r="G271" s="223" t="s">
        <v>269</v>
      </c>
      <c r="H271" s="224">
        <v>1</v>
      </c>
      <c r="I271" s="225"/>
      <c r="J271" s="224">
        <f>ROUND(I271*H271,0)</f>
        <v>0</v>
      </c>
      <c r="K271" s="222" t="s">
        <v>22</v>
      </c>
      <c r="L271" s="71"/>
      <c r="M271" s="226" t="s">
        <v>22</v>
      </c>
      <c r="N271" s="227" t="s">
        <v>45</v>
      </c>
      <c r="O271" s="46"/>
      <c r="P271" s="228">
        <f>O271*H271</f>
        <v>0</v>
      </c>
      <c r="Q271" s="228">
        <v>0</v>
      </c>
      <c r="R271" s="228">
        <f>Q271*H271</f>
        <v>0</v>
      </c>
      <c r="S271" s="228">
        <v>0</v>
      </c>
      <c r="T271" s="229">
        <f>S271*H271</f>
        <v>0</v>
      </c>
      <c r="AR271" s="23" t="s">
        <v>224</v>
      </c>
      <c r="AT271" s="23" t="s">
        <v>182</v>
      </c>
      <c r="AU271" s="23" t="s">
        <v>187</v>
      </c>
      <c r="AY271" s="23" t="s">
        <v>180</v>
      </c>
      <c r="BE271" s="230">
        <f>IF(N271="základní",J271,0)</f>
        <v>0</v>
      </c>
      <c r="BF271" s="230">
        <f>IF(N271="snížená",J271,0)</f>
        <v>0</v>
      </c>
      <c r="BG271" s="230">
        <f>IF(N271="zákl. přenesená",J271,0)</f>
        <v>0</v>
      </c>
      <c r="BH271" s="230">
        <f>IF(N271="sníž. přenesená",J271,0)</f>
        <v>0</v>
      </c>
      <c r="BI271" s="230">
        <f>IF(N271="nulová",J271,0)</f>
        <v>0</v>
      </c>
      <c r="BJ271" s="23" t="s">
        <v>187</v>
      </c>
      <c r="BK271" s="230">
        <f>ROUND(I271*H271,0)</f>
        <v>0</v>
      </c>
      <c r="BL271" s="23" t="s">
        <v>224</v>
      </c>
      <c r="BM271" s="23" t="s">
        <v>489</v>
      </c>
    </row>
    <row r="272" spans="2:65" s="1" customFormat="1" ht="14.4" customHeight="1">
      <c r="B272" s="45"/>
      <c r="C272" s="220" t="s">
        <v>490</v>
      </c>
      <c r="D272" s="220" t="s">
        <v>182</v>
      </c>
      <c r="E272" s="221" t="s">
        <v>491</v>
      </c>
      <c r="F272" s="222" t="s">
        <v>492</v>
      </c>
      <c r="G272" s="223" t="s">
        <v>269</v>
      </c>
      <c r="H272" s="224">
        <v>2</v>
      </c>
      <c r="I272" s="225"/>
      <c r="J272" s="224">
        <f>ROUND(I272*H272,0)</f>
        <v>0</v>
      </c>
      <c r="K272" s="222" t="s">
        <v>22</v>
      </c>
      <c r="L272" s="71"/>
      <c r="M272" s="226" t="s">
        <v>22</v>
      </c>
      <c r="N272" s="227" t="s">
        <v>45</v>
      </c>
      <c r="O272" s="46"/>
      <c r="P272" s="228">
        <f>O272*H272</f>
        <v>0</v>
      </c>
      <c r="Q272" s="228">
        <v>0</v>
      </c>
      <c r="R272" s="228">
        <f>Q272*H272</f>
        <v>0</v>
      </c>
      <c r="S272" s="228">
        <v>0</v>
      </c>
      <c r="T272" s="229">
        <f>S272*H272</f>
        <v>0</v>
      </c>
      <c r="AR272" s="23" t="s">
        <v>224</v>
      </c>
      <c r="AT272" s="23" t="s">
        <v>182</v>
      </c>
      <c r="AU272" s="23" t="s">
        <v>187</v>
      </c>
      <c r="AY272" s="23" t="s">
        <v>180</v>
      </c>
      <c r="BE272" s="230">
        <f>IF(N272="základní",J272,0)</f>
        <v>0</v>
      </c>
      <c r="BF272" s="230">
        <f>IF(N272="snížená",J272,0)</f>
        <v>0</v>
      </c>
      <c r="BG272" s="230">
        <f>IF(N272="zákl. přenesená",J272,0)</f>
        <v>0</v>
      </c>
      <c r="BH272" s="230">
        <f>IF(N272="sníž. přenesená",J272,0)</f>
        <v>0</v>
      </c>
      <c r="BI272" s="230">
        <f>IF(N272="nulová",J272,0)</f>
        <v>0</v>
      </c>
      <c r="BJ272" s="23" t="s">
        <v>187</v>
      </c>
      <c r="BK272" s="230">
        <f>ROUND(I272*H272,0)</f>
        <v>0</v>
      </c>
      <c r="BL272" s="23" t="s">
        <v>224</v>
      </c>
      <c r="BM272" s="23" t="s">
        <v>493</v>
      </c>
    </row>
    <row r="273" spans="2:65" s="1" customFormat="1" ht="14.4" customHeight="1">
      <c r="B273" s="45"/>
      <c r="C273" s="220" t="s">
        <v>359</v>
      </c>
      <c r="D273" s="220" t="s">
        <v>182</v>
      </c>
      <c r="E273" s="221" t="s">
        <v>494</v>
      </c>
      <c r="F273" s="222" t="s">
        <v>495</v>
      </c>
      <c r="G273" s="223" t="s">
        <v>203</v>
      </c>
      <c r="H273" s="224">
        <v>18</v>
      </c>
      <c r="I273" s="225"/>
      <c r="J273" s="224">
        <f>ROUND(I273*H273,0)</f>
        <v>0</v>
      </c>
      <c r="K273" s="222" t="s">
        <v>22</v>
      </c>
      <c r="L273" s="71"/>
      <c r="M273" s="226" t="s">
        <v>22</v>
      </c>
      <c r="N273" s="227" t="s">
        <v>45</v>
      </c>
      <c r="O273" s="46"/>
      <c r="P273" s="228">
        <f>O273*H273</f>
        <v>0</v>
      </c>
      <c r="Q273" s="228">
        <v>0</v>
      </c>
      <c r="R273" s="228">
        <f>Q273*H273</f>
        <v>0</v>
      </c>
      <c r="S273" s="228">
        <v>0</v>
      </c>
      <c r="T273" s="229">
        <f>S273*H273</f>
        <v>0</v>
      </c>
      <c r="AR273" s="23" t="s">
        <v>224</v>
      </c>
      <c r="AT273" s="23" t="s">
        <v>182</v>
      </c>
      <c r="AU273" s="23" t="s">
        <v>187</v>
      </c>
      <c r="AY273" s="23" t="s">
        <v>180</v>
      </c>
      <c r="BE273" s="230">
        <f>IF(N273="základní",J273,0)</f>
        <v>0</v>
      </c>
      <c r="BF273" s="230">
        <f>IF(N273="snížená",J273,0)</f>
        <v>0</v>
      </c>
      <c r="BG273" s="230">
        <f>IF(N273="zákl. přenesená",J273,0)</f>
        <v>0</v>
      </c>
      <c r="BH273" s="230">
        <f>IF(N273="sníž. přenesená",J273,0)</f>
        <v>0</v>
      </c>
      <c r="BI273" s="230">
        <f>IF(N273="nulová",J273,0)</f>
        <v>0</v>
      </c>
      <c r="BJ273" s="23" t="s">
        <v>187</v>
      </c>
      <c r="BK273" s="230">
        <f>ROUND(I273*H273,0)</f>
        <v>0</v>
      </c>
      <c r="BL273" s="23" t="s">
        <v>224</v>
      </c>
      <c r="BM273" s="23" t="s">
        <v>496</v>
      </c>
    </row>
    <row r="274" spans="2:65" s="1" customFormat="1" ht="14.4" customHeight="1">
      <c r="B274" s="45"/>
      <c r="C274" s="220" t="s">
        <v>497</v>
      </c>
      <c r="D274" s="220" t="s">
        <v>182</v>
      </c>
      <c r="E274" s="221" t="s">
        <v>498</v>
      </c>
      <c r="F274" s="222" t="s">
        <v>499</v>
      </c>
      <c r="G274" s="223" t="s">
        <v>203</v>
      </c>
      <c r="H274" s="224">
        <v>60</v>
      </c>
      <c r="I274" s="225"/>
      <c r="J274" s="224">
        <f>ROUND(I274*H274,0)</f>
        <v>0</v>
      </c>
      <c r="K274" s="222" t="s">
        <v>22</v>
      </c>
      <c r="L274" s="71"/>
      <c r="M274" s="226" t="s">
        <v>22</v>
      </c>
      <c r="N274" s="227" t="s">
        <v>45</v>
      </c>
      <c r="O274" s="46"/>
      <c r="P274" s="228">
        <f>O274*H274</f>
        <v>0</v>
      </c>
      <c r="Q274" s="228">
        <v>0</v>
      </c>
      <c r="R274" s="228">
        <f>Q274*H274</f>
        <v>0</v>
      </c>
      <c r="S274" s="228">
        <v>0</v>
      </c>
      <c r="T274" s="229">
        <f>S274*H274</f>
        <v>0</v>
      </c>
      <c r="AR274" s="23" t="s">
        <v>224</v>
      </c>
      <c r="AT274" s="23" t="s">
        <v>182</v>
      </c>
      <c r="AU274" s="23" t="s">
        <v>187</v>
      </c>
      <c r="AY274" s="23" t="s">
        <v>180</v>
      </c>
      <c r="BE274" s="230">
        <f>IF(N274="základní",J274,0)</f>
        <v>0</v>
      </c>
      <c r="BF274" s="230">
        <f>IF(N274="snížená",J274,0)</f>
        <v>0</v>
      </c>
      <c r="BG274" s="230">
        <f>IF(N274="zákl. přenesená",J274,0)</f>
        <v>0</v>
      </c>
      <c r="BH274" s="230">
        <f>IF(N274="sníž. přenesená",J274,0)</f>
        <v>0</v>
      </c>
      <c r="BI274" s="230">
        <f>IF(N274="nulová",J274,0)</f>
        <v>0</v>
      </c>
      <c r="BJ274" s="23" t="s">
        <v>187</v>
      </c>
      <c r="BK274" s="230">
        <f>ROUND(I274*H274,0)</f>
        <v>0</v>
      </c>
      <c r="BL274" s="23" t="s">
        <v>224</v>
      </c>
      <c r="BM274" s="23" t="s">
        <v>500</v>
      </c>
    </row>
    <row r="275" spans="2:65" s="1" customFormat="1" ht="14.4" customHeight="1">
      <c r="B275" s="45"/>
      <c r="C275" s="220" t="s">
        <v>363</v>
      </c>
      <c r="D275" s="220" t="s">
        <v>182</v>
      </c>
      <c r="E275" s="221" t="s">
        <v>501</v>
      </c>
      <c r="F275" s="222" t="s">
        <v>502</v>
      </c>
      <c r="G275" s="223" t="s">
        <v>203</v>
      </c>
      <c r="H275" s="224">
        <v>100</v>
      </c>
      <c r="I275" s="225"/>
      <c r="J275" s="224">
        <f>ROUND(I275*H275,0)</f>
        <v>0</v>
      </c>
      <c r="K275" s="222" t="s">
        <v>22</v>
      </c>
      <c r="L275" s="71"/>
      <c r="M275" s="226" t="s">
        <v>22</v>
      </c>
      <c r="N275" s="227" t="s">
        <v>45</v>
      </c>
      <c r="O275" s="46"/>
      <c r="P275" s="228">
        <f>O275*H275</f>
        <v>0</v>
      </c>
      <c r="Q275" s="228">
        <v>0</v>
      </c>
      <c r="R275" s="228">
        <f>Q275*H275</f>
        <v>0</v>
      </c>
      <c r="S275" s="228">
        <v>0</v>
      </c>
      <c r="T275" s="229">
        <f>S275*H275</f>
        <v>0</v>
      </c>
      <c r="AR275" s="23" t="s">
        <v>224</v>
      </c>
      <c r="AT275" s="23" t="s">
        <v>182</v>
      </c>
      <c r="AU275" s="23" t="s">
        <v>187</v>
      </c>
      <c r="AY275" s="23" t="s">
        <v>180</v>
      </c>
      <c r="BE275" s="230">
        <f>IF(N275="základní",J275,0)</f>
        <v>0</v>
      </c>
      <c r="BF275" s="230">
        <f>IF(N275="snížená",J275,0)</f>
        <v>0</v>
      </c>
      <c r="BG275" s="230">
        <f>IF(N275="zákl. přenesená",J275,0)</f>
        <v>0</v>
      </c>
      <c r="BH275" s="230">
        <f>IF(N275="sníž. přenesená",J275,0)</f>
        <v>0</v>
      </c>
      <c r="BI275" s="230">
        <f>IF(N275="nulová",J275,0)</f>
        <v>0</v>
      </c>
      <c r="BJ275" s="23" t="s">
        <v>187</v>
      </c>
      <c r="BK275" s="230">
        <f>ROUND(I275*H275,0)</f>
        <v>0</v>
      </c>
      <c r="BL275" s="23" t="s">
        <v>224</v>
      </c>
      <c r="BM275" s="23" t="s">
        <v>503</v>
      </c>
    </row>
    <row r="276" spans="2:65" s="1" customFormat="1" ht="14.4" customHeight="1">
      <c r="B276" s="45"/>
      <c r="C276" s="220" t="s">
        <v>504</v>
      </c>
      <c r="D276" s="220" t="s">
        <v>182</v>
      </c>
      <c r="E276" s="221" t="s">
        <v>505</v>
      </c>
      <c r="F276" s="222" t="s">
        <v>506</v>
      </c>
      <c r="G276" s="223" t="s">
        <v>203</v>
      </c>
      <c r="H276" s="224">
        <v>25</v>
      </c>
      <c r="I276" s="225"/>
      <c r="J276" s="224">
        <f>ROUND(I276*H276,0)</f>
        <v>0</v>
      </c>
      <c r="K276" s="222" t="s">
        <v>22</v>
      </c>
      <c r="L276" s="71"/>
      <c r="M276" s="226" t="s">
        <v>22</v>
      </c>
      <c r="N276" s="227" t="s">
        <v>45</v>
      </c>
      <c r="O276" s="46"/>
      <c r="P276" s="228">
        <f>O276*H276</f>
        <v>0</v>
      </c>
      <c r="Q276" s="228">
        <v>0</v>
      </c>
      <c r="R276" s="228">
        <f>Q276*H276</f>
        <v>0</v>
      </c>
      <c r="S276" s="228">
        <v>0</v>
      </c>
      <c r="T276" s="229">
        <f>S276*H276</f>
        <v>0</v>
      </c>
      <c r="AR276" s="23" t="s">
        <v>224</v>
      </c>
      <c r="AT276" s="23" t="s">
        <v>182</v>
      </c>
      <c r="AU276" s="23" t="s">
        <v>187</v>
      </c>
      <c r="AY276" s="23" t="s">
        <v>180</v>
      </c>
      <c r="BE276" s="230">
        <f>IF(N276="základní",J276,0)</f>
        <v>0</v>
      </c>
      <c r="BF276" s="230">
        <f>IF(N276="snížená",J276,0)</f>
        <v>0</v>
      </c>
      <c r="BG276" s="230">
        <f>IF(N276="zákl. přenesená",J276,0)</f>
        <v>0</v>
      </c>
      <c r="BH276" s="230">
        <f>IF(N276="sníž. přenesená",J276,0)</f>
        <v>0</v>
      </c>
      <c r="BI276" s="230">
        <f>IF(N276="nulová",J276,0)</f>
        <v>0</v>
      </c>
      <c r="BJ276" s="23" t="s">
        <v>187</v>
      </c>
      <c r="BK276" s="230">
        <f>ROUND(I276*H276,0)</f>
        <v>0</v>
      </c>
      <c r="BL276" s="23" t="s">
        <v>224</v>
      </c>
      <c r="BM276" s="23" t="s">
        <v>507</v>
      </c>
    </row>
    <row r="277" spans="2:65" s="1" customFormat="1" ht="14.4" customHeight="1">
      <c r="B277" s="45"/>
      <c r="C277" s="220" t="s">
        <v>367</v>
      </c>
      <c r="D277" s="220" t="s">
        <v>182</v>
      </c>
      <c r="E277" s="221" t="s">
        <v>508</v>
      </c>
      <c r="F277" s="222" t="s">
        <v>509</v>
      </c>
      <c r="G277" s="223" t="s">
        <v>203</v>
      </c>
      <c r="H277" s="224">
        <v>18</v>
      </c>
      <c r="I277" s="225"/>
      <c r="J277" s="224">
        <f>ROUND(I277*H277,0)</f>
        <v>0</v>
      </c>
      <c r="K277" s="222" t="s">
        <v>22</v>
      </c>
      <c r="L277" s="71"/>
      <c r="M277" s="226" t="s">
        <v>22</v>
      </c>
      <c r="N277" s="227" t="s">
        <v>45</v>
      </c>
      <c r="O277" s="46"/>
      <c r="P277" s="228">
        <f>O277*H277</f>
        <v>0</v>
      </c>
      <c r="Q277" s="228">
        <v>0</v>
      </c>
      <c r="R277" s="228">
        <f>Q277*H277</f>
        <v>0</v>
      </c>
      <c r="S277" s="228">
        <v>0</v>
      </c>
      <c r="T277" s="229">
        <f>S277*H277</f>
        <v>0</v>
      </c>
      <c r="AR277" s="23" t="s">
        <v>224</v>
      </c>
      <c r="AT277" s="23" t="s">
        <v>182</v>
      </c>
      <c r="AU277" s="23" t="s">
        <v>187</v>
      </c>
      <c r="AY277" s="23" t="s">
        <v>180</v>
      </c>
      <c r="BE277" s="230">
        <f>IF(N277="základní",J277,0)</f>
        <v>0</v>
      </c>
      <c r="BF277" s="230">
        <f>IF(N277="snížená",J277,0)</f>
        <v>0</v>
      </c>
      <c r="BG277" s="230">
        <f>IF(N277="zákl. přenesená",J277,0)</f>
        <v>0</v>
      </c>
      <c r="BH277" s="230">
        <f>IF(N277="sníž. přenesená",J277,0)</f>
        <v>0</v>
      </c>
      <c r="BI277" s="230">
        <f>IF(N277="nulová",J277,0)</f>
        <v>0</v>
      </c>
      <c r="BJ277" s="23" t="s">
        <v>187</v>
      </c>
      <c r="BK277" s="230">
        <f>ROUND(I277*H277,0)</f>
        <v>0</v>
      </c>
      <c r="BL277" s="23" t="s">
        <v>224</v>
      </c>
      <c r="BM277" s="23" t="s">
        <v>510</v>
      </c>
    </row>
    <row r="278" spans="2:65" s="1" customFormat="1" ht="14.4" customHeight="1">
      <c r="B278" s="45"/>
      <c r="C278" s="220" t="s">
        <v>511</v>
      </c>
      <c r="D278" s="220" t="s">
        <v>182</v>
      </c>
      <c r="E278" s="221" t="s">
        <v>512</v>
      </c>
      <c r="F278" s="222" t="s">
        <v>513</v>
      </c>
      <c r="G278" s="223" t="s">
        <v>203</v>
      </c>
      <c r="H278" s="224">
        <v>3</v>
      </c>
      <c r="I278" s="225"/>
      <c r="J278" s="224">
        <f>ROUND(I278*H278,0)</f>
        <v>0</v>
      </c>
      <c r="K278" s="222" t="s">
        <v>22</v>
      </c>
      <c r="L278" s="71"/>
      <c r="M278" s="226" t="s">
        <v>22</v>
      </c>
      <c r="N278" s="227" t="s">
        <v>45</v>
      </c>
      <c r="O278" s="46"/>
      <c r="P278" s="228">
        <f>O278*H278</f>
        <v>0</v>
      </c>
      <c r="Q278" s="228">
        <v>0</v>
      </c>
      <c r="R278" s="228">
        <f>Q278*H278</f>
        <v>0</v>
      </c>
      <c r="S278" s="228">
        <v>0</v>
      </c>
      <c r="T278" s="229">
        <f>S278*H278</f>
        <v>0</v>
      </c>
      <c r="AR278" s="23" t="s">
        <v>224</v>
      </c>
      <c r="AT278" s="23" t="s">
        <v>182</v>
      </c>
      <c r="AU278" s="23" t="s">
        <v>187</v>
      </c>
      <c r="AY278" s="23" t="s">
        <v>180</v>
      </c>
      <c r="BE278" s="230">
        <f>IF(N278="základní",J278,0)</f>
        <v>0</v>
      </c>
      <c r="BF278" s="230">
        <f>IF(N278="snížená",J278,0)</f>
        <v>0</v>
      </c>
      <c r="BG278" s="230">
        <f>IF(N278="zákl. přenesená",J278,0)</f>
        <v>0</v>
      </c>
      <c r="BH278" s="230">
        <f>IF(N278="sníž. přenesená",J278,0)</f>
        <v>0</v>
      </c>
      <c r="BI278" s="230">
        <f>IF(N278="nulová",J278,0)</f>
        <v>0</v>
      </c>
      <c r="BJ278" s="23" t="s">
        <v>187</v>
      </c>
      <c r="BK278" s="230">
        <f>ROUND(I278*H278,0)</f>
        <v>0</v>
      </c>
      <c r="BL278" s="23" t="s">
        <v>224</v>
      </c>
      <c r="BM278" s="23" t="s">
        <v>514</v>
      </c>
    </row>
    <row r="279" spans="2:65" s="1" customFormat="1" ht="14.4" customHeight="1">
      <c r="B279" s="45"/>
      <c r="C279" s="220" t="s">
        <v>370</v>
      </c>
      <c r="D279" s="220" t="s">
        <v>182</v>
      </c>
      <c r="E279" s="221" t="s">
        <v>515</v>
      </c>
      <c r="F279" s="222" t="s">
        <v>516</v>
      </c>
      <c r="G279" s="223" t="s">
        <v>269</v>
      </c>
      <c r="H279" s="224">
        <v>28</v>
      </c>
      <c r="I279" s="225"/>
      <c r="J279" s="224">
        <f>ROUND(I279*H279,0)</f>
        <v>0</v>
      </c>
      <c r="K279" s="222" t="s">
        <v>22</v>
      </c>
      <c r="L279" s="71"/>
      <c r="M279" s="226" t="s">
        <v>22</v>
      </c>
      <c r="N279" s="227" t="s">
        <v>45</v>
      </c>
      <c r="O279" s="46"/>
      <c r="P279" s="228">
        <f>O279*H279</f>
        <v>0</v>
      </c>
      <c r="Q279" s="228">
        <v>0</v>
      </c>
      <c r="R279" s="228">
        <f>Q279*H279</f>
        <v>0</v>
      </c>
      <c r="S279" s="228">
        <v>0</v>
      </c>
      <c r="T279" s="229">
        <f>S279*H279</f>
        <v>0</v>
      </c>
      <c r="AR279" s="23" t="s">
        <v>224</v>
      </c>
      <c r="AT279" s="23" t="s">
        <v>182</v>
      </c>
      <c r="AU279" s="23" t="s">
        <v>187</v>
      </c>
      <c r="AY279" s="23" t="s">
        <v>180</v>
      </c>
      <c r="BE279" s="230">
        <f>IF(N279="základní",J279,0)</f>
        <v>0</v>
      </c>
      <c r="BF279" s="230">
        <f>IF(N279="snížená",J279,0)</f>
        <v>0</v>
      </c>
      <c r="BG279" s="230">
        <f>IF(N279="zákl. přenesená",J279,0)</f>
        <v>0</v>
      </c>
      <c r="BH279" s="230">
        <f>IF(N279="sníž. přenesená",J279,0)</f>
        <v>0</v>
      </c>
      <c r="BI279" s="230">
        <f>IF(N279="nulová",J279,0)</f>
        <v>0</v>
      </c>
      <c r="BJ279" s="23" t="s">
        <v>187</v>
      </c>
      <c r="BK279" s="230">
        <f>ROUND(I279*H279,0)</f>
        <v>0</v>
      </c>
      <c r="BL279" s="23" t="s">
        <v>224</v>
      </c>
      <c r="BM279" s="23" t="s">
        <v>517</v>
      </c>
    </row>
    <row r="280" spans="2:65" s="1" customFormat="1" ht="14.4" customHeight="1">
      <c r="B280" s="45"/>
      <c r="C280" s="220" t="s">
        <v>518</v>
      </c>
      <c r="D280" s="220" t="s">
        <v>182</v>
      </c>
      <c r="E280" s="221" t="s">
        <v>519</v>
      </c>
      <c r="F280" s="222" t="s">
        <v>520</v>
      </c>
      <c r="G280" s="223" t="s">
        <v>269</v>
      </c>
      <c r="H280" s="224">
        <v>4</v>
      </c>
      <c r="I280" s="225"/>
      <c r="J280" s="224">
        <f>ROUND(I280*H280,0)</f>
        <v>0</v>
      </c>
      <c r="K280" s="222" t="s">
        <v>22</v>
      </c>
      <c r="L280" s="71"/>
      <c r="M280" s="226" t="s">
        <v>22</v>
      </c>
      <c r="N280" s="227" t="s">
        <v>45</v>
      </c>
      <c r="O280" s="46"/>
      <c r="P280" s="228">
        <f>O280*H280</f>
        <v>0</v>
      </c>
      <c r="Q280" s="228">
        <v>0</v>
      </c>
      <c r="R280" s="228">
        <f>Q280*H280</f>
        <v>0</v>
      </c>
      <c r="S280" s="228">
        <v>0</v>
      </c>
      <c r="T280" s="229">
        <f>S280*H280</f>
        <v>0</v>
      </c>
      <c r="AR280" s="23" t="s">
        <v>224</v>
      </c>
      <c r="AT280" s="23" t="s">
        <v>182</v>
      </c>
      <c r="AU280" s="23" t="s">
        <v>187</v>
      </c>
      <c r="AY280" s="23" t="s">
        <v>180</v>
      </c>
      <c r="BE280" s="230">
        <f>IF(N280="základní",J280,0)</f>
        <v>0</v>
      </c>
      <c r="BF280" s="230">
        <f>IF(N280="snížená",J280,0)</f>
        <v>0</v>
      </c>
      <c r="BG280" s="230">
        <f>IF(N280="zákl. přenesená",J280,0)</f>
        <v>0</v>
      </c>
      <c r="BH280" s="230">
        <f>IF(N280="sníž. přenesená",J280,0)</f>
        <v>0</v>
      </c>
      <c r="BI280" s="230">
        <f>IF(N280="nulová",J280,0)</f>
        <v>0</v>
      </c>
      <c r="BJ280" s="23" t="s">
        <v>187</v>
      </c>
      <c r="BK280" s="230">
        <f>ROUND(I280*H280,0)</f>
        <v>0</v>
      </c>
      <c r="BL280" s="23" t="s">
        <v>224</v>
      </c>
      <c r="BM280" s="23" t="s">
        <v>521</v>
      </c>
    </row>
    <row r="281" spans="2:65" s="1" customFormat="1" ht="14.4" customHeight="1">
      <c r="B281" s="45"/>
      <c r="C281" s="220" t="s">
        <v>374</v>
      </c>
      <c r="D281" s="220" t="s">
        <v>182</v>
      </c>
      <c r="E281" s="221" t="s">
        <v>522</v>
      </c>
      <c r="F281" s="222" t="s">
        <v>523</v>
      </c>
      <c r="G281" s="223" t="s">
        <v>269</v>
      </c>
      <c r="H281" s="224">
        <v>2</v>
      </c>
      <c r="I281" s="225"/>
      <c r="J281" s="224">
        <f>ROUND(I281*H281,0)</f>
        <v>0</v>
      </c>
      <c r="K281" s="222" t="s">
        <v>22</v>
      </c>
      <c r="L281" s="71"/>
      <c r="M281" s="226" t="s">
        <v>22</v>
      </c>
      <c r="N281" s="227" t="s">
        <v>45</v>
      </c>
      <c r="O281" s="46"/>
      <c r="P281" s="228">
        <f>O281*H281</f>
        <v>0</v>
      </c>
      <c r="Q281" s="228">
        <v>0</v>
      </c>
      <c r="R281" s="228">
        <f>Q281*H281</f>
        <v>0</v>
      </c>
      <c r="S281" s="228">
        <v>0</v>
      </c>
      <c r="T281" s="229">
        <f>S281*H281</f>
        <v>0</v>
      </c>
      <c r="AR281" s="23" t="s">
        <v>224</v>
      </c>
      <c r="AT281" s="23" t="s">
        <v>182</v>
      </c>
      <c r="AU281" s="23" t="s">
        <v>187</v>
      </c>
      <c r="AY281" s="23" t="s">
        <v>180</v>
      </c>
      <c r="BE281" s="230">
        <f>IF(N281="základní",J281,0)</f>
        <v>0</v>
      </c>
      <c r="BF281" s="230">
        <f>IF(N281="snížená",J281,0)</f>
        <v>0</v>
      </c>
      <c r="BG281" s="230">
        <f>IF(N281="zákl. přenesená",J281,0)</f>
        <v>0</v>
      </c>
      <c r="BH281" s="230">
        <f>IF(N281="sníž. přenesená",J281,0)</f>
        <v>0</v>
      </c>
      <c r="BI281" s="230">
        <f>IF(N281="nulová",J281,0)</f>
        <v>0</v>
      </c>
      <c r="BJ281" s="23" t="s">
        <v>187</v>
      </c>
      <c r="BK281" s="230">
        <f>ROUND(I281*H281,0)</f>
        <v>0</v>
      </c>
      <c r="BL281" s="23" t="s">
        <v>224</v>
      </c>
      <c r="BM281" s="23" t="s">
        <v>524</v>
      </c>
    </row>
    <row r="282" spans="2:65" s="1" customFormat="1" ht="14.4" customHeight="1">
      <c r="B282" s="45"/>
      <c r="C282" s="220" t="s">
        <v>525</v>
      </c>
      <c r="D282" s="220" t="s">
        <v>182</v>
      </c>
      <c r="E282" s="221" t="s">
        <v>526</v>
      </c>
      <c r="F282" s="222" t="s">
        <v>527</v>
      </c>
      <c r="G282" s="223" t="s">
        <v>269</v>
      </c>
      <c r="H282" s="224">
        <v>15</v>
      </c>
      <c r="I282" s="225"/>
      <c r="J282" s="224">
        <f>ROUND(I282*H282,0)</f>
        <v>0</v>
      </c>
      <c r="K282" s="222" t="s">
        <v>22</v>
      </c>
      <c r="L282" s="71"/>
      <c r="M282" s="226" t="s">
        <v>22</v>
      </c>
      <c r="N282" s="227" t="s">
        <v>45</v>
      </c>
      <c r="O282" s="46"/>
      <c r="P282" s="228">
        <f>O282*H282</f>
        <v>0</v>
      </c>
      <c r="Q282" s="228">
        <v>0</v>
      </c>
      <c r="R282" s="228">
        <f>Q282*H282</f>
        <v>0</v>
      </c>
      <c r="S282" s="228">
        <v>0</v>
      </c>
      <c r="T282" s="229">
        <f>S282*H282</f>
        <v>0</v>
      </c>
      <c r="AR282" s="23" t="s">
        <v>224</v>
      </c>
      <c r="AT282" s="23" t="s">
        <v>182</v>
      </c>
      <c r="AU282" s="23" t="s">
        <v>187</v>
      </c>
      <c r="AY282" s="23" t="s">
        <v>180</v>
      </c>
      <c r="BE282" s="230">
        <f>IF(N282="základní",J282,0)</f>
        <v>0</v>
      </c>
      <c r="BF282" s="230">
        <f>IF(N282="snížená",J282,0)</f>
        <v>0</v>
      </c>
      <c r="BG282" s="230">
        <f>IF(N282="zákl. přenesená",J282,0)</f>
        <v>0</v>
      </c>
      <c r="BH282" s="230">
        <f>IF(N282="sníž. přenesená",J282,0)</f>
        <v>0</v>
      </c>
      <c r="BI282" s="230">
        <f>IF(N282="nulová",J282,0)</f>
        <v>0</v>
      </c>
      <c r="BJ282" s="23" t="s">
        <v>187</v>
      </c>
      <c r="BK282" s="230">
        <f>ROUND(I282*H282,0)</f>
        <v>0</v>
      </c>
      <c r="BL282" s="23" t="s">
        <v>224</v>
      </c>
      <c r="BM282" s="23" t="s">
        <v>528</v>
      </c>
    </row>
    <row r="283" spans="2:65" s="1" customFormat="1" ht="14.4" customHeight="1">
      <c r="B283" s="45"/>
      <c r="C283" s="220" t="s">
        <v>378</v>
      </c>
      <c r="D283" s="220" t="s">
        <v>182</v>
      </c>
      <c r="E283" s="221" t="s">
        <v>529</v>
      </c>
      <c r="F283" s="222" t="s">
        <v>530</v>
      </c>
      <c r="G283" s="223" t="s">
        <v>269</v>
      </c>
      <c r="H283" s="224">
        <v>21</v>
      </c>
      <c r="I283" s="225"/>
      <c r="J283" s="224">
        <f>ROUND(I283*H283,0)</f>
        <v>0</v>
      </c>
      <c r="K283" s="222" t="s">
        <v>22</v>
      </c>
      <c r="L283" s="71"/>
      <c r="M283" s="226" t="s">
        <v>22</v>
      </c>
      <c r="N283" s="227" t="s">
        <v>45</v>
      </c>
      <c r="O283" s="46"/>
      <c r="P283" s="228">
        <f>O283*H283</f>
        <v>0</v>
      </c>
      <c r="Q283" s="228">
        <v>0</v>
      </c>
      <c r="R283" s="228">
        <f>Q283*H283</f>
        <v>0</v>
      </c>
      <c r="S283" s="228">
        <v>0</v>
      </c>
      <c r="T283" s="229">
        <f>S283*H283</f>
        <v>0</v>
      </c>
      <c r="AR283" s="23" t="s">
        <v>224</v>
      </c>
      <c r="AT283" s="23" t="s">
        <v>182</v>
      </c>
      <c r="AU283" s="23" t="s">
        <v>187</v>
      </c>
      <c r="AY283" s="23" t="s">
        <v>180</v>
      </c>
      <c r="BE283" s="230">
        <f>IF(N283="základní",J283,0)</f>
        <v>0</v>
      </c>
      <c r="BF283" s="230">
        <f>IF(N283="snížená",J283,0)</f>
        <v>0</v>
      </c>
      <c r="BG283" s="230">
        <f>IF(N283="zákl. přenesená",J283,0)</f>
        <v>0</v>
      </c>
      <c r="BH283" s="230">
        <f>IF(N283="sníž. přenesená",J283,0)</f>
        <v>0</v>
      </c>
      <c r="BI283" s="230">
        <f>IF(N283="nulová",J283,0)</f>
        <v>0</v>
      </c>
      <c r="BJ283" s="23" t="s">
        <v>187</v>
      </c>
      <c r="BK283" s="230">
        <f>ROUND(I283*H283,0)</f>
        <v>0</v>
      </c>
      <c r="BL283" s="23" t="s">
        <v>224</v>
      </c>
      <c r="BM283" s="23" t="s">
        <v>531</v>
      </c>
    </row>
    <row r="284" spans="2:65" s="1" customFormat="1" ht="14.4" customHeight="1">
      <c r="B284" s="45"/>
      <c r="C284" s="220" t="s">
        <v>532</v>
      </c>
      <c r="D284" s="220" t="s">
        <v>182</v>
      </c>
      <c r="E284" s="221" t="s">
        <v>533</v>
      </c>
      <c r="F284" s="222" t="s">
        <v>534</v>
      </c>
      <c r="G284" s="223" t="s">
        <v>269</v>
      </c>
      <c r="H284" s="224">
        <v>12</v>
      </c>
      <c r="I284" s="225"/>
      <c r="J284" s="224">
        <f>ROUND(I284*H284,0)</f>
        <v>0</v>
      </c>
      <c r="K284" s="222" t="s">
        <v>22</v>
      </c>
      <c r="L284" s="71"/>
      <c r="M284" s="226" t="s">
        <v>22</v>
      </c>
      <c r="N284" s="227" t="s">
        <v>45</v>
      </c>
      <c r="O284" s="46"/>
      <c r="P284" s="228">
        <f>O284*H284</f>
        <v>0</v>
      </c>
      <c r="Q284" s="228">
        <v>0</v>
      </c>
      <c r="R284" s="228">
        <f>Q284*H284</f>
        <v>0</v>
      </c>
      <c r="S284" s="228">
        <v>0</v>
      </c>
      <c r="T284" s="229">
        <f>S284*H284</f>
        <v>0</v>
      </c>
      <c r="AR284" s="23" t="s">
        <v>224</v>
      </c>
      <c r="AT284" s="23" t="s">
        <v>182</v>
      </c>
      <c r="AU284" s="23" t="s">
        <v>187</v>
      </c>
      <c r="AY284" s="23" t="s">
        <v>180</v>
      </c>
      <c r="BE284" s="230">
        <f>IF(N284="základní",J284,0)</f>
        <v>0</v>
      </c>
      <c r="BF284" s="230">
        <f>IF(N284="snížená",J284,0)</f>
        <v>0</v>
      </c>
      <c r="BG284" s="230">
        <f>IF(N284="zákl. přenesená",J284,0)</f>
        <v>0</v>
      </c>
      <c r="BH284" s="230">
        <f>IF(N284="sníž. přenesená",J284,0)</f>
        <v>0</v>
      </c>
      <c r="BI284" s="230">
        <f>IF(N284="nulová",J284,0)</f>
        <v>0</v>
      </c>
      <c r="BJ284" s="23" t="s">
        <v>187</v>
      </c>
      <c r="BK284" s="230">
        <f>ROUND(I284*H284,0)</f>
        <v>0</v>
      </c>
      <c r="BL284" s="23" t="s">
        <v>224</v>
      </c>
      <c r="BM284" s="23" t="s">
        <v>535</v>
      </c>
    </row>
    <row r="285" spans="2:65" s="1" customFormat="1" ht="14.4" customHeight="1">
      <c r="B285" s="45"/>
      <c r="C285" s="220" t="s">
        <v>383</v>
      </c>
      <c r="D285" s="220" t="s">
        <v>182</v>
      </c>
      <c r="E285" s="221" t="s">
        <v>536</v>
      </c>
      <c r="F285" s="222" t="s">
        <v>537</v>
      </c>
      <c r="G285" s="223" t="s">
        <v>269</v>
      </c>
      <c r="H285" s="224">
        <v>2</v>
      </c>
      <c r="I285" s="225"/>
      <c r="J285" s="224">
        <f>ROUND(I285*H285,0)</f>
        <v>0</v>
      </c>
      <c r="K285" s="222" t="s">
        <v>22</v>
      </c>
      <c r="L285" s="71"/>
      <c r="M285" s="226" t="s">
        <v>22</v>
      </c>
      <c r="N285" s="227" t="s">
        <v>45</v>
      </c>
      <c r="O285" s="46"/>
      <c r="P285" s="228">
        <f>O285*H285</f>
        <v>0</v>
      </c>
      <c r="Q285" s="228">
        <v>0</v>
      </c>
      <c r="R285" s="228">
        <f>Q285*H285</f>
        <v>0</v>
      </c>
      <c r="S285" s="228">
        <v>0</v>
      </c>
      <c r="T285" s="229">
        <f>S285*H285</f>
        <v>0</v>
      </c>
      <c r="AR285" s="23" t="s">
        <v>224</v>
      </c>
      <c r="AT285" s="23" t="s">
        <v>182</v>
      </c>
      <c r="AU285" s="23" t="s">
        <v>187</v>
      </c>
      <c r="AY285" s="23" t="s">
        <v>180</v>
      </c>
      <c r="BE285" s="230">
        <f>IF(N285="základní",J285,0)</f>
        <v>0</v>
      </c>
      <c r="BF285" s="230">
        <f>IF(N285="snížená",J285,0)</f>
        <v>0</v>
      </c>
      <c r="BG285" s="230">
        <f>IF(N285="zákl. přenesená",J285,0)</f>
        <v>0</v>
      </c>
      <c r="BH285" s="230">
        <f>IF(N285="sníž. přenesená",J285,0)</f>
        <v>0</v>
      </c>
      <c r="BI285" s="230">
        <f>IF(N285="nulová",J285,0)</f>
        <v>0</v>
      </c>
      <c r="BJ285" s="23" t="s">
        <v>187</v>
      </c>
      <c r="BK285" s="230">
        <f>ROUND(I285*H285,0)</f>
        <v>0</v>
      </c>
      <c r="BL285" s="23" t="s">
        <v>224</v>
      </c>
      <c r="BM285" s="23" t="s">
        <v>538</v>
      </c>
    </row>
    <row r="286" spans="2:65" s="1" customFormat="1" ht="14.4" customHeight="1">
      <c r="B286" s="45"/>
      <c r="C286" s="220" t="s">
        <v>539</v>
      </c>
      <c r="D286" s="220" t="s">
        <v>182</v>
      </c>
      <c r="E286" s="221" t="s">
        <v>540</v>
      </c>
      <c r="F286" s="222" t="s">
        <v>541</v>
      </c>
      <c r="G286" s="223" t="s">
        <v>269</v>
      </c>
      <c r="H286" s="224">
        <v>2</v>
      </c>
      <c r="I286" s="225"/>
      <c r="J286" s="224">
        <f>ROUND(I286*H286,0)</f>
        <v>0</v>
      </c>
      <c r="K286" s="222" t="s">
        <v>22</v>
      </c>
      <c r="L286" s="71"/>
      <c r="M286" s="226" t="s">
        <v>22</v>
      </c>
      <c r="N286" s="227" t="s">
        <v>45</v>
      </c>
      <c r="O286" s="46"/>
      <c r="P286" s="228">
        <f>O286*H286</f>
        <v>0</v>
      </c>
      <c r="Q286" s="228">
        <v>0</v>
      </c>
      <c r="R286" s="228">
        <f>Q286*H286</f>
        <v>0</v>
      </c>
      <c r="S286" s="228">
        <v>0</v>
      </c>
      <c r="T286" s="229">
        <f>S286*H286</f>
        <v>0</v>
      </c>
      <c r="AR286" s="23" t="s">
        <v>224</v>
      </c>
      <c r="AT286" s="23" t="s">
        <v>182</v>
      </c>
      <c r="AU286" s="23" t="s">
        <v>187</v>
      </c>
      <c r="AY286" s="23" t="s">
        <v>180</v>
      </c>
      <c r="BE286" s="230">
        <f>IF(N286="základní",J286,0)</f>
        <v>0</v>
      </c>
      <c r="BF286" s="230">
        <f>IF(N286="snížená",J286,0)</f>
        <v>0</v>
      </c>
      <c r="BG286" s="230">
        <f>IF(N286="zákl. přenesená",J286,0)</f>
        <v>0</v>
      </c>
      <c r="BH286" s="230">
        <f>IF(N286="sníž. přenesená",J286,0)</f>
        <v>0</v>
      </c>
      <c r="BI286" s="230">
        <f>IF(N286="nulová",J286,0)</f>
        <v>0</v>
      </c>
      <c r="BJ286" s="23" t="s">
        <v>187</v>
      </c>
      <c r="BK286" s="230">
        <f>ROUND(I286*H286,0)</f>
        <v>0</v>
      </c>
      <c r="BL286" s="23" t="s">
        <v>224</v>
      </c>
      <c r="BM286" s="23" t="s">
        <v>542</v>
      </c>
    </row>
    <row r="287" spans="2:65" s="1" customFormat="1" ht="14.4" customHeight="1">
      <c r="B287" s="45"/>
      <c r="C287" s="220" t="s">
        <v>386</v>
      </c>
      <c r="D287" s="220" t="s">
        <v>182</v>
      </c>
      <c r="E287" s="221" t="s">
        <v>543</v>
      </c>
      <c r="F287" s="222" t="s">
        <v>544</v>
      </c>
      <c r="G287" s="223" t="s">
        <v>269</v>
      </c>
      <c r="H287" s="224">
        <v>2</v>
      </c>
      <c r="I287" s="225"/>
      <c r="J287" s="224">
        <f>ROUND(I287*H287,0)</f>
        <v>0</v>
      </c>
      <c r="K287" s="222" t="s">
        <v>22</v>
      </c>
      <c r="L287" s="71"/>
      <c r="M287" s="226" t="s">
        <v>22</v>
      </c>
      <c r="N287" s="227" t="s">
        <v>45</v>
      </c>
      <c r="O287" s="46"/>
      <c r="P287" s="228">
        <f>O287*H287</f>
        <v>0</v>
      </c>
      <c r="Q287" s="228">
        <v>0</v>
      </c>
      <c r="R287" s="228">
        <f>Q287*H287</f>
        <v>0</v>
      </c>
      <c r="S287" s="228">
        <v>0</v>
      </c>
      <c r="T287" s="229">
        <f>S287*H287</f>
        <v>0</v>
      </c>
      <c r="AR287" s="23" t="s">
        <v>224</v>
      </c>
      <c r="AT287" s="23" t="s">
        <v>182</v>
      </c>
      <c r="AU287" s="23" t="s">
        <v>187</v>
      </c>
      <c r="AY287" s="23" t="s">
        <v>180</v>
      </c>
      <c r="BE287" s="230">
        <f>IF(N287="základní",J287,0)</f>
        <v>0</v>
      </c>
      <c r="BF287" s="230">
        <f>IF(N287="snížená",J287,0)</f>
        <v>0</v>
      </c>
      <c r="BG287" s="230">
        <f>IF(N287="zákl. přenesená",J287,0)</f>
        <v>0</v>
      </c>
      <c r="BH287" s="230">
        <f>IF(N287="sníž. přenesená",J287,0)</f>
        <v>0</v>
      </c>
      <c r="BI287" s="230">
        <f>IF(N287="nulová",J287,0)</f>
        <v>0</v>
      </c>
      <c r="BJ287" s="23" t="s">
        <v>187</v>
      </c>
      <c r="BK287" s="230">
        <f>ROUND(I287*H287,0)</f>
        <v>0</v>
      </c>
      <c r="BL287" s="23" t="s">
        <v>224</v>
      </c>
      <c r="BM287" s="23" t="s">
        <v>545</v>
      </c>
    </row>
    <row r="288" spans="2:65" s="1" customFormat="1" ht="14.4" customHeight="1">
      <c r="B288" s="45"/>
      <c r="C288" s="220" t="s">
        <v>546</v>
      </c>
      <c r="D288" s="220" t="s">
        <v>182</v>
      </c>
      <c r="E288" s="221" t="s">
        <v>547</v>
      </c>
      <c r="F288" s="222" t="s">
        <v>548</v>
      </c>
      <c r="G288" s="223" t="s">
        <v>269</v>
      </c>
      <c r="H288" s="224">
        <v>2</v>
      </c>
      <c r="I288" s="225"/>
      <c r="J288" s="224">
        <f>ROUND(I288*H288,0)</f>
        <v>0</v>
      </c>
      <c r="K288" s="222" t="s">
        <v>22</v>
      </c>
      <c r="L288" s="71"/>
      <c r="M288" s="226" t="s">
        <v>22</v>
      </c>
      <c r="N288" s="227" t="s">
        <v>45</v>
      </c>
      <c r="O288" s="46"/>
      <c r="P288" s="228">
        <f>O288*H288</f>
        <v>0</v>
      </c>
      <c r="Q288" s="228">
        <v>0</v>
      </c>
      <c r="R288" s="228">
        <f>Q288*H288</f>
        <v>0</v>
      </c>
      <c r="S288" s="228">
        <v>0</v>
      </c>
      <c r="T288" s="229">
        <f>S288*H288</f>
        <v>0</v>
      </c>
      <c r="AR288" s="23" t="s">
        <v>224</v>
      </c>
      <c r="AT288" s="23" t="s">
        <v>182</v>
      </c>
      <c r="AU288" s="23" t="s">
        <v>187</v>
      </c>
      <c r="AY288" s="23" t="s">
        <v>180</v>
      </c>
      <c r="BE288" s="230">
        <f>IF(N288="základní",J288,0)</f>
        <v>0</v>
      </c>
      <c r="BF288" s="230">
        <f>IF(N288="snížená",J288,0)</f>
        <v>0</v>
      </c>
      <c r="BG288" s="230">
        <f>IF(N288="zákl. přenesená",J288,0)</f>
        <v>0</v>
      </c>
      <c r="BH288" s="230">
        <f>IF(N288="sníž. přenesená",J288,0)</f>
        <v>0</v>
      </c>
      <c r="BI288" s="230">
        <f>IF(N288="nulová",J288,0)</f>
        <v>0</v>
      </c>
      <c r="BJ288" s="23" t="s">
        <v>187</v>
      </c>
      <c r="BK288" s="230">
        <f>ROUND(I288*H288,0)</f>
        <v>0</v>
      </c>
      <c r="BL288" s="23" t="s">
        <v>224</v>
      </c>
      <c r="BM288" s="23" t="s">
        <v>549</v>
      </c>
    </row>
    <row r="289" spans="2:65" s="1" customFormat="1" ht="14.4" customHeight="1">
      <c r="B289" s="45"/>
      <c r="C289" s="220" t="s">
        <v>392</v>
      </c>
      <c r="D289" s="220" t="s">
        <v>182</v>
      </c>
      <c r="E289" s="221" t="s">
        <v>550</v>
      </c>
      <c r="F289" s="222" t="s">
        <v>551</v>
      </c>
      <c r="G289" s="223" t="s">
        <v>269</v>
      </c>
      <c r="H289" s="224">
        <v>12</v>
      </c>
      <c r="I289" s="225"/>
      <c r="J289" s="224">
        <f>ROUND(I289*H289,0)</f>
        <v>0</v>
      </c>
      <c r="K289" s="222" t="s">
        <v>22</v>
      </c>
      <c r="L289" s="71"/>
      <c r="M289" s="226" t="s">
        <v>22</v>
      </c>
      <c r="N289" s="227" t="s">
        <v>45</v>
      </c>
      <c r="O289" s="46"/>
      <c r="P289" s="228">
        <f>O289*H289</f>
        <v>0</v>
      </c>
      <c r="Q289" s="228">
        <v>0</v>
      </c>
      <c r="R289" s="228">
        <f>Q289*H289</f>
        <v>0</v>
      </c>
      <c r="S289" s="228">
        <v>0</v>
      </c>
      <c r="T289" s="229">
        <f>S289*H289</f>
        <v>0</v>
      </c>
      <c r="AR289" s="23" t="s">
        <v>224</v>
      </c>
      <c r="AT289" s="23" t="s">
        <v>182</v>
      </c>
      <c r="AU289" s="23" t="s">
        <v>187</v>
      </c>
      <c r="AY289" s="23" t="s">
        <v>180</v>
      </c>
      <c r="BE289" s="230">
        <f>IF(N289="základní",J289,0)</f>
        <v>0</v>
      </c>
      <c r="BF289" s="230">
        <f>IF(N289="snížená",J289,0)</f>
        <v>0</v>
      </c>
      <c r="BG289" s="230">
        <f>IF(N289="zákl. přenesená",J289,0)</f>
        <v>0</v>
      </c>
      <c r="BH289" s="230">
        <f>IF(N289="sníž. přenesená",J289,0)</f>
        <v>0</v>
      </c>
      <c r="BI289" s="230">
        <f>IF(N289="nulová",J289,0)</f>
        <v>0</v>
      </c>
      <c r="BJ289" s="23" t="s">
        <v>187</v>
      </c>
      <c r="BK289" s="230">
        <f>ROUND(I289*H289,0)</f>
        <v>0</v>
      </c>
      <c r="BL289" s="23" t="s">
        <v>224</v>
      </c>
      <c r="BM289" s="23" t="s">
        <v>552</v>
      </c>
    </row>
    <row r="290" spans="2:65" s="1" customFormat="1" ht="14.4" customHeight="1">
      <c r="B290" s="45"/>
      <c r="C290" s="220" t="s">
        <v>553</v>
      </c>
      <c r="D290" s="220" t="s">
        <v>182</v>
      </c>
      <c r="E290" s="221" t="s">
        <v>554</v>
      </c>
      <c r="F290" s="222" t="s">
        <v>555</v>
      </c>
      <c r="G290" s="223" t="s">
        <v>269</v>
      </c>
      <c r="H290" s="224">
        <v>6</v>
      </c>
      <c r="I290" s="225"/>
      <c r="J290" s="224">
        <f>ROUND(I290*H290,0)</f>
        <v>0</v>
      </c>
      <c r="K290" s="222" t="s">
        <v>22</v>
      </c>
      <c r="L290" s="71"/>
      <c r="M290" s="226" t="s">
        <v>22</v>
      </c>
      <c r="N290" s="227" t="s">
        <v>45</v>
      </c>
      <c r="O290" s="46"/>
      <c r="P290" s="228">
        <f>O290*H290</f>
        <v>0</v>
      </c>
      <c r="Q290" s="228">
        <v>0</v>
      </c>
      <c r="R290" s="228">
        <f>Q290*H290</f>
        <v>0</v>
      </c>
      <c r="S290" s="228">
        <v>0</v>
      </c>
      <c r="T290" s="229">
        <f>S290*H290</f>
        <v>0</v>
      </c>
      <c r="AR290" s="23" t="s">
        <v>224</v>
      </c>
      <c r="AT290" s="23" t="s">
        <v>182</v>
      </c>
      <c r="AU290" s="23" t="s">
        <v>187</v>
      </c>
      <c r="AY290" s="23" t="s">
        <v>180</v>
      </c>
      <c r="BE290" s="230">
        <f>IF(N290="základní",J290,0)</f>
        <v>0</v>
      </c>
      <c r="BF290" s="230">
        <f>IF(N290="snížená",J290,0)</f>
        <v>0</v>
      </c>
      <c r="BG290" s="230">
        <f>IF(N290="zákl. přenesená",J290,0)</f>
        <v>0</v>
      </c>
      <c r="BH290" s="230">
        <f>IF(N290="sníž. přenesená",J290,0)</f>
        <v>0</v>
      </c>
      <c r="BI290" s="230">
        <f>IF(N290="nulová",J290,0)</f>
        <v>0</v>
      </c>
      <c r="BJ290" s="23" t="s">
        <v>187</v>
      </c>
      <c r="BK290" s="230">
        <f>ROUND(I290*H290,0)</f>
        <v>0</v>
      </c>
      <c r="BL290" s="23" t="s">
        <v>224</v>
      </c>
      <c r="BM290" s="23" t="s">
        <v>556</v>
      </c>
    </row>
    <row r="291" spans="2:65" s="1" customFormat="1" ht="14.4" customHeight="1">
      <c r="B291" s="45"/>
      <c r="C291" s="220" t="s">
        <v>396</v>
      </c>
      <c r="D291" s="220" t="s">
        <v>182</v>
      </c>
      <c r="E291" s="221" t="s">
        <v>557</v>
      </c>
      <c r="F291" s="222" t="s">
        <v>558</v>
      </c>
      <c r="G291" s="223" t="s">
        <v>269</v>
      </c>
      <c r="H291" s="224">
        <v>8</v>
      </c>
      <c r="I291" s="225"/>
      <c r="J291" s="224">
        <f>ROUND(I291*H291,0)</f>
        <v>0</v>
      </c>
      <c r="K291" s="222" t="s">
        <v>22</v>
      </c>
      <c r="L291" s="71"/>
      <c r="M291" s="226" t="s">
        <v>22</v>
      </c>
      <c r="N291" s="227" t="s">
        <v>45</v>
      </c>
      <c r="O291" s="46"/>
      <c r="P291" s="228">
        <f>O291*H291</f>
        <v>0</v>
      </c>
      <c r="Q291" s="228">
        <v>0</v>
      </c>
      <c r="R291" s="228">
        <f>Q291*H291</f>
        <v>0</v>
      </c>
      <c r="S291" s="228">
        <v>0</v>
      </c>
      <c r="T291" s="229">
        <f>S291*H291</f>
        <v>0</v>
      </c>
      <c r="AR291" s="23" t="s">
        <v>224</v>
      </c>
      <c r="AT291" s="23" t="s">
        <v>182</v>
      </c>
      <c r="AU291" s="23" t="s">
        <v>187</v>
      </c>
      <c r="AY291" s="23" t="s">
        <v>180</v>
      </c>
      <c r="BE291" s="230">
        <f>IF(N291="základní",J291,0)</f>
        <v>0</v>
      </c>
      <c r="BF291" s="230">
        <f>IF(N291="snížená",J291,0)</f>
        <v>0</v>
      </c>
      <c r="BG291" s="230">
        <f>IF(N291="zákl. přenesená",J291,0)</f>
        <v>0</v>
      </c>
      <c r="BH291" s="230">
        <f>IF(N291="sníž. přenesená",J291,0)</f>
        <v>0</v>
      </c>
      <c r="BI291" s="230">
        <f>IF(N291="nulová",J291,0)</f>
        <v>0</v>
      </c>
      <c r="BJ291" s="23" t="s">
        <v>187</v>
      </c>
      <c r="BK291" s="230">
        <f>ROUND(I291*H291,0)</f>
        <v>0</v>
      </c>
      <c r="BL291" s="23" t="s">
        <v>224</v>
      </c>
      <c r="BM291" s="23" t="s">
        <v>559</v>
      </c>
    </row>
    <row r="292" spans="2:65" s="1" customFormat="1" ht="22.8" customHeight="1">
      <c r="B292" s="45"/>
      <c r="C292" s="220" t="s">
        <v>560</v>
      </c>
      <c r="D292" s="220" t="s">
        <v>182</v>
      </c>
      <c r="E292" s="221" t="s">
        <v>561</v>
      </c>
      <c r="F292" s="222" t="s">
        <v>562</v>
      </c>
      <c r="G292" s="223" t="s">
        <v>563</v>
      </c>
      <c r="H292" s="224">
        <v>24</v>
      </c>
      <c r="I292" s="225"/>
      <c r="J292" s="224">
        <f>ROUND(I292*H292,0)</f>
        <v>0</v>
      </c>
      <c r="K292" s="222" t="s">
        <v>22</v>
      </c>
      <c r="L292" s="71"/>
      <c r="M292" s="226" t="s">
        <v>22</v>
      </c>
      <c r="N292" s="227" t="s">
        <v>45</v>
      </c>
      <c r="O292" s="46"/>
      <c r="P292" s="228">
        <f>O292*H292</f>
        <v>0</v>
      </c>
      <c r="Q292" s="228">
        <v>0</v>
      </c>
      <c r="R292" s="228">
        <f>Q292*H292</f>
        <v>0</v>
      </c>
      <c r="S292" s="228">
        <v>0</v>
      </c>
      <c r="T292" s="229">
        <f>S292*H292</f>
        <v>0</v>
      </c>
      <c r="AR292" s="23" t="s">
        <v>224</v>
      </c>
      <c r="AT292" s="23" t="s">
        <v>182</v>
      </c>
      <c r="AU292" s="23" t="s">
        <v>187</v>
      </c>
      <c r="AY292" s="23" t="s">
        <v>180</v>
      </c>
      <c r="BE292" s="230">
        <f>IF(N292="základní",J292,0)</f>
        <v>0</v>
      </c>
      <c r="BF292" s="230">
        <f>IF(N292="snížená",J292,0)</f>
        <v>0</v>
      </c>
      <c r="BG292" s="230">
        <f>IF(N292="zákl. přenesená",J292,0)</f>
        <v>0</v>
      </c>
      <c r="BH292" s="230">
        <f>IF(N292="sníž. přenesená",J292,0)</f>
        <v>0</v>
      </c>
      <c r="BI292" s="230">
        <f>IF(N292="nulová",J292,0)</f>
        <v>0</v>
      </c>
      <c r="BJ292" s="23" t="s">
        <v>187</v>
      </c>
      <c r="BK292" s="230">
        <f>ROUND(I292*H292,0)</f>
        <v>0</v>
      </c>
      <c r="BL292" s="23" t="s">
        <v>224</v>
      </c>
      <c r="BM292" s="23" t="s">
        <v>564</v>
      </c>
    </row>
    <row r="293" spans="2:65" s="1" customFormat="1" ht="14.4" customHeight="1">
      <c r="B293" s="45"/>
      <c r="C293" s="220" t="s">
        <v>401</v>
      </c>
      <c r="D293" s="220" t="s">
        <v>182</v>
      </c>
      <c r="E293" s="221" t="s">
        <v>565</v>
      </c>
      <c r="F293" s="222" t="s">
        <v>566</v>
      </c>
      <c r="G293" s="223" t="s">
        <v>567</v>
      </c>
      <c r="H293" s="224">
        <v>1</v>
      </c>
      <c r="I293" s="225"/>
      <c r="J293" s="224">
        <f>ROUND(I293*H293,0)</f>
        <v>0</v>
      </c>
      <c r="K293" s="222" t="s">
        <v>22</v>
      </c>
      <c r="L293" s="71"/>
      <c r="M293" s="226" t="s">
        <v>22</v>
      </c>
      <c r="N293" s="227" t="s">
        <v>45</v>
      </c>
      <c r="O293" s="46"/>
      <c r="P293" s="228">
        <f>O293*H293</f>
        <v>0</v>
      </c>
      <c r="Q293" s="228">
        <v>0</v>
      </c>
      <c r="R293" s="228">
        <f>Q293*H293</f>
        <v>0</v>
      </c>
      <c r="S293" s="228">
        <v>0</v>
      </c>
      <c r="T293" s="229">
        <f>S293*H293</f>
        <v>0</v>
      </c>
      <c r="AR293" s="23" t="s">
        <v>224</v>
      </c>
      <c r="AT293" s="23" t="s">
        <v>182</v>
      </c>
      <c r="AU293" s="23" t="s">
        <v>187</v>
      </c>
      <c r="AY293" s="23" t="s">
        <v>180</v>
      </c>
      <c r="BE293" s="230">
        <f>IF(N293="základní",J293,0)</f>
        <v>0</v>
      </c>
      <c r="BF293" s="230">
        <f>IF(N293="snížená",J293,0)</f>
        <v>0</v>
      </c>
      <c r="BG293" s="230">
        <f>IF(N293="zákl. přenesená",J293,0)</f>
        <v>0</v>
      </c>
      <c r="BH293" s="230">
        <f>IF(N293="sníž. přenesená",J293,0)</f>
        <v>0</v>
      </c>
      <c r="BI293" s="230">
        <f>IF(N293="nulová",J293,0)</f>
        <v>0</v>
      </c>
      <c r="BJ293" s="23" t="s">
        <v>187</v>
      </c>
      <c r="BK293" s="230">
        <f>ROUND(I293*H293,0)</f>
        <v>0</v>
      </c>
      <c r="BL293" s="23" t="s">
        <v>224</v>
      </c>
      <c r="BM293" s="23" t="s">
        <v>568</v>
      </c>
    </row>
    <row r="294" spans="2:65" s="1" customFormat="1" ht="14.4" customHeight="1">
      <c r="B294" s="45"/>
      <c r="C294" s="220" t="s">
        <v>569</v>
      </c>
      <c r="D294" s="220" t="s">
        <v>182</v>
      </c>
      <c r="E294" s="221" t="s">
        <v>570</v>
      </c>
      <c r="F294" s="222" t="s">
        <v>571</v>
      </c>
      <c r="G294" s="223" t="s">
        <v>567</v>
      </c>
      <c r="H294" s="224">
        <v>1</v>
      </c>
      <c r="I294" s="225"/>
      <c r="J294" s="224">
        <f>ROUND(I294*H294,0)</f>
        <v>0</v>
      </c>
      <c r="K294" s="222" t="s">
        <v>22</v>
      </c>
      <c r="L294" s="71"/>
      <c r="M294" s="226" t="s">
        <v>22</v>
      </c>
      <c r="N294" s="227" t="s">
        <v>45</v>
      </c>
      <c r="O294" s="46"/>
      <c r="P294" s="228">
        <f>O294*H294</f>
        <v>0</v>
      </c>
      <c r="Q294" s="228">
        <v>0</v>
      </c>
      <c r="R294" s="228">
        <f>Q294*H294</f>
        <v>0</v>
      </c>
      <c r="S294" s="228">
        <v>0</v>
      </c>
      <c r="T294" s="229">
        <f>S294*H294</f>
        <v>0</v>
      </c>
      <c r="AR294" s="23" t="s">
        <v>224</v>
      </c>
      <c r="AT294" s="23" t="s">
        <v>182</v>
      </c>
      <c r="AU294" s="23" t="s">
        <v>187</v>
      </c>
      <c r="AY294" s="23" t="s">
        <v>180</v>
      </c>
      <c r="BE294" s="230">
        <f>IF(N294="základní",J294,0)</f>
        <v>0</v>
      </c>
      <c r="BF294" s="230">
        <f>IF(N294="snížená",J294,0)</f>
        <v>0</v>
      </c>
      <c r="BG294" s="230">
        <f>IF(N294="zákl. přenesená",J294,0)</f>
        <v>0</v>
      </c>
      <c r="BH294" s="230">
        <f>IF(N294="sníž. přenesená",J294,0)</f>
        <v>0</v>
      </c>
      <c r="BI294" s="230">
        <f>IF(N294="nulová",J294,0)</f>
        <v>0</v>
      </c>
      <c r="BJ294" s="23" t="s">
        <v>187</v>
      </c>
      <c r="BK294" s="230">
        <f>ROUND(I294*H294,0)</f>
        <v>0</v>
      </c>
      <c r="BL294" s="23" t="s">
        <v>224</v>
      </c>
      <c r="BM294" s="23" t="s">
        <v>572</v>
      </c>
    </row>
    <row r="295" spans="2:65" s="1" customFormat="1" ht="14.4" customHeight="1">
      <c r="B295" s="45"/>
      <c r="C295" s="220" t="s">
        <v>404</v>
      </c>
      <c r="D295" s="220" t="s">
        <v>182</v>
      </c>
      <c r="E295" s="221" t="s">
        <v>573</v>
      </c>
      <c r="F295" s="222" t="s">
        <v>574</v>
      </c>
      <c r="G295" s="223" t="s">
        <v>563</v>
      </c>
      <c r="H295" s="224">
        <v>40</v>
      </c>
      <c r="I295" s="225"/>
      <c r="J295" s="224">
        <f>ROUND(I295*H295,0)</f>
        <v>0</v>
      </c>
      <c r="K295" s="222" t="s">
        <v>22</v>
      </c>
      <c r="L295" s="71"/>
      <c r="M295" s="226" t="s">
        <v>22</v>
      </c>
      <c r="N295" s="227" t="s">
        <v>45</v>
      </c>
      <c r="O295" s="46"/>
      <c r="P295" s="228">
        <f>O295*H295</f>
        <v>0</v>
      </c>
      <c r="Q295" s="228">
        <v>0</v>
      </c>
      <c r="R295" s="228">
        <f>Q295*H295</f>
        <v>0</v>
      </c>
      <c r="S295" s="228">
        <v>0</v>
      </c>
      <c r="T295" s="229">
        <f>S295*H295</f>
        <v>0</v>
      </c>
      <c r="AR295" s="23" t="s">
        <v>224</v>
      </c>
      <c r="AT295" s="23" t="s">
        <v>182</v>
      </c>
      <c r="AU295" s="23" t="s">
        <v>187</v>
      </c>
      <c r="AY295" s="23" t="s">
        <v>180</v>
      </c>
      <c r="BE295" s="230">
        <f>IF(N295="základní",J295,0)</f>
        <v>0</v>
      </c>
      <c r="BF295" s="230">
        <f>IF(N295="snížená",J295,0)</f>
        <v>0</v>
      </c>
      <c r="BG295" s="230">
        <f>IF(N295="zákl. přenesená",J295,0)</f>
        <v>0</v>
      </c>
      <c r="BH295" s="230">
        <f>IF(N295="sníž. přenesená",J295,0)</f>
        <v>0</v>
      </c>
      <c r="BI295" s="230">
        <f>IF(N295="nulová",J295,0)</f>
        <v>0</v>
      </c>
      <c r="BJ295" s="23" t="s">
        <v>187</v>
      </c>
      <c r="BK295" s="230">
        <f>ROUND(I295*H295,0)</f>
        <v>0</v>
      </c>
      <c r="BL295" s="23" t="s">
        <v>224</v>
      </c>
      <c r="BM295" s="23" t="s">
        <v>575</v>
      </c>
    </row>
    <row r="296" spans="2:65" s="1" customFormat="1" ht="14.4" customHeight="1">
      <c r="B296" s="45"/>
      <c r="C296" s="220" t="s">
        <v>576</v>
      </c>
      <c r="D296" s="220" t="s">
        <v>182</v>
      </c>
      <c r="E296" s="221" t="s">
        <v>577</v>
      </c>
      <c r="F296" s="222" t="s">
        <v>578</v>
      </c>
      <c r="G296" s="223" t="s">
        <v>567</v>
      </c>
      <c r="H296" s="224">
        <v>1</v>
      </c>
      <c r="I296" s="225"/>
      <c r="J296" s="224">
        <f>ROUND(I296*H296,0)</f>
        <v>0</v>
      </c>
      <c r="K296" s="222" t="s">
        <v>22</v>
      </c>
      <c r="L296" s="71"/>
      <c r="M296" s="226" t="s">
        <v>22</v>
      </c>
      <c r="N296" s="227" t="s">
        <v>45</v>
      </c>
      <c r="O296" s="46"/>
      <c r="P296" s="228">
        <f>O296*H296</f>
        <v>0</v>
      </c>
      <c r="Q296" s="228">
        <v>0</v>
      </c>
      <c r="R296" s="228">
        <f>Q296*H296</f>
        <v>0</v>
      </c>
      <c r="S296" s="228">
        <v>0</v>
      </c>
      <c r="T296" s="229">
        <f>S296*H296</f>
        <v>0</v>
      </c>
      <c r="AR296" s="23" t="s">
        <v>224</v>
      </c>
      <c r="AT296" s="23" t="s">
        <v>182</v>
      </c>
      <c r="AU296" s="23" t="s">
        <v>187</v>
      </c>
      <c r="AY296" s="23" t="s">
        <v>180</v>
      </c>
      <c r="BE296" s="230">
        <f>IF(N296="základní",J296,0)</f>
        <v>0</v>
      </c>
      <c r="BF296" s="230">
        <f>IF(N296="snížená",J296,0)</f>
        <v>0</v>
      </c>
      <c r="BG296" s="230">
        <f>IF(N296="zákl. přenesená",J296,0)</f>
        <v>0</v>
      </c>
      <c r="BH296" s="230">
        <f>IF(N296="sníž. přenesená",J296,0)</f>
        <v>0</v>
      </c>
      <c r="BI296" s="230">
        <f>IF(N296="nulová",J296,0)</f>
        <v>0</v>
      </c>
      <c r="BJ296" s="23" t="s">
        <v>187</v>
      </c>
      <c r="BK296" s="230">
        <f>ROUND(I296*H296,0)</f>
        <v>0</v>
      </c>
      <c r="BL296" s="23" t="s">
        <v>224</v>
      </c>
      <c r="BM296" s="23" t="s">
        <v>579</v>
      </c>
    </row>
    <row r="297" spans="2:63" s="10" customFormat="1" ht="29.85" customHeight="1">
      <c r="B297" s="204"/>
      <c r="C297" s="205"/>
      <c r="D297" s="206" t="s">
        <v>72</v>
      </c>
      <c r="E297" s="218" t="s">
        <v>580</v>
      </c>
      <c r="F297" s="218" t="s">
        <v>581</v>
      </c>
      <c r="G297" s="205"/>
      <c r="H297" s="205"/>
      <c r="I297" s="208"/>
      <c r="J297" s="219">
        <f>BK297</f>
        <v>0</v>
      </c>
      <c r="K297" s="205"/>
      <c r="L297" s="210"/>
      <c r="M297" s="211"/>
      <c r="N297" s="212"/>
      <c r="O297" s="212"/>
      <c r="P297" s="213">
        <f>SUM(P298:P309)</f>
        <v>0</v>
      </c>
      <c r="Q297" s="212"/>
      <c r="R297" s="213">
        <f>SUM(R298:R309)</f>
        <v>0</v>
      </c>
      <c r="S297" s="212"/>
      <c r="T297" s="214">
        <f>SUM(T298:T309)</f>
        <v>0</v>
      </c>
      <c r="AR297" s="215" t="s">
        <v>187</v>
      </c>
      <c r="AT297" s="216" t="s">
        <v>72</v>
      </c>
      <c r="AU297" s="216" t="s">
        <v>10</v>
      </c>
      <c r="AY297" s="215" t="s">
        <v>180</v>
      </c>
      <c r="BK297" s="217">
        <f>SUM(BK298:BK309)</f>
        <v>0</v>
      </c>
    </row>
    <row r="298" spans="2:65" s="1" customFormat="1" ht="22.8" customHeight="1">
      <c r="B298" s="45"/>
      <c r="C298" s="220" t="s">
        <v>409</v>
      </c>
      <c r="D298" s="220" t="s">
        <v>182</v>
      </c>
      <c r="E298" s="221" t="s">
        <v>582</v>
      </c>
      <c r="F298" s="222" t="s">
        <v>583</v>
      </c>
      <c r="G298" s="223" t="s">
        <v>269</v>
      </c>
      <c r="H298" s="224">
        <v>1</v>
      </c>
      <c r="I298" s="225"/>
      <c r="J298" s="224">
        <f>ROUND(I298*H298,0)</f>
        <v>0</v>
      </c>
      <c r="K298" s="222" t="s">
        <v>22</v>
      </c>
      <c r="L298" s="71"/>
      <c r="M298" s="226" t="s">
        <v>22</v>
      </c>
      <c r="N298" s="227" t="s">
        <v>45</v>
      </c>
      <c r="O298" s="46"/>
      <c r="P298" s="228">
        <f>O298*H298</f>
        <v>0</v>
      </c>
      <c r="Q298" s="228">
        <v>0</v>
      </c>
      <c r="R298" s="228">
        <f>Q298*H298</f>
        <v>0</v>
      </c>
      <c r="S298" s="228">
        <v>0</v>
      </c>
      <c r="T298" s="229">
        <f>S298*H298</f>
        <v>0</v>
      </c>
      <c r="AR298" s="23" t="s">
        <v>224</v>
      </c>
      <c r="AT298" s="23" t="s">
        <v>182</v>
      </c>
      <c r="AU298" s="23" t="s">
        <v>187</v>
      </c>
      <c r="AY298" s="23" t="s">
        <v>180</v>
      </c>
      <c r="BE298" s="230">
        <f>IF(N298="základní",J298,0)</f>
        <v>0</v>
      </c>
      <c r="BF298" s="230">
        <f>IF(N298="snížená",J298,0)</f>
        <v>0</v>
      </c>
      <c r="BG298" s="230">
        <f>IF(N298="zákl. přenesená",J298,0)</f>
        <v>0</v>
      </c>
      <c r="BH298" s="230">
        <f>IF(N298="sníž. přenesená",J298,0)</f>
        <v>0</v>
      </c>
      <c r="BI298" s="230">
        <f>IF(N298="nulová",J298,0)</f>
        <v>0</v>
      </c>
      <c r="BJ298" s="23" t="s">
        <v>187</v>
      </c>
      <c r="BK298" s="230">
        <f>ROUND(I298*H298,0)</f>
        <v>0</v>
      </c>
      <c r="BL298" s="23" t="s">
        <v>224</v>
      </c>
      <c r="BM298" s="23" t="s">
        <v>584</v>
      </c>
    </row>
    <row r="299" spans="2:65" s="1" customFormat="1" ht="14.4" customHeight="1">
      <c r="B299" s="45"/>
      <c r="C299" s="220" t="s">
        <v>585</v>
      </c>
      <c r="D299" s="220" t="s">
        <v>182</v>
      </c>
      <c r="E299" s="221" t="s">
        <v>586</v>
      </c>
      <c r="F299" s="222" t="s">
        <v>587</v>
      </c>
      <c r="G299" s="223" t="s">
        <v>269</v>
      </c>
      <c r="H299" s="224">
        <v>1</v>
      </c>
      <c r="I299" s="225"/>
      <c r="J299" s="224">
        <f>ROUND(I299*H299,0)</f>
        <v>0</v>
      </c>
      <c r="K299" s="222" t="s">
        <v>22</v>
      </c>
      <c r="L299" s="71"/>
      <c r="M299" s="226" t="s">
        <v>22</v>
      </c>
      <c r="N299" s="227" t="s">
        <v>45</v>
      </c>
      <c r="O299" s="46"/>
      <c r="P299" s="228">
        <f>O299*H299</f>
        <v>0</v>
      </c>
      <c r="Q299" s="228">
        <v>0</v>
      </c>
      <c r="R299" s="228">
        <f>Q299*H299</f>
        <v>0</v>
      </c>
      <c r="S299" s="228">
        <v>0</v>
      </c>
      <c r="T299" s="229">
        <f>S299*H299</f>
        <v>0</v>
      </c>
      <c r="AR299" s="23" t="s">
        <v>224</v>
      </c>
      <c r="AT299" s="23" t="s">
        <v>182</v>
      </c>
      <c r="AU299" s="23" t="s">
        <v>187</v>
      </c>
      <c r="AY299" s="23" t="s">
        <v>180</v>
      </c>
      <c r="BE299" s="230">
        <f>IF(N299="základní",J299,0)</f>
        <v>0</v>
      </c>
      <c r="BF299" s="230">
        <f>IF(N299="snížená",J299,0)</f>
        <v>0</v>
      </c>
      <c r="BG299" s="230">
        <f>IF(N299="zákl. přenesená",J299,0)</f>
        <v>0</v>
      </c>
      <c r="BH299" s="230">
        <f>IF(N299="sníž. přenesená",J299,0)</f>
        <v>0</v>
      </c>
      <c r="BI299" s="230">
        <f>IF(N299="nulová",J299,0)</f>
        <v>0</v>
      </c>
      <c r="BJ299" s="23" t="s">
        <v>187</v>
      </c>
      <c r="BK299" s="230">
        <f>ROUND(I299*H299,0)</f>
        <v>0</v>
      </c>
      <c r="BL299" s="23" t="s">
        <v>224</v>
      </c>
      <c r="BM299" s="23" t="s">
        <v>588</v>
      </c>
    </row>
    <row r="300" spans="2:65" s="1" customFormat="1" ht="34.2" customHeight="1">
      <c r="B300" s="45"/>
      <c r="C300" s="220" t="s">
        <v>413</v>
      </c>
      <c r="D300" s="220" t="s">
        <v>182</v>
      </c>
      <c r="E300" s="221" t="s">
        <v>589</v>
      </c>
      <c r="F300" s="222" t="s">
        <v>590</v>
      </c>
      <c r="G300" s="223" t="s">
        <v>358</v>
      </c>
      <c r="H300" s="224">
        <v>3</v>
      </c>
      <c r="I300" s="225"/>
      <c r="J300" s="224">
        <f>ROUND(I300*H300,0)</f>
        <v>0</v>
      </c>
      <c r="K300" s="222" t="s">
        <v>193</v>
      </c>
      <c r="L300" s="71"/>
      <c r="M300" s="226" t="s">
        <v>22</v>
      </c>
      <c r="N300" s="227" t="s">
        <v>45</v>
      </c>
      <c r="O300" s="46"/>
      <c r="P300" s="228">
        <f>O300*H300</f>
        <v>0</v>
      </c>
      <c r="Q300" s="228">
        <v>0</v>
      </c>
      <c r="R300" s="228">
        <f>Q300*H300</f>
        <v>0</v>
      </c>
      <c r="S300" s="228">
        <v>0</v>
      </c>
      <c r="T300" s="229">
        <f>S300*H300</f>
        <v>0</v>
      </c>
      <c r="AR300" s="23" t="s">
        <v>224</v>
      </c>
      <c r="AT300" s="23" t="s">
        <v>182</v>
      </c>
      <c r="AU300" s="23" t="s">
        <v>187</v>
      </c>
      <c r="AY300" s="23" t="s">
        <v>180</v>
      </c>
      <c r="BE300" s="230">
        <f>IF(N300="základní",J300,0)</f>
        <v>0</v>
      </c>
      <c r="BF300" s="230">
        <f>IF(N300="snížená",J300,0)</f>
        <v>0</v>
      </c>
      <c r="BG300" s="230">
        <f>IF(N300="zákl. přenesená",J300,0)</f>
        <v>0</v>
      </c>
      <c r="BH300" s="230">
        <f>IF(N300="sníž. přenesená",J300,0)</f>
        <v>0</v>
      </c>
      <c r="BI300" s="230">
        <f>IF(N300="nulová",J300,0)</f>
        <v>0</v>
      </c>
      <c r="BJ300" s="23" t="s">
        <v>187</v>
      </c>
      <c r="BK300" s="230">
        <f>ROUND(I300*H300,0)</f>
        <v>0</v>
      </c>
      <c r="BL300" s="23" t="s">
        <v>224</v>
      </c>
      <c r="BM300" s="23" t="s">
        <v>591</v>
      </c>
    </row>
    <row r="301" spans="2:47" s="1" customFormat="1" ht="13.5">
      <c r="B301" s="45"/>
      <c r="C301" s="73"/>
      <c r="D301" s="233" t="s">
        <v>205</v>
      </c>
      <c r="E301" s="73"/>
      <c r="F301" s="254" t="s">
        <v>592</v>
      </c>
      <c r="G301" s="73"/>
      <c r="H301" s="73"/>
      <c r="I301" s="190"/>
      <c r="J301" s="73"/>
      <c r="K301" s="73"/>
      <c r="L301" s="71"/>
      <c r="M301" s="255"/>
      <c r="N301" s="46"/>
      <c r="O301" s="46"/>
      <c r="P301" s="46"/>
      <c r="Q301" s="46"/>
      <c r="R301" s="46"/>
      <c r="S301" s="46"/>
      <c r="T301" s="94"/>
      <c r="AT301" s="23" t="s">
        <v>205</v>
      </c>
      <c r="AU301" s="23" t="s">
        <v>187</v>
      </c>
    </row>
    <row r="302" spans="2:65" s="1" customFormat="1" ht="14.4" customHeight="1">
      <c r="B302" s="45"/>
      <c r="C302" s="266" t="s">
        <v>593</v>
      </c>
      <c r="D302" s="266" t="s">
        <v>594</v>
      </c>
      <c r="E302" s="267" t="s">
        <v>595</v>
      </c>
      <c r="F302" s="268" t="s">
        <v>596</v>
      </c>
      <c r="G302" s="269" t="s">
        <v>269</v>
      </c>
      <c r="H302" s="270">
        <v>3</v>
      </c>
      <c r="I302" s="271"/>
      <c r="J302" s="270">
        <f>ROUND(I302*H302,0)</f>
        <v>0</v>
      </c>
      <c r="K302" s="268" t="s">
        <v>22</v>
      </c>
      <c r="L302" s="272"/>
      <c r="M302" s="273" t="s">
        <v>22</v>
      </c>
      <c r="N302" s="274" t="s">
        <v>45</v>
      </c>
      <c r="O302" s="46"/>
      <c r="P302" s="228">
        <f>O302*H302</f>
        <v>0</v>
      </c>
      <c r="Q302" s="228">
        <v>0</v>
      </c>
      <c r="R302" s="228">
        <f>Q302*H302</f>
        <v>0</v>
      </c>
      <c r="S302" s="228">
        <v>0</v>
      </c>
      <c r="T302" s="229">
        <f>S302*H302</f>
        <v>0</v>
      </c>
      <c r="AR302" s="23" t="s">
        <v>270</v>
      </c>
      <c r="AT302" s="23" t="s">
        <v>594</v>
      </c>
      <c r="AU302" s="23" t="s">
        <v>187</v>
      </c>
      <c r="AY302" s="23" t="s">
        <v>180</v>
      </c>
      <c r="BE302" s="230">
        <f>IF(N302="základní",J302,0)</f>
        <v>0</v>
      </c>
      <c r="BF302" s="230">
        <f>IF(N302="snížená",J302,0)</f>
        <v>0</v>
      </c>
      <c r="BG302" s="230">
        <f>IF(N302="zákl. přenesená",J302,0)</f>
        <v>0</v>
      </c>
      <c r="BH302" s="230">
        <f>IF(N302="sníž. přenesená",J302,0)</f>
        <v>0</v>
      </c>
      <c r="BI302" s="230">
        <f>IF(N302="nulová",J302,0)</f>
        <v>0</v>
      </c>
      <c r="BJ302" s="23" t="s">
        <v>187</v>
      </c>
      <c r="BK302" s="230">
        <f>ROUND(I302*H302,0)</f>
        <v>0</v>
      </c>
      <c r="BL302" s="23" t="s">
        <v>224</v>
      </c>
      <c r="BM302" s="23" t="s">
        <v>597</v>
      </c>
    </row>
    <row r="303" spans="2:65" s="1" customFormat="1" ht="14.4" customHeight="1">
      <c r="B303" s="45"/>
      <c r="C303" s="266" t="s">
        <v>417</v>
      </c>
      <c r="D303" s="266" t="s">
        <v>594</v>
      </c>
      <c r="E303" s="267" t="s">
        <v>598</v>
      </c>
      <c r="F303" s="268" t="s">
        <v>599</v>
      </c>
      <c r="G303" s="269" t="s">
        <v>358</v>
      </c>
      <c r="H303" s="270">
        <v>2</v>
      </c>
      <c r="I303" s="271"/>
      <c r="J303" s="270">
        <f>ROUND(I303*H303,0)</f>
        <v>0</v>
      </c>
      <c r="K303" s="268" t="s">
        <v>193</v>
      </c>
      <c r="L303" s="272"/>
      <c r="M303" s="273" t="s">
        <v>22</v>
      </c>
      <c r="N303" s="274" t="s">
        <v>45</v>
      </c>
      <c r="O303" s="46"/>
      <c r="P303" s="228">
        <f>O303*H303</f>
        <v>0</v>
      </c>
      <c r="Q303" s="228">
        <v>0</v>
      </c>
      <c r="R303" s="228">
        <f>Q303*H303</f>
        <v>0</v>
      </c>
      <c r="S303" s="228">
        <v>0</v>
      </c>
      <c r="T303" s="229">
        <f>S303*H303</f>
        <v>0</v>
      </c>
      <c r="AR303" s="23" t="s">
        <v>270</v>
      </c>
      <c r="AT303" s="23" t="s">
        <v>594</v>
      </c>
      <c r="AU303" s="23" t="s">
        <v>187</v>
      </c>
      <c r="AY303" s="23" t="s">
        <v>180</v>
      </c>
      <c r="BE303" s="230">
        <f>IF(N303="základní",J303,0)</f>
        <v>0</v>
      </c>
      <c r="BF303" s="230">
        <f>IF(N303="snížená",J303,0)</f>
        <v>0</v>
      </c>
      <c r="BG303" s="230">
        <f>IF(N303="zákl. přenesená",J303,0)</f>
        <v>0</v>
      </c>
      <c r="BH303" s="230">
        <f>IF(N303="sníž. přenesená",J303,0)</f>
        <v>0</v>
      </c>
      <c r="BI303" s="230">
        <f>IF(N303="nulová",J303,0)</f>
        <v>0</v>
      </c>
      <c r="BJ303" s="23" t="s">
        <v>187</v>
      </c>
      <c r="BK303" s="230">
        <f>ROUND(I303*H303,0)</f>
        <v>0</v>
      </c>
      <c r="BL303" s="23" t="s">
        <v>224</v>
      </c>
      <c r="BM303" s="23" t="s">
        <v>600</v>
      </c>
    </row>
    <row r="304" spans="2:65" s="1" customFormat="1" ht="14.4" customHeight="1">
      <c r="B304" s="45"/>
      <c r="C304" s="266" t="s">
        <v>601</v>
      </c>
      <c r="D304" s="266" t="s">
        <v>594</v>
      </c>
      <c r="E304" s="267" t="s">
        <v>602</v>
      </c>
      <c r="F304" s="268" t="s">
        <v>603</v>
      </c>
      <c r="G304" s="269" t="s">
        <v>358</v>
      </c>
      <c r="H304" s="270">
        <v>1</v>
      </c>
      <c r="I304" s="271"/>
      <c r="J304" s="270">
        <f>ROUND(I304*H304,0)</f>
        <v>0</v>
      </c>
      <c r="K304" s="268" t="s">
        <v>193</v>
      </c>
      <c r="L304" s="272"/>
      <c r="M304" s="273" t="s">
        <v>22</v>
      </c>
      <c r="N304" s="274" t="s">
        <v>45</v>
      </c>
      <c r="O304" s="46"/>
      <c r="P304" s="228">
        <f>O304*H304</f>
        <v>0</v>
      </c>
      <c r="Q304" s="228">
        <v>0</v>
      </c>
      <c r="R304" s="228">
        <f>Q304*H304</f>
        <v>0</v>
      </c>
      <c r="S304" s="228">
        <v>0</v>
      </c>
      <c r="T304" s="229">
        <f>S304*H304</f>
        <v>0</v>
      </c>
      <c r="AR304" s="23" t="s">
        <v>270</v>
      </c>
      <c r="AT304" s="23" t="s">
        <v>594</v>
      </c>
      <c r="AU304" s="23" t="s">
        <v>187</v>
      </c>
      <c r="AY304" s="23" t="s">
        <v>180</v>
      </c>
      <c r="BE304" s="230">
        <f>IF(N304="základní",J304,0)</f>
        <v>0</v>
      </c>
      <c r="BF304" s="230">
        <f>IF(N304="snížená",J304,0)</f>
        <v>0</v>
      </c>
      <c r="BG304" s="230">
        <f>IF(N304="zákl. přenesená",J304,0)</f>
        <v>0</v>
      </c>
      <c r="BH304" s="230">
        <f>IF(N304="sníž. přenesená",J304,0)</f>
        <v>0</v>
      </c>
      <c r="BI304" s="230">
        <f>IF(N304="nulová",J304,0)</f>
        <v>0</v>
      </c>
      <c r="BJ304" s="23" t="s">
        <v>187</v>
      </c>
      <c r="BK304" s="230">
        <f>ROUND(I304*H304,0)</f>
        <v>0</v>
      </c>
      <c r="BL304" s="23" t="s">
        <v>224</v>
      </c>
      <c r="BM304" s="23" t="s">
        <v>604</v>
      </c>
    </row>
    <row r="305" spans="2:65" s="1" customFormat="1" ht="22.8" customHeight="1">
      <c r="B305" s="45"/>
      <c r="C305" s="220" t="s">
        <v>424</v>
      </c>
      <c r="D305" s="220" t="s">
        <v>182</v>
      </c>
      <c r="E305" s="221" t="s">
        <v>605</v>
      </c>
      <c r="F305" s="222" t="s">
        <v>606</v>
      </c>
      <c r="G305" s="223" t="s">
        <v>358</v>
      </c>
      <c r="H305" s="224">
        <v>3</v>
      </c>
      <c r="I305" s="225"/>
      <c r="J305" s="224">
        <f>ROUND(I305*H305,0)</f>
        <v>0</v>
      </c>
      <c r="K305" s="222" t="s">
        <v>193</v>
      </c>
      <c r="L305" s="71"/>
      <c r="M305" s="226" t="s">
        <v>22</v>
      </c>
      <c r="N305" s="227" t="s">
        <v>45</v>
      </c>
      <c r="O305" s="46"/>
      <c r="P305" s="228">
        <f>O305*H305</f>
        <v>0</v>
      </c>
      <c r="Q305" s="228">
        <v>0</v>
      </c>
      <c r="R305" s="228">
        <f>Q305*H305</f>
        <v>0</v>
      </c>
      <c r="S305" s="228">
        <v>0</v>
      </c>
      <c r="T305" s="229">
        <f>S305*H305</f>
        <v>0</v>
      </c>
      <c r="AR305" s="23" t="s">
        <v>224</v>
      </c>
      <c r="AT305" s="23" t="s">
        <v>182</v>
      </c>
      <c r="AU305" s="23" t="s">
        <v>187</v>
      </c>
      <c r="AY305" s="23" t="s">
        <v>180</v>
      </c>
      <c r="BE305" s="230">
        <f>IF(N305="základní",J305,0)</f>
        <v>0</v>
      </c>
      <c r="BF305" s="230">
        <f>IF(N305="snížená",J305,0)</f>
        <v>0</v>
      </c>
      <c r="BG305" s="230">
        <f>IF(N305="zákl. přenesená",J305,0)</f>
        <v>0</v>
      </c>
      <c r="BH305" s="230">
        <f>IF(N305="sníž. přenesená",J305,0)</f>
        <v>0</v>
      </c>
      <c r="BI305" s="230">
        <f>IF(N305="nulová",J305,0)</f>
        <v>0</v>
      </c>
      <c r="BJ305" s="23" t="s">
        <v>187</v>
      </c>
      <c r="BK305" s="230">
        <f>ROUND(I305*H305,0)</f>
        <v>0</v>
      </c>
      <c r="BL305" s="23" t="s">
        <v>224</v>
      </c>
      <c r="BM305" s="23" t="s">
        <v>607</v>
      </c>
    </row>
    <row r="306" spans="2:47" s="1" customFormat="1" ht="13.5">
      <c r="B306" s="45"/>
      <c r="C306" s="73"/>
      <c r="D306" s="233" t="s">
        <v>205</v>
      </c>
      <c r="E306" s="73"/>
      <c r="F306" s="254" t="s">
        <v>608</v>
      </c>
      <c r="G306" s="73"/>
      <c r="H306" s="73"/>
      <c r="I306" s="190"/>
      <c r="J306" s="73"/>
      <c r="K306" s="73"/>
      <c r="L306" s="71"/>
      <c r="M306" s="255"/>
      <c r="N306" s="46"/>
      <c r="O306" s="46"/>
      <c r="P306" s="46"/>
      <c r="Q306" s="46"/>
      <c r="R306" s="46"/>
      <c r="S306" s="46"/>
      <c r="T306" s="94"/>
      <c r="AT306" s="23" t="s">
        <v>205</v>
      </c>
      <c r="AU306" s="23" t="s">
        <v>187</v>
      </c>
    </row>
    <row r="307" spans="2:65" s="1" customFormat="1" ht="22.8" customHeight="1">
      <c r="B307" s="45"/>
      <c r="C307" s="266" t="s">
        <v>609</v>
      </c>
      <c r="D307" s="266" t="s">
        <v>594</v>
      </c>
      <c r="E307" s="267" t="s">
        <v>610</v>
      </c>
      <c r="F307" s="268" t="s">
        <v>611</v>
      </c>
      <c r="G307" s="269" t="s">
        <v>358</v>
      </c>
      <c r="H307" s="270">
        <v>3</v>
      </c>
      <c r="I307" s="271"/>
      <c r="J307" s="270">
        <f>ROUND(I307*H307,0)</f>
        <v>0</v>
      </c>
      <c r="K307" s="268" t="s">
        <v>193</v>
      </c>
      <c r="L307" s="272"/>
      <c r="M307" s="273" t="s">
        <v>22</v>
      </c>
      <c r="N307" s="274" t="s">
        <v>45</v>
      </c>
      <c r="O307" s="46"/>
      <c r="P307" s="228">
        <f>O307*H307</f>
        <v>0</v>
      </c>
      <c r="Q307" s="228">
        <v>0</v>
      </c>
      <c r="R307" s="228">
        <f>Q307*H307</f>
        <v>0</v>
      </c>
      <c r="S307" s="228">
        <v>0</v>
      </c>
      <c r="T307" s="229">
        <f>S307*H307</f>
        <v>0</v>
      </c>
      <c r="AR307" s="23" t="s">
        <v>270</v>
      </c>
      <c r="AT307" s="23" t="s">
        <v>594</v>
      </c>
      <c r="AU307" s="23" t="s">
        <v>187</v>
      </c>
      <c r="AY307" s="23" t="s">
        <v>180</v>
      </c>
      <c r="BE307" s="230">
        <f>IF(N307="základní",J307,0)</f>
        <v>0</v>
      </c>
      <c r="BF307" s="230">
        <f>IF(N307="snížená",J307,0)</f>
        <v>0</v>
      </c>
      <c r="BG307" s="230">
        <f>IF(N307="zákl. přenesená",J307,0)</f>
        <v>0</v>
      </c>
      <c r="BH307" s="230">
        <f>IF(N307="sníž. přenesená",J307,0)</f>
        <v>0</v>
      </c>
      <c r="BI307" s="230">
        <f>IF(N307="nulová",J307,0)</f>
        <v>0</v>
      </c>
      <c r="BJ307" s="23" t="s">
        <v>187</v>
      </c>
      <c r="BK307" s="230">
        <f>ROUND(I307*H307,0)</f>
        <v>0</v>
      </c>
      <c r="BL307" s="23" t="s">
        <v>224</v>
      </c>
      <c r="BM307" s="23" t="s">
        <v>612</v>
      </c>
    </row>
    <row r="308" spans="2:65" s="1" customFormat="1" ht="34.2" customHeight="1">
      <c r="B308" s="45"/>
      <c r="C308" s="220" t="s">
        <v>428</v>
      </c>
      <c r="D308" s="220" t="s">
        <v>182</v>
      </c>
      <c r="E308" s="221" t="s">
        <v>613</v>
      </c>
      <c r="F308" s="222" t="s">
        <v>614</v>
      </c>
      <c r="G308" s="223" t="s">
        <v>334</v>
      </c>
      <c r="H308" s="225"/>
      <c r="I308" s="225"/>
      <c r="J308" s="224">
        <f>ROUND(I308*H308,0)</f>
        <v>0</v>
      </c>
      <c r="K308" s="222" t="s">
        <v>193</v>
      </c>
      <c r="L308" s="71"/>
      <c r="M308" s="226" t="s">
        <v>22</v>
      </c>
      <c r="N308" s="227" t="s">
        <v>45</v>
      </c>
      <c r="O308" s="46"/>
      <c r="P308" s="228">
        <f>O308*H308</f>
        <v>0</v>
      </c>
      <c r="Q308" s="228">
        <v>0</v>
      </c>
      <c r="R308" s="228">
        <f>Q308*H308</f>
        <v>0</v>
      </c>
      <c r="S308" s="228">
        <v>0</v>
      </c>
      <c r="T308" s="229">
        <f>S308*H308</f>
        <v>0</v>
      </c>
      <c r="AR308" s="23" t="s">
        <v>224</v>
      </c>
      <c r="AT308" s="23" t="s">
        <v>182</v>
      </c>
      <c r="AU308" s="23" t="s">
        <v>187</v>
      </c>
      <c r="AY308" s="23" t="s">
        <v>180</v>
      </c>
      <c r="BE308" s="230">
        <f>IF(N308="základní",J308,0)</f>
        <v>0</v>
      </c>
      <c r="BF308" s="230">
        <f>IF(N308="snížená",J308,0)</f>
        <v>0</v>
      </c>
      <c r="BG308" s="230">
        <f>IF(N308="zákl. přenesená",J308,0)</f>
        <v>0</v>
      </c>
      <c r="BH308" s="230">
        <f>IF(N308="sníž. přenesená",J308,0)</f>
        <v>0</v>
      </c>
      <c r="BI308" s="230">
        <f>IF(N308="nulová",J308,0)</f>
        <v>0</v>
      </c>
      <c r="BJ308" s="23" t="s">
        <v>187</v>
      </c>
      <c r="BK308" s="230">
        <f>ROUND(I308*H308,0)</f>
        <v>0</v>
      </c>
      <c r="BL308" s="23" t="s">
        <v>224</v>
      </c>
      <c r="BM308" s="23" t="s">
        <v>615</v>
      </c>
    </row>
    <row r="309" spans="2:47" s="1" customFormat="1" ht="13.5">
      <c r="B309" s="45"/>
      <c r="C309" s="73"/>
      <c r="D309" s="233" t="s">
        <v>205</v>
      </c>
      <c r="E309" s="73"/>
      <c r="F309" s="254" t="s">
        <v>616</v>
      </c>
      <c r="G309" s="73"/>
      <c r="H309" s="73"/>
      <c r="I309" s="190"/>
      <c r="J309" s="73"/>
      <c r="K309" s="73"/>
      <c r="L309" s="71"/>
      <c r="M309" s="255"/>
      <c r="N309" s="46"/>
      <c r="O309" s="46"/>
      <c r="P309" s="46"/>
      <c r="Q309" s="46"/>
      <c r="R309" s="46"/>
      <c r="S309" s="46"/>
      <c r="T309" s="94"/>
      <c r="AT309" s="23" t="s">
        <v>205</v>
      </c>
      <c r="AU309" s="23" t="s">
        <v>187</v>
      </c>
    </row>
    <row r="310" spans="2:63" s="10" customFormat="1" ht="29.85" customHeight="1">
      <c r="B310" s="204"/>
      <c r="C310" s="205"/>
      <c r="D310" s="206" t="s">
        <v>72</v>
      </c>
      <c r="E310" s="218" t="s">
        <v>617</v>
      </c>
      <c r="F310" s="218" t="s">
        <v>618</v>
      </c>
      <c r="G310" s="205"/>
      <c r="H310" s="205"/>
      <c r="I310" s="208"/>
      <c r="J310" s="219">
        <f>BK310</f>
        <v>0</v>
      </c>
      <c r="K310" s="205"/>
      <c r="L310" s="210"/>
      <c r="M310" s="211"/>
      <c r="N310" s="212"/>
      <c r="O310" s="212"/>
      <c r="P310" s="213">
        <f>SUM(P311:P344)</f>
        <v>0</v>
      </c>
      <c r="Q310" s="212"/>
      <c r="R310" s="213">
        <f>SUM(R311:R344)</f>
        <v>0</v>
      </c>
      <c r="S310" s="212"/>
      <c r="T310" s="214">
        <f>SUM(T311:T344)</f>
        <v>0</v>
      </c>
      <c r="AR310" s="215" t="s">
        <v>187</v>
      </c>
      <c r="AT310" s="216" t="s">
        <v>72</v>
      </c>
      <c r="AU310" s="216" t="s">
        <v>10</v>
      </c>
      <c r="AY310" s="215" t="s">
        <v>180</v>
      </c>
      <c r="BK310" s="217">
        <f>SUM(BK311:BK344)</f>
        <v>0</v>
      </c>
    </row>
    <row r="311" spans="2:65" s="1" customFormat="1" ht="22.8" customHeight="1">
      <c r="B311" s="45"/>
      <c r="C311" s="220" t="s">
        <v>619</v>
      </c>
      <c r="D311" s="220" t="s">
        <v>182</v>
      </c>
      <c r="E311" s="221" t="s">
        <v>620</v>
      </c>
      <c r="F311" s="222" t="s">
        <v>621</v>
      </c>
      <c r="G311" s="223" t="s">
        <v>203</v>
      </c>
      <c r="H311" s="224">
        <v>2.62</v>
      </c>
      <c r="I311" s="225"/>
      <c r="J311" s="224">
        <f>ROUND(I311*H311,0)</f>
        <v>0</v>
      </c>
      <c r="K311" s="222" t="s">
        <v>193</v>
      </c>
      <c r="L311" s="71"/>
      <c r="M311" s="226" t="s">
        <v>22</v>
      </c>
      <c r="N311" s="227" t="s">
        <v>45</v>
      </c>
      <c r="O311" s="46"/>
      <c r="P311" s="228">
        <f>O311*H311</f>
        <v>0</v>
      </c>
      <c r="Q311" s="228">
        <v>0</v>
      </c>
      <c r="R311" s="228">
        <f>Q311*H311</f>
        <v>0</v>
      </c>
      <c r="S311" s="228">
        <v>0</v>
      </c>
      <c r="T311" s="229">
        <f>S311*H311</f>
        <v>0</v>
      </c>
      <c r="AR311" s="23" t="s">
        <v>224</v>
      </c>
      <c r="AT311" s="23" t="s">
        <v>182</v>
      </c>
      <c r="AU311" s="23" t="s">
        <v>187</v>
      </c>
      <c r="AY311" s="23" t="s">
        <v>180</v>
      </c>
      <c r="BE311" s="230">
        <f>IF(N311="základní",J311,0)</f>
        <v>0</v>
      </c>
      <c r="BF311" s="230">
        <f>IF(N311="snížená",J311,0)</f>
        <v>0</v>
      </c>
      <c r="BG311" s="230">
        <f>IF(N311="zákl. přenesená",J311,0)</f>
        <v>0</v>
      </c>
      <c r="BH311" s="230">
        <f>IF(N311="sníž. přenesená",J311,0)</f>
        <v>0</v>
      </c>
      <c r="BI311" s="230">
        <f>IF(N311="nulová",J311,0)</f>
        <v>0</v>
      </c>
      <c r="BJ311" s="23" t="s">
        <v>187</v>
      </c>
      <c r="BK311" s="230">
        <f>ROUND(I311*H311,0)</f>
        <v>0</v>
      </c>
      <c r="BL311" s="23" t="s">
        <v>224</v>
      </c>
      <c r="BM311" s="23" t="s">
        <v>622</v>
      </c>
    </row>
    <row r="312" spans="2:51" s="13" customFormat="1" ht="13.5">
      <c r="B312" s="256"/>
      <c r="C312" s="257"/>
      <c r="D312" s="233" t="s">
        <v>194</v>
      </c>
      <c r="E312" s="258" t="s">
        <v>22</v>
      </c>
      <c r="F312" s="259" t="s">
        <v>623</v>
      </c>
      <c r="G312" s="257"/>
      <c r="H312" s="258" t="s">
        <v>22</v>
      </c>
      <c r="I312" s="260"/>
      <c r="J312" s="257"/>
      <c r="K312" s="257"/>
      <c r="L312" s="261"/>
      <c r="M312" s="262"/>
      <c r="N312" s="263"/>
      <c r="O312" s="263"/>
      <c r="P312" s="263"/>
      <c r="Q312" s="263"/>
      <c r="R312" s="263"/>
      <c r="S312" s="263"/>
      <c r="T312" s="264"/>
      <c r="AT312" s="265" t="s">
        <v>194</v>
      </c>
      <c r="AU312" s="265" t="s">
        <v>187</v>
      </c>
      <c r="AV312" s="13" t="s">
        <v>10</v>
      </c>
      <c r="AW312" s="13" t="s">
        <v>35</v>
      </c>
      <c r="AX312" s="13" t="s">
        <v>73</v>
      </c>
      <c r="AY312" s="265" t="s">
        <v>180</v>
      </c>
    </row>
    <row r="313" spans="2:51" s="11" customFormat="1" ht="13.5">
      <c r="B313" s="231"/>
      <c r="C313" s="232"/>
      <c r="D313" s="233" t="s">
        <v>194</v>
      </c>
      <c r="E313" s="234" t="s">
        <v>22</v>
      </c>
      <c r="F313" s="235" t="s">
        <v>624</v>
      </c>
      <c r="G313" s="232"/>
      <c r="H313" s="236">
        <v>2.62</v>
      </c>
      <c r="I313" s="237"/>
      <c r="J313" s="232"/>
      <c r="K313" s="232"/>
      <c r="L313" s="238"/>
      <c r="M313" s="239"/>
      <c r="N313" s="240"/>
      <c r="O313" s="240"/>
      <c r="P313" s="240"/>
      <c r="Q313" s="240"/>
      <c r="R313" s="240"/>
      <c r="S313" s="240"/>
      <c r="T313" s="241"/>
      <c r="AT313" s="242" t="s">
        <v>194</v>
      </c>
      <c r="AU313" s="242" t="s">
        <v>187</v>
      </c>
      <c r="AV313" s="11" t="s">
        <v>187</v>
      </c>
      <c r="AW313" s="11" t="s">
        <v>35</v>
      </c>
      <c r="AX313" s="11" t="s">
        <v>73</v>
      </c>
      <c r="AY313" s="242" t="s">
        <v>180</v>
      </c>
    </row>
    <row r="314" spans="2:51" s="12" customFormat="1" ht="13.5">
      <c r="B314" s="243"/>
      <c r="C314" s="244"/>
      <c r="D314" s="233" t="s">
        <v>194</v>
      </c>
      <c r="E314" s="245" t="s">
        <v>22</v>
      </c>
      <c r="F314" s="246" t="s">
        <v>196</v>
      </c>
      <c r="G314" s="244"/>
      <c r="H314" s="247">
        <v>2.62</v>
      </c>
      <c r="I314" s="248"/>
      <c r="J314" s="244"/>
      <c r="K314" s="244"/>
      <c r="L314" s="249"/>
      <c r="M314" s="250"/>
      <c r="N314" s="251"/>
      <c r="O314" s="251"/>
      <c r="P314" s="251"/>
      <c r="Q314" s="251"/>
      <c r="R314" s="251"/>
      <c r="S314" s="251"/>
      <c r="T314" s="252"/>
      <c r="AT314" s="253" t="s">
        <v>194</v>
      </c>
      <c r="AU314" s="253" t="s">
        <v>187</v>
      </c>
      <c r="AV314" s="12" t="s">
        <v>186</v>
      </c>
      <c r="AW314" s="12" t="s">
        <v>35</v>
      </c>
      <c r="AX314" s="12" t="s">
        <v>10</v>
      </c>
      <c r="AY314" s="253" t="s">
        <v>180</v>
      </c>
    </row>
    <row r="315" spans="2:65" s="1" customFormat="1" ht="22.8" customHeight="1">
      <c r="B315" s="45"/>
      <c r="C315" s="220" t="s">
        <v>29</v>
      </c>
      <c r="D315" s="220" t="s">
        <v>182</v>
      </c>
      <c r="E315" s="221" t="s">
        <v>625</v>
      </c>
      <c r="F315" s="222" t="s">
        <v>626</v>
      </c>
      <c r="G315" s="223" t="s">
        <v>192</v>
      </c>
      <c r="H315" s="224">
        <v>5.49</v>
      </c>
      <c r="I315" s="225"/>
      <c r="J315" s="224">
        <f>ROUND(I315*H315,0)</f>
        <v>0</v>
      </c>
      <c r="K315" s="222" t="s">
        <v>193</v>
      </c>
      <c r="L315" s="71"/>
      <c r="M315" s="226" t="s">
        <v>22</v>
      </c>
      <c r="N315" s="227" t="s">
        <v>45</v>
      </c>
      <c r="O315" s="46"/>
      <c r="P315" s="228">
        <f>O315*H315</f>
        <v>0</v>
      </c>
      <c r="Q315" s="228">
        <v>0</v>
      </c>
      <c r="R315" s="228">
        <f>Q315*H315</f>
        <v>0</v>
      </c>
      <c r="S315" s="228">
        <v>0</v>
      </c>
      <c r="T315" s="229">
        <f>S315*H315</f>
        <v>0</v>
      </c>
      <c r="AR315" s="23" t="s">
        <v>224</v>
      </c>
      <c r="AT315" s="23" t="s">
        <v>182</v>
      </c>
      <c r="AU315" s="23" t="s">
        <v>187</v>
      </c>
      <c r="AY315" s="23" t="s">
        <v>180</v>
      </c>
      <c r="BE315" s="230">
        <f>IF(N315="základní",J315,0)</f>
        <v>0</v>
      </c>
      <c r="BF315" s="230">
        <f>IF(N315="snížená",J315,0)</f>
        <v>0</v>
      </c>
      <c r="BG315" s="230">
        <f>IF(N315="zákl. přenesená",J315,0)</f>
        <v>0</v>
      </c>
      <c r="BH315" s="230">
        <f>IF(N315="sníž. přenesená",J315,0)</f>
        <v>0</v>
      </c>
      <c r="BI315" s="230">
        <f>IF(N315="nulová",J315,0)</f>
        <v>0</v>
      </c>
      <c r="BJ315" s="23" t="s">
        <v>187</v>
      </c>
      <c r="BK315" s="230">
        <f>ROUND(I315*H315,0)</f>
        <v>0</v>
      </c>
      <c r="BL315" s="23" t="s">
        <v>224</v>
      </c>
      <c r="BM315" s="23" t="s">
        <v>627</v>
      </c>
    </row>
    <row r="316" spans="2:51" s="11" customFormat="1" ht="13.5">
      <c r="B316" s="231"/>
      <c r="C316" s="232"/>
      <c r="D316" s="233" t="s">
        <v>194</v>
      </c>
      <c r="E316" s="234" t="s">
        <v>22</v>
      </c>
      <c r="F316" s="235" t="s">
        <v>628</v>
      </c>
      <c r="G316" s="232"/>
      <c r="H316" s="236">
        <v>1.94</v>
      </c>
      <c r="I316" s="237"/>
      <c r="J316" s="232"/>
      <c r="K316" s="232"/>
      <c r="L316" s="238"/>
      <c r="M316" s="239"/>
      <c r="N316" s="240"/>
      <c r="O316" s="240"/>
      <c r="P316" s="240"/>
      <c r="Q316" s="240"/>
      <c r="R316" s="240"/>
      <c r="S316" s="240"/>
      <c r="T316" s="241"/>
      <c r="AT316" s="242" t="s">
        <v>194</v>
      </c>
      <c r="AU316" s="242" t="s">
        <v>187</v>
      </c>
      <c r="AV316" s="11" t="s">
        <v>187</v>
      </c>
      <c r="AW316" s="11" t="s">
        <v>35</v>
      </c>
      <c r="AX316" s="11" t="s">
        <v>73</v>
      </c>
      <c r="AY316" s="242" t="s">
        <v>180</v>
      </c>
    </row>
    <row r="317" spans="2:51" s="11" customFormat="1" ht="13.5">
      <c r="B317" s="231"/>
      <c r="C317" s="232"/>
      <c r="D317" s="233" t="s">
        <v>194</v>
      </c>
      <c r="E317" s="234" t="s">
        <v>22</v>
      </c>
      <c r="F317" s="235" t="s">
        <v>629</v>
      </c>
      <c r="G317" s="232"/>
      <c r="H317" s="236">
        <v>2.45</v>
      </c>
      <c r="I317" s="237"/>
      <c r="J317" s="232"/>
      <c r="K317" s="232"/>
      <c r="L317" s="238"/>
      <c r="M317" s="239"/>
      <c r="N317" s="240"/>
      <c r="O317" s="240"/>
      <c r="P317" s="240"/>
      <c r="Q317" s="240"/>
      <c r="R317" s="240"/>
      <c r="S317" s="240"/>
      <c r="T317" s="241"/>
      <c r="AT317" s="242" t="s">
        <v>194</v>
      </c>
      <c r="AU317" s="242" t="s">
        <v>187</v>
      </c>
      <c r="AV317" s="11" t="s">
        <v>187</v>
      </c>
      <c r="AW317" s="11" t="s">
        <v>35</v>
      </c>
      <c r="AX317" s="11" t="s">
        <v>73</v>
      </c>
      <c r="AY317" s="242" t="s">
        <v>180</v>
      </c>
    </row>
    <row r="318" spans="2:51" s="11" customFormat="1" ht="13.5">
      <c r="B318" s="231"/>
      <c r="C318" s="232"/>
      <c r="D318" s="233" t="s">
        <v>194</v>
      </c>
      <c r="E318" s="234" t="s">
        <v>22</v>
      </c>
      <c r="F318" s="235" t="s">
        <v>325</v>
      </c>
      <c r="G318" s="232"/>
      <c r="H318" s="236">
        <v>1.1</v>
      </c>
      <c r="I318" s="237"/>
      <c r="J318" s="232"/>
      <c r="K318" s="232"/>
      <c r="L318" s="238"/>
      <c r="M318" s="239"/>
      <c r="N318" s="240"/>
      <c r="O318" s="240"/>
      <c r="P318" s="240"/>
      <c r="Q318" s="240"/>
      <c r="R318" s="240"/>
      <c r="S318" s="240"/>
      <c r="T318" s="241"/>
      <c r="AT318" s="242" t="s">
        <v>194</v>
      </c>
      <c r="AU318" s="242" t="s">
        <v>187</v>
      </c>
      <c r="AV318" s="11" t="s">
        <v>187</v>
      </c>
      <c r="AW318" s="11" t="s">
        <v>35</v>
      </c>
      <c r="AX318" s="11" t="s">
        <v>73</v>
      </c>
      <c r="AY318" s="242" t="s">
        <v>180</v>
      </c>
    </row>
    <row r="319" spans="2:51" s="12" customFormat="1" ht="13.5">
      <c r="B319" s="243"/>
      <c r="C319" s="244"/>
      <c r="D319" s="233" t="s">
        <v>194</v>
      </c>
      <c r="E319" s="245" t="s">
        <v>22</v>
      </c>
      <c r="F319" s="246" t="s">
        <v>196</v>
      </c>
      <c r="G319" s="244"/>
      <c r="H319" s="247">
        <v>5.49</v>
      </c>
      <c r="I319" s="248"/>
      <c r="J319" s="244"/>
      <c r="K319" s="244"/>
      <c r="L319" s="249"/>
      <c r="M319" s="250"/>
      <c r="N319" s="251"/>
      <c r="O319" s="251"/>
      <c r="P319" s="251"/>
      <c r="Q319" s="251"/>
      <c r="R319" s="251"/>
      <c r="S319" s="251"/>
      <c r="T319" s="252"/>
      <c r="AT319" s="253" t="s">
        <v>194</v>
      </c>
      <c r="AU319" s="253" t="s">
        <v>187</v>
      </c>
      <c r="AV319" s="12" t="s">
        <v>186</v>
      </c>
      <c r="AW319" s="12" t="s">
        <v>35</v>
      </c>
      <c r="AX319" s="12" t="s">
        <v>10</v>
      </c>
      <c r="AY319" s="253" t="s">
        <v>180</v>
      </c>
    </row>
    <row r="320" spans="2:65" s="1" customFormat="1" ht="14.4" customHeight="1">
      <c r="B320" s="45"/>
      <c r="C320" s="266" t="s">
        <v>630</v>
      </c>
      <c r="D320" s="266" t="s">
        <v>594</v>
      </c>
      <c r="E320" s="267" t="s">
        <v>631</v>
      </c>
      <c r="F320" s="268" t="s">
        <v>632</v>
      </c>
      <c r="G320" s="269" t="s">
        <v>192</v>
      </c>
      <c r="H320" s="270">
        <v>6.33</v>
      </c>
      <c r="I320" s="271"/>
      <c r="J320" s="270">
        <f>ROUND(I320*H320,0)</f>
        <v>0</v>
      </c>
      <c r="K320" s="268" t="s">
        <v>22</v>
      </c>
      <c r="L320" s="272"/>
      <c r="M320" s="273" t="s">
        <v>22</v>
      </c>
      <c r="N320" s="274" t="s">
        <v>45</v>
      </c>
      <c r="O320" s="46"/>
      <c r="P320" s="228">
        <f>O320*H320</f>
        <v>0</v>
      </c>
      <c r="Q320" s="228">
        <v>0</v>
      </c>
      <c r="R320" s="228">
        <f>Q320*H320</f>
        <v>0</v>
      </c>
      <c r="S320" s="228">
        <v>0</v>
      </c>
      <c r="T320" s="229">
        <f>S320*H320</f>
        <v>0</v>
      </c>
      <c r="AR320" s="23" t="s">
        <v>270</v>
      </c>
      <c r="AT320" s="23" t="s">
        <v>594</v>
      </c>
      <c r="AU320" s="23" t="s">
        <v>187</v>
      </c>
      <c r="AY320" s="23" t="s">
        <v>180</v>
      </c>
      <c r="BE320" s="230">
        <f>IF(N320="základní",J320,0)</f>
        <v>0</v>
      </c>
      <c r="BF320" s="230">
        <f>IF(N320="snížená",J320,0)</f>
        <v>0</v>
      </c>
      <c r="BG320" s="230">
        <f>IF(N320="zákl. přenesená",J320,0)</f>
        <v>0</v>
      </c>
      <c r="BH320" s="230">
        <f>IF(N320="sníž. přenesená",J320,0)</f>
        <v>0</v>
      </c>
      <c r="BI320" s="230">
        <f>IF(N320="nulová",J320,0)</f>
        <v>0</v>
      </c>
      <c r="BJ320" s="23" t="s">
        <v>187</v>
      </c>
      <c r="BK320" s="230">
        <f>ROUND(I320*H320,0)</f>
        <v>0</v>
      </c>
      <c r="BL320" s="23" t="s">
        <v>224</v>
      </c>
      <c r="BM320" s="23" t="s">
        <v>633</v>
      </c>
    </row>
    <row r="321" spans="2:51" s="11" customFormat="1" ht="13.5">
      <c r="B321" s="231"/>
      <c r="C321" s="232"/>
      <c r="D321" s="233" t="s">
        <v>194</v>
      </c>
      <c r="E321" s="234" t="s">
        <v>22</v>
      </c>
      <c r="F321" s="235" t="s">
        <v>634</v>
      </c>
      <c r="G321" s="232"/>
      <c r="H321" s="236">
        <v>0.29</v>
      </c>
      <c r="I321" s="237"/>
      <c r="J321" s="232"/>
      <c r="K321" s="232"/>
      <c r="L321" s="238"/>
      <c r="M321" s="239"/>
      <c r="N321" s="240"/>
      <c r="O321" s="240"/>
      <c r="P321" s="240"/>
      <c r="Q321" s="240"/>
      <c r="R321" s="240"/>
      <c r="S321" s="240"/>
      <c r="T321" s="241"/>
      <c r="AT321" s="242" t="s">
        <v>194</v>
      </c>
      <c r="AU321" s="242" t="s">
        <v>187</v>
      </c>
      <c r="AV321" s="11" t="s">
        <v>187</v>
      </c>
      <c r="AW321" s="11" t="s">
        <v>35</v>
      </c>
      <c r="AX321" s="11" t="s">
        <v>73</v>
      </c>
      <c r="AY321" s="242" t="s">
        <v>180</v>
      </c>
    </row>
    <row r="322" spans="2:51" s="11" customFormat="1" ht="13.5">
      <c r="B322" s="231"/>
      <c r="C322" s="232"/>
      <c r="D322" s="233" t="s">
        <v>194</v>
      </c>
      <c r="E322" s="234" t="s">
        <v>22</v>
      </c>
      <c r="F322" s="235" t="s">
        <v>635</v>
      </c>
      <c r="G322" s="232"/>
      <c r="H322" s="236">
        <v>6.04</v>
      </c>
      <c r="I322" s="237"/>
      <c r="J322" s="232"/>
      <c r="K322" s="232"/>
      <c r="L322" s="238"/>
      <c r="M322" s="239"/>
      <c r="N322" s="240"/>
      <c r="O322" s="240"/>
      <c r="P322" s="240"/>
      <c r="Q322" s="240"/>
      <c r="R322" s="240"/>
      <c r="S322" s="240"/>
      <c r="T322" s="241"/>
      <c r="AT322" s="242" t="s">
        <v>194</v>
      </c>
      <c r="AU322" s="242" t="s">
        <v>187</v>
      </c>
      <c r="AV322" s="11" t="s">
        <v>187</v>
      </c>
      <c r="AW322" s="11" t="s">
        <v>35</v>
      </c>
      <c r="AX322" s="11" t="s">
        <v>73</v>
      </c>
      <c r="AY322" s="242" t="s">
        <v>180</v>
      </c>
    </row>
    <row r="323" spans="2:51" s="12" customFormat="1" ht="13.5">
      <c r="B323" s="243"/>
      <c r="C323" s="244"/>
      <c r="D323" s="233" t="s">
        <v>194</v>
      </c>
      <c r="E323" s="245" t="s">
        <v>22</v>
      </c>
      <c r="F323" s="246" t="s">
        <v>196</v>
      </c>
      <c r="G323" s="244"/>
      <c r="H323" s="247">
        <v>6.33</v>
      </c>
      <c r="I323" s="248"/>
      <c r="J323" s="244"/>
      <c r="K323" s="244"/>
      <c r="L323" s="249"/>
      <c r="M323" s="250"/>
      <c r="N323" s="251"/>
      <c r="O323" s="251"/>
      <c r="P323" s="251"/>
      <c r="Q323" s="251"/>
      <c r="R323" s="251"/>
      <c r="S323" s="251"/>
      <c r="T323" s="252"/>
      <c r="AT323" s="253" t="s">
        <v>194</v>
      </c>
      <c r="AU323" s="253" t="s">
        <v>187</v>
      </c>
      <c r="AV323" s="12" t="s">
        <v>186</v>
      </c>
      <c r="AW323" s="12" t="s">
        <v>35</v>
      </c>
      <c r="AX323" s="12" t="s">
        <v>10</v>
      </c>
      <c r="AY323" s="253" t="s">
        <v>180</v>
      </c>
    </row>
    <row r="324" spans="2:65" s="1" customFormat="1" ht="22.8" customHeight="1">
      <c r="B324" s="45"/>
      <c r="C324" s="220" t="s">
        <v>435</v>
      </c>
      <c r="D324" s="220" t="s">
        <v>182</v>
      </c>
      <c r="E324" s="221" t="s">
        <v>636</v>
      </c>
      <c r="F324" s="222" t="s">
        <v>637</v>
      </c>
      <c r="G324" s="223" t="s">
        <v>192</v>
      </c>
      <c r="H324" s="224">
        <v>5.49</v>
      </c>
      <c r="I324" s="225"/>
      <c r="J324" s="224">
        <f>ROUND(I324*H324,0)</f>
        <v>0</v>
      </c>
      <c r="K324" s="222" t="s">
        <v>193</v>
      </c>
      <c r="L324" s="71"/>
      <c r="M324" s="226" t="s">
        <v>22</v>
      </c>
      <c r="N324" s="227" t="s">
        <v>45</v>
      </c>
      <c r="O324" s="46"/>
      <c r="P324" s="228">
        <f>O324*H324</f>
        <v>0</v>
      </c>
      <c r="Q324" s="228">
        <v>0</v>
      </c>
      <c r="R324" s="228">
        <f>Q324*H324</f>
        <v>0</v>
      </c>
      <c r="S324" s="228">
        <v>0</v>
      </c>
      <c r="T324" s="229">
        <f>S324*H324</f>
        <v>0</v>
      </c>
      <c r="AR324" s="23" t="s">
        <v>224</v>
      </c>
      <c r="AT324" s="23" t="s">
        <v>182</v>
      </c>
      <c r="AU324" s="23" t="s">
        <v>187</v>
      </c>
      <c r="AY324" s="23" t="s">
        <v>180</v>
      </c>
      <c r="BE324" s="230">
        <f>IF(N324="základní",J324,0)</f>
        <v>0</v>
      </c>
      <c r="BF324" s="230">
        <f>IF(N324="snížená",J324,0)</f>
        <v>0</v>
      </c>
      <c r="BG324" s="230">
        <f>IF(N324="zákl. přenesená",J324,0)</f>
        <v>0</v>
      </c>
      <c r="BH324" s="230">
        <f>IF(N324="sníž. přenesená",J324,0)</f>
        <v>0</v>
      </c>
      <c r="BI324" s="230">
        <f>IF(N324="nulová",J324,0)</f>
        <v>0</v>
      </c>
      <c r="BJ324" s="23" t="s">
        <v>187</v>
      </c>
      <c r="BK324" s="230">
        <f>ROUND(I324*H324,0)</f>
        <v>0</v>
      </c>
      <c r="BL324" s="23" t="s">
        <v>224</v>
      </c>
      <c r="BM324" s="23" t="s">
        <v>638</v>
      </c>
    </row>
    <row r="325" spans="2:51" s="11" customFormat="1" ht="13.5">
      <c r="B325" s="231"/>
      <c r="C325" s="232"/>
      <c r="D325" s="233" t="s">
        <v>194</v>
      </c>
      <c r="E325" s="234" t="s">
        <v>22</v>
      </c>
      <c r="F325" s="235" t="s">
        <v>628</v>
      </c>
      <c r="G325" s="232"/>
      <c r="H325" s="236">
        <v>1.94</v>
      </c>
      <c r="I325" s="237"/>
      <c r="J325" s="232"/>
      <c r="K325" s="232"/>
      <c r="L325" s="238"/>
      <c r="M325" s="239"/>
      <c r="N325" s="240"/>
      <c r="O325" s="240"/>
      <c r="P325" s="240"/>
      <c r="Q325" s="240"/>
      <c r="R325" s="240"/>
      <c r="S325" s="240"/>
      <c r="T325" s="241"/>
      <c r="AT325" s="242" t="s">
        <v>194</v>
      </c>
      <c r="AU325" s="242" t="s">
        <v>187</v>
      </c>
      <c r="AV325" s="11" t="s">
        <v>187</v>
      </c>
      <c r="AW325" s="11" t="s">
        <v>35</v>
      </c>
      <c r="AX325" s="11" t="s">
        <v>73</v>
      </c>
      <c r="AY325" s="242" t="s">
        <v>180</v>
      </c>
    </row>
    <row r="326" spans="2:51" s="11" customFormat="1" ht="13.5">
      <c r="B326" s="231"/>
      <c r="C326" s="232"/>
      <c r="D326" s="233" t="s">
        <v>194</v>
      </c>
      <c r="E326" s="234" t="s">
        <v>22</v>
      </c>
      <c r="F326" s="235" t="s">
        <v>629</v>
      </c>
      <c r="G326" s="232"/>
      <c r="H326" s="236">
        <v>2.45</v>
      </c>
      <c r="I326" s="237"/>
      <c r="J326" s="232"/>
      <c r="K326" s="232"/>
      <c r="L326" s="238"/>
      <c r="M326" s="239"/>
      <c r="N326" s="240"/>
      <c r="O326" s="240"/>
      <c r="P326" s="240"/>
      <c r="Q326" s="240"/>
      <c r="R326" s="240"/>
      <c r="S326" s="240"/>
      <c r="T326" s="241"/>
      <c r="AT326" s="242" t="s">
        <v>194</v>
      </c>
      <c r="AU326" s="242" t="s">
        <v>187</v>
      </c>
      <c r="AV326" s="11" t="s">
        <v>187</v>
      </c>
      <c r="AW326" s="11" t="s">
        <v>35</v>
      </c>
      <c r="AX326" s="11" t="s">
        <v>73</v>
      </c>
      <c r="AY326" s="242" t="s">
        <v>180</v>
      </c>
    </row>
    <row r="327" spans="2:51" s="11" customFormat="1" ht="13.5">
      <c r="B327" s="231"/>
      <c r="C327" s="232"/>
      <c r="D327" s="233" t="s">
        <v>194</v>
      </c>
      <c r="E327" s="234" t="s">
        <v>22</v>
      </c>
      <c r="F327" s="235" t="s">
        <v>325</v>
      </c>
      <c r="G327" s="232"/>
      <c r="H327" s="236">
        <v>1.1</v>
      </c>
      <c r="I327" s="237"/>
      <c r="J327" s="232"/>
      <c r="K327" s="232"/>
      <c r="L327" s="238"/>
      <c r="M327" s="239"/>
      <c r="N327" s="240"/>
      <c r="O327" s="240"/>
      <c r="P327" s="240"/>
      <c r="Q327" s="240"/>
      <c r="R327" s="240"/>
      <c r="S327" s="240"/>
      <c r="T327" s="241"/>
      <c r="AT327" s="242" t="s">
        <v>194</v>
      </c>
      <c r="AU327" s="242" t="s">
        <v>187</v>
      </c>
      <c r="AV327" s="11" t="s">
        <v>187</v>
      </c>
      <c r="AW327" s="11" t="s">
        <v>35</v>
      </c>
      <c r="AX327" s="11" t="s">
        <v>73</v>
      </c>
      <c r="AY327" s="242" t="s">
        <v>180</v>
      </c>
    </row>
    <row r="328" spans="2:51" s="12" customFormat="1" ht="13.5">
      <c r="B328" s="243"/>
      <c r="C328" s="244"/>
      <c r="D328" s="233" t="s">
        <v>194</v>
      </c>
      <c r="E328" s="245" t="s">
        <v>22</v>
      </c>
      <c r="F328" s="246" t="s">
        <v>196</v>
      </c>
      <c r="G328" s="244"/>
      <c r="H328" s="247">
        <v>5.49</v>
      </c>
      <c r="I328" s="248"/>
      <c r="J328" s="244"/>
      <c r="K328" s="244"/>
      <c r="L328" s="249"/>
      <c r="M328" s="250"/>
      <c r="N328" s="251"/>
      <c r="O328" s="251"/>
      <c r="P328" s="251"/>
      <c r="Q328" s="251"/>
      <c r="R328" s="251"/>
      <c r="S328" s="251"/>
      <c r="T328" s="252"/>
      <c r="AT328" s="253" t="s">
        <v>194</v>
      </c>
      <c r="AU328" s="253" t="s">
        <v>187</v>
      </c>
      <c r="AV328" s="12" t="s">
        <v>186</v>
      </c>
      <c r="AW328" s="12" t="s">
        <v>35</v>
      </c>
      <c r="AX328" s="12" t="s">
        <v>10</v>
      </c>
      <c r="AY328" s="253" t="s">
        <v>180</v>
      </c>
    </row>
    <row r="329" spans="2:65" s="1" customFormat="1" ht="14.4" customHeight="1">
      <c r="B329" s="45"/>
      <c r="C329" s="220" t="s">
        <v>639</v>
      </c>
      <c r="D329" s="220" t="s">
        <v>182</v>
      </c>
      <c r="E329" s="221" t="s">
        <v>640</v>
      </c>
      <c r="F329" s="222" t="s">
        <v>641</v>
      </c>
      <c r="G329" s="223" t="s">
        <v>192</v>
      </c>
      <c r="H329" s="224">
        <v>5.49</v>
      </c>
      <c r="I329" s="225"/>
      <c r="J329" s="224">
        <f>ROUND(I329*H329,0)</f>
        <v>0</v>
      </c>
      <c r="K329" s="222" t="s">
        <v>193</v>
      </c>
      <c r="L329" s="71"/>
      <c r="M329" s="226" t="s">
        <v>22</v>
      </c>
      <c r="N329" s="227" t="s">
        <v>45</v>
      </c>
      <c r="O329" s="46"/>
      <c r="P329" s="228">
        <f>O329*H329</f>
        <v>0</v>
      </c>
      <c r="Q329" s="228">
        <v>0</v>
      </c>
      <c r="R329" s="228">
        <f>Q329*H329</f>
        <v>0</v>
      </c>
      <c r="S329" s="228">
        <v>0</v>
      </c>
      <c r="T329" s="229">
        <f>S329*H329</f>
        <v>0</v>
      </c>
      <c r="AR329" s="23" t="s">
        <v>224</v>
      </c>
      <c r="AT329" s="23" t="s">
        <v>182</v>
      </c>
      <c r="AU329" s="23" t="s">
        <v>187</v>
      </c>
      <c r="AY329" s="23" t="s">
        <v>180</v>
      </c>
      <c r="BE329" s="230">
        <f>IF(N329="základní",J329,0)</f>
        <v>0</v>
      </c>
      <c r="BF329" s="230">
        <f>IF(N329="snížená",J329,0)</f>
        <v>0</v>
      </c>
      <c r="BG329" s="230">
        <f>IF(N329="zákl. přenesená",J329,0)</f>
        <v>0</v>
      </c>
      <c r="BH329" s="230">
        <f>IF(N329="sníž. přenesená",J329,0)</f>
        <v>0</v>
      </c>
      <c r="BI329" s="230">
        <f>IF(N329="nulová",J329,0)</f>
        <v>0</v>
      </c>
      <c r="BJ329" s="23" t="s">
        <v>187</v>
      </c>
      <c r="BK329" s="230">
        <f>ROUND(I329*H329,0)</f>
        <v>0</v>
      </c>
      <c r="BL329" s="23" t="s">
        <v>224</v>
      </c>
      <c r="BM329" s="23" t="s">
        <v>642</v>
      </c>
    </row>
    <row r="330" spans="2:47" s="1" customFormat="1" ht="13.5">
      <c r="B330" s="45"/>
      <c r="C330" s="73"/>
      <c r="D330" s="233" t="s">
        <v>205</v>
      </c>
      <c r="E330" s="73"/>
      <c r="F330" s="254" t="s">
        <v>643</v>
      </c>
      <c r="G330" s="73"/>
      <c r="H330" s="73"/>
      <c r="I330" s="190"/>
      <c r="J330" s="73"/>
      <c r="K330" s="73"/>
      <c r="L330" s="71"/>
      <c r="M330" s="255"/>
      <c r="N330" s="46"/>
      <c r="O330" s="46"/>
      <c r="P330" s="46"/>
      <c r="Q330" s="46"/>
      <c r="R330" s="46"/>
      <c r="S330" s="46"/>
      <c r="T330" s="94"/>
      <c r="AT330" s="23" t="s">
        <v>205</v>
      </c>
      <c r="AU330" s="23" t="s">
        <v>187</v>
      </c>
    </row>
    <row r="331" spans="2:51" s="11" customFormat="1" ht="13.5">
      <c r="B331" s="231"/>
      <c r="C331" s="232"/>
      <c r="D331" s="233" t="s">
        <v>194</v>
      </c>
      <c r="E331" s="234" t="s">
        <v>22</v>
      </c>
      <c r="F331" s="235" t="s">
        <v>644</v>
      </c>
      <c r="G331" s="232"/>
      <c r="H331" s="236">
        <v>5.49</v>
      </c>
      <c r="I331" s="237"/>
      <c r="J331" s="232"/>
      <c r="K331" s="232"/>
      <c r="L331" s="238"/>
      <c r="M331" s="239"/>
      <c r="N331" s="240"/>
      <c r="O331" s="240"/>
      <c r="P331" s="240"/>
      <c r="Q331" s="240"/>
      <c r="R331" s="240"/>
      <c r="S331" s="240"/>
      <c r="T331" s="241"/>
      <c r="AT331" s="242" t="s">
        <v>194</v>
      </c>
      <c r="AU331" s="242" t="s">
        <v>187</v>
      </c>
      <c r="AV331" s="11" t="s">
        <v>187</v>
      </c>
      <c r="AW331" s="11" t="s">
        <v>35</v>
      </c>
      <c r="AX331" s="11" t="s">
        <v>73</v>
      </c>
      <c r="AY331" s="242" t="s">
        <v>180</v>
      </c>
    </row>
    <row r="332" spans="2:51" s="12" customFormat="1" ht="13.5">
      <c r="B332" s="243"/>
      <c r="C332" s="244"/>
      <c r="D332" s="233" t="s">
        <v>194</v>
      </c>
      <c r="E332" s="245" t="s">
        <v>22</v>
      </c>
      <c r="F332" s="246" t="s">
        <v>196</v>
      </c>
      <c r="G332" s="244"/>
      <c r="H332" s="247">
        <v>5.49</v>
      </c>
      <c r="I332" s="248"/>
      <c r="J332" s="244"/>
      <c r="K332" s="244"/>
      <c r="L332" s="249"/>
      <c r="M332" s="250"/>
      <c r="N332" s="251"/>
      <c r="O332" s="251"/>
      <c r="P332" s="251"/>
      <c r="Q332" s="251"/>
      <c r="R332" s="251"/>
      <c r="S332" s="251"/>
      <c r="T332" s="252"/>
      <c r="AT332" s="253" t="s">
        <v>194</v>
      </c>
      <c r="AU332" s="253" t="s">
        <v>187</v>
      </c>
      <c r="AV332" s="12" t="s">
        <v>186</v>
      </c>
      <c r="AW332" s="12" t="s">
        <v>35</v>
      </c>
      <c r="AX332" s="12" t="s">
        <v>10</v>
      </c>
      <c r="AY332" s="253" t="s">
        <v>180</v>
      </c>
    </row>
    <row r="333" spans="2:65" s="1" customFormat="1" ht="14.4" customHeight="1">
      <c r="B333" s="45"/>
      <c r="C333" s="220" t="s">
        <v>439</v>
      </c>
      <c r="D333" s="220" t="s">
        <v>182</v>
      </c>
      <c r="E333" s="221" t="s">
        <v>645</v>
      </c>
      <c r="F333" s="222" t="s">
        <v>646</v>
      </c>
      <c r="G333" s="223" t="s">
        <v>358</v>
      </c>
      <c r="H333" s="224">
        <v>10.48</v>
      </c>
      <c r="I333" s="225"/>
      <c r="J333" s="224">
        <f>ROUND(I333*H333,0)</f>
        <v>0</v>
      </c>
      <c r="K333" s="222" t="s">
        <v>193</v>
      </c>
      <c r="L333" s="71"/>
      <c r="M333" s="226" t="s">
        <v>22</v>
      </c>
      <c r="N333" s="227" t="s">
        <v>45</v>
      </c>
      <c r="O333" s="46"/>
      <c r="P333" s="228">
        <f>O333*H333</f>
        <v>0</v>
      </c>
      <c r="Q333" s="228">
        <v>0</v>
      </c>
      <c r="R333" s="228">
        <f>Q333*H333</f>
        <v>0</v>
      </c>
      <c r="S333" s="228">
        <v>0</v>
      </c>
      <c r="T333" s="229">
        <f>S333*H333</f>
        <v>0</v>
      </c>
      <c r="AR333" s="23" t="s">
        <v>224</v>
      </c>
      <c r="AT333" s="23" t="s">
        <v>182</v>
      </c>
      <c r="AU333" s="23" t="s">
        <v>187</v>
      </c>
      <c r="AY333" s="23" t="s">
        <v>180</v>
      </c>
      <c r="BE333" s="230">
        <f>IF(N333="základní",J333,0)</f>
        <v>0</v>
      </c>
      <c r="BF333" s="230">
        <f>IF(N333="snížená",J333,0)</f>
        <v>0</v>
      </c>
      <c r="BG333" s="230">
        <f>IF(N333="zákl. přenesená",J333,0)</f>
        <v>0</v>
      </c>
      <c r="BH333" s="230">
        <f>IF(N333="sníž. přenesená",J333,0)</f>
        <v>0</v>
      </c>
      <c r="BI333" s="230">
        <f>IF(N333="nulová",J333,0)</f>
        <v>0</v>
      </c>
      <c r="BJ333" s="23" t="s">
        <v>187</v>
      </c>
      <c r="BK333" s="230">
        <f>ROUND(I333*H333,0)</f>
        <v>0</v>
      </c>
      <c r="BL333" s="23" t="s">
        <v>224</v>
      </c>
      <c r="BM333" s="23" t="s">
        <v>647</v>
      </c>
    </row>
    <row r="334" spans="2:47" s="1" customFormat="1" ht="13.5">
      <c r="B334" s="45"/>
      <c r="C334" s="73"/>
      <c r="D334" s="233" t="s">
        <v>205</v>
      </c>
      <c r="E334" s="73"/>
      <c r="F334" s="254" t="s">
        <v>643</v>
      </c>
      <c r="G334" s="73"/>
      <c r="H334" s="73"/>
      <c r="I334" s="190"/>
      <c r="J334" s="73"/>
      <c r="K334" s="73"/>
      <c r="L334" s="71"/>
      <c r="M334" s="255"/>
      <c r="N334" s="46"/>
      <c r="O334" s="46"/>
      <c r="P334" s="46"/>
      <c r="Q334" s="46"/>
      <c r="R334" s="46"/>
      <c r="S334" s="46"/>
      <c r="T334" s="94"/>
      <c r="AT334" s="23" t="s">
        <v>205</v>
      </c>
      <c r="AU334" s="23" t="s">
        <v>187</v>
      </c>
    </row>
    <row r="335" spans="2:51" s="11" customFormat="1" ht="13.5">
      <c r="B335" s="231"/>
      <c r="C335" s="232"/>
      <c r="D335" s="233" t="s">
        <v>194</v>
      </c>
      <c r="E335" s="234" t="s">
        <v>22</v>
      </c>
      <c r="F335" s="235" t="s">
        <v>648</v>
      </c>
      <c r="G335" s="232"/>
      <c r="H335" s="236">
        <v>10.48</v>
      </c>
      <c r="I335" s="237"/>
      <c r="J335" s="232"/>
      <c r="K335" s="232"/>
      <c r="L335" s="238"/>
      <c r="M335" s="239"/>
      <c r="N335" s="240"/>
      <c r="O335" s="240"/>
      <c r="P335" s="240"/>
      <c r="Q335" s="240"/>
      <c r="R335" s="240"/>
      <c r="S335" s="240"/>
      <c r="T335" s="241"/>
      <c r="AT335" s="242" t="s">
        <v>194</v>
      </c>
      <c r="AU335" s="242" t="s">
        <v>187</v>
      </c>
      <c r="AV335" s="11" t="s">
        <v>187</v>
      </c>
      <c r="AW335" s="11" t="s">
        <v>35</v>
      </c>
      <c r="AX335" s="11" t="s">
        <v>73</v>
      </c>
      <c r="AY335" s="242" t="s">
        <v>180</v>
      </c>
    </row>
    <row r="336" spans="2:51" s="12" customFormat="1" ht="13.5">
      <c r="B336" s="243"/>
      <c r="C336" s="244"/>
      <c r="D336" s="233" t="s">
        <v>194</v>
      </c>
      <c r="E336" s="245" t="s">
        <v>22</v>
      </c>
      <c r="F336" s="246" t="s">
        <v>196</v>
      </c>
      <c r="G336" s="244"/>
      <c r="H336" s="247">
        <v>10.48</v>
      </c>
      <c r="I336" s="248"/>
      <c r="J336" s="244"/>
      <c r="K336" s="244"/>
      <c r="L336" s="249"/>
      <c r="M336" s="250"/>
      <c r="N336" s="251"/>
      <c r="O336" s="251"/>
      <c r="P336" s="251"/>
      <c r="Q336" s="251"/>
      <c r="R336" s="251"/>
      <c r="S336" s="251"/>
      <c r="T336" s="252"/>
      <c r="AT336" s="253" t="s">
        <v>194</v>
      </c>
      <c r="AU336" s="253" t="s">
        <v>187</v>
      </c>
      <c r="AV336" s="12" t="s">
        <v>186</v>
      </c>
      <c r="AW336" s="12" t="s">
        <v>35</v>
      </c>
      <c r="AX336" s="12" t="s">
        <v>10</v>
      </c>
      <c r="AY336" s="253" t="s">
        <v>180</v>
      </c>
    </row>
    <row r="337" spans="2:65" s="1" customFormat="1" ht="22.8" customHeight="1">
      <c r="B337" s="45"/>
      <c r="C337" s="220" t="s">
        <v>649</v>
      </c>
      <c r="D337" s="220" t="s">
        <v>182</v>
      </c>
      <c r="E337" s="221" t="s">
        <v>650</v>
      </c>
      <c r="F337" s="222" t="s">
        <v>651</v>
      </c>
      <c r="G337" s="223" t="s">
        <v>192</v>
      </c>
      <c r="H337" s="224">
        <v>5.49</v>
      </c>
      <c r="I337" s="225"/>
      <c r="J337" s="224">
        <f>ROUND(I337*H337,0)</f>
        <v>0</v>
      </c>
      <c r="K337" s="222" t="s">
        <v>193</v>
      </c>
      <c r="L337" s="71"/>
      <c r="M337" s="226" t="s">
        <v>22</v>
      </c>
      <c r="N337" s="227" t="s">
        <v>45</v>
      </c>
      <c r="O337" s="46"/>
      <c r="P337" s="228">
        <f>O337*H337</f>
        <v>0</v>
      </c>
      <c r="Q337" s="228">
        <v>0</v>
      </c>
      <c r="R337" s="228">
        <f>Q337*H337</f>
        <v>0</v>
      </c>
      <c r="S337" s="228">
        <v>0</v>
      </c>
      <c r="T337" s="229">
        <f>S337*H337</f>
        <v>0</v>
      </c>
      <c r="AR337" s="23" t="s">
        <v>224</v>
      </c>
      <c r="AT337" s="23" t="s">
        <v>182</v>
      </c>
      <c r="AU337" s="23" t="s">
        <v>187</v>
      </c>
      <c r="AY337" s="23" t="s">
        <v>180</v>
      </c>
      <c r="BE337" s="230">
        <f>IF(N337="základní",J337,0)</f>
        <v>0</v>
      </c>
      <c r="BF337" s="230">
        <f>IF(N337="snížená",J337,0)</f>
        <v>0</v>
      </c>
      <c r="BG337" s="230">
        <f>IF(N337="zákl. přenesená",J337,0)</f>
        <v>0</v>
      </c>
      <c r="BH337" s="230">
        <f>IF(N337="sníž. přenesená",J337,0)</f>
        <v>0</v>
      </c>
      <c r="BI337" s="230">
        <f>IF(N337="nulová",J337,0)</f>
        <v>0</v>
      </c>
      <c r="BJ337" s="23" t="s">
        <v>187</v>
      </c>
      <c r="BK337" s="230">
        <f>ROUND(I337*H337,0)</f>
        <v>0</v>
      </c>
      <c r="BL337" s="23" t="s">
        <v>224</v>
      </c>
      <c r="BM337" s="23" t="s">
        <v>652</v>
      </c>
    </row>
    <row r="338" spans="2:47" s="1" customFormat="1" ht="13.5">
      <c r="B338" s="45"/>
      <c r="C338" s="73"/>
      <c r="D338" s="233" t="s">
        <v>205</v>
      </c>
      <c r="E338" s="73"/>
      <c r="F338" s="254" t="s">
        <v>653</v>
      </c>
      <c r="G338" s="73"/>
      <c r="H338" s="73"/>
      <c r="I338" s="190"/>
      <c r="J338" s="73"/>
      <c r="K338" s="73"/>
      <c r="L338" s="71"/>
      <c r="M338" s="255"/>
      <c r="N338" s="46"/>
      <c r="O338" s="46"/>
      <c r="P338" s="46"/>
      <c r="Q338" s="46"/>
      <c r="R338" s="46"/>
      <c r="S338" s="46"/>
      <c r="T338" s="94"/>
      <c r="AT338" s="23" t="s">
        <v>205</v>
      </c>
      <c r="AU338" s="23" t="s">
        <v>187</v>
      </c>
    </row>
    <row r="339" spans="2:51" s="11" customFormat="1" ht="13.5">
      <c r="B339" s="231"/>
      <c r="C339" s="232"/>
      <c r="D339" s="233" t="s">
        <v>194</v>
      </c>
      <c r="E339" s="234" t="s">
        <v>22</v>
      </c>
      <c r="F339" s="235" t="s">
        <v>628</v>
      </c>
      <c r="G339" s="232"/>
      <c r="H339" s="236">
        <v>1.94</v>
      </c>
      <c r="I339" s="237"/>
      <c r="J339" s="232"/>
      <c r="K339" s="232"/>
      <c r="L339" s="238"/>
      <c r="M339" s="239"/>
      <c r="N339" s="240"/>
      <c r="O339" s="240"/>
      <c r="P339" s="240"/>
      <c r="Q339" s="240"/>
      <c r="R339" s="240"/>
      <c r="S339" s="240"/>
      <c r="T339" s="241"/>
      <c r="AT339" s="242" t="s">
        <v>194</v>
      </c>
      <c r="AU339" s="242" t="s">
        <v>187</v>
      </c>
      <c r="AV339" s="11" t="s">
        <v>187</v>
      </c>
      <c r="AW339" s="11" t="s">
        <v>35</v>
      </c>
      <c r="AX339" s="11" t="s">
        <v>73</v>
      </c>
      <c r="AY339" s="242" t="s">
        <v>180</v>
      </c>
    </row>
    <row r="340" spans="2:51" s="11" customFormat="1" ht="13.5">
      <c r="B340" s="231"/>
      <c r="C340" s="232"/>
      <c r="D340" s="233" t="s">
        <v>194</v>
      </c>
      <c r="E340" s="234" t="s">
        <v>22</v>
      </c>
      <c r="F340" s="235" t="s">
        <v>629</v>
      </c>
      <c r="G340" s="232"/>
      <c r="H340" s="236">
        <v>2.45</v>
      </c>
      <c r="I340" s="237"/>
      <c r="J340" s="232"/>
      <c r="K340" s="232"/>
      <c r="L340" s="238"/>
      <c r="M340" s="239"/>
      <c r="N340" s="240"/>
      <c r="O340" s="240"/>
      <c r="P340" s="240"/>
      <c r="Q340" s="240"/>
      <c r="R340" s="240"/>
      <c r="S340" s="240"/>
      <c r="T340" s="241"/>
      <c r="AT340" s="242" t="s">
        <v>194</v>
      </c>
      <c r="AU340" s="242" t="s">
        <v>187</v>
      </c>
      <c r="AV340" s="11" t="s">
        <v>187</v>
      </c>
      <c r="AW340" s="11" t="s">
        <v>35</v>
      </c>
      <c r="AX340" s="11" t="s">
        <v>73</v>
      </c>
      <c r="AY340" s="242" t="s">
        <v>180</v>
      </c>
    </row>
    <row r="341" spans="2:51" s="11" customFormat="1" ht="13.5">
      <c r="B341" s="231"/>
      <c r="C341" s="232"/>
      <c r="D341" s="233" t="s">
        <v>194</v>
      </c>
      <c r="E341" s="234" t="s">
        <v>22</v>
      </c>
      <c r="F341" s="235" t="s">
        <v>325</v>
      </c>
      <c r="G341" s="232"/>
      <c r="H341" s="236">
        <v>1.1</v>
      </c>
      <c r="I341" s="237"/>
      <c r="J341" s="232"/>
      <c r="K341" s="232"/>
      <c r="L341" s="238"/>
      <c r="M341" s="239"/>
      <c r="N341" s="240"/>
      <c r="O341" s="240"/>
      <c r="P341" s="240"/>
      <c r="Q341" s="240"/>
      <c r="R341" s="240"/>
      <c r="S341" s="240"/>
      <c r="T341" s="241"/>
      <c r="AT341" s="242" t="s">
        <v>194</v>
      </c>
      <c r="AU341" s="242" t="s">
        <v>187</v>
      </c>
      <c r="AV341" s="11" t="s">
        <v>187</v>
      </c>
      <c r="AW341" s="11" t="s">
        <v>35</v>
      </c>
      <c r="AX341" s="11" t="s">
        <v>73</v>
      </c>
      <c r="AY341" s="242" t="s">
        <v>180</v>
      </c>
    </row>
    <row r="342" spans="2:51" s="12" customFormat="1" ht="13.5">
      <c r="B342" s="243"/>
      <c r="C342" s="244"/>
      <c r="D342" s="233" t="s">
        <v>194</v>
      </c>
      <c r="E342" s="245" t="s">
        <v>22</v>
      </c>
      <c r="F342" s="246" t="s">
        <v>196</v>
      </c>
      <c r="G342" s="244"/>
      <c r="H342" s="247">
        <v>5.49</v>
      </c>
      <c r="I342" s="248"/>
      <c r="J342" s="244"/>
      <c r="K342" s="244"/>
      <c r="L342" s="249"/>
      <c r="M342" s="250"/>
      <c r="N342" s="251"/>
      <c r="O342" s="251"/>
      <c r="P342" s="251"/>
      <c r="Q342" s="251"/>
      <c r="R342" s="251"/>
      <c r="S342" s="251"/>
      <c r="T342" s="252"/>
      <c r="AT342" s="253" t="s">
        <v>194</v>
      </c>
      <c r="AU342" s="253" t="s">
        <v>187</v>
      </c>
      <c r="AV342" s="12" t="s">
        <v>186</v>
      </c>
      <c r="AW342" s="12" t="s">
        <v>35</v>
      </c>
      <c r="AX342" s="12" t="s">
        <v>10</v>
      </c>
      <c r="AY342" s="253" t="s">
        <v>180</v>
      </c>
    </row>
    <row r="343" spans="2:65" s="1" customFormat="1" ht="34.2" customHeight="1">
      <c r="B343" s="45"/>
      <c r="C343" s="220" t="s">
        <v>443</v>
      </c>
      <c r="D343" s="220" t="s">
        <v>182</v>
      </c>
      <c r="E343" s="221" t="s">
        <v>654</v>
      </c>
      <c r="F343" s="222" t="s">
        <v>655</v>
      </c>
      <c r="G343" s="223" t="s">
        <v>334</v>
      </c>
      <c r="H343" s="225"/>
      <c r="I343" s="225"/>
      <c r="J343" s="224">
        <f>ROUND(I343*H343,0)</f>
        <v>0</v>
      </c>
      <c r="K343" s="222" t="s">
        <v>193</v>
      </c>
      <c r="L343" s="71"/>
      <c r="M343" s="226" t="s">
        <v>22</v>
      </c>
      <c r="N343" s="227" t="s">
        <v>45</v>
      </c>
      <c r="O343" s="46"/>
      <c r="P343" s="228">
        <f>O343*H343</f>
        <v>0</v>
      </c>
      <c r="Q343" s="228">
        <v>0</v>
      </c>
      <c r="R343" s="228">
        <f>Q343*H343</f>
        <v>0</v>
      </c>
      <c r="S343" s="228">
        <v>0</v>
      </c>
      <c r="T343" s="229">
        <f>S343*H343</f>
        <v>0</v>
      </c>
      <c r="AR343" s="23" t="s">
        <v>224</v>
      </c>
      <c r="AT343" s="23" t="s">
        <v>182</v>
      </c>
      <c r="AU343" s="23" t="s">
        <v>187</v>
      </c>
      <c r="AY343" s="23" t="s">
        <v>180</v>
      </c>
      <c r="BE343" s="230">
        <f>IF(N343="základní",J343,0)</f>
        <v>0</v>
      </c>
      <c r="BF343" s="230">
        <f>IF(N343="snížená",J343,0)</f>
        <v>0</v>
      </c>
      <c r="BG343" s="230">
        <f>IF(N343="zákl. přenesená",J343,0)</f>
        <v>0</v>
      </c>
      <c r="BH343" s="230">
        <f>IF(N343="sníž. přenesená",J343,0)</f>
        <v>0</v>
      </c>
      <c r="BI343" s="230">
        <f>IF(N343="nulová",J343,0)</f>
        <v>0</v>
      </c>
      <c r="BJ343" s="23" t="s">
        <v>187</v>
      </c>
      <c r="BK343" s="230">
        <f>ROUND(I343*H343,0)</f>
        <v>0</v>
      </c>
      <c r="BL343" s="23" t="s">
        <v>224</v>
      </c>
      <c r="BM343" s="23" t="s">
        <v>656</v>
      </c>
    </row>
    <row r="344" spans="2:47" s="1" customFormat="1" ht="13.5">
      <c r="B344" s="45"/>
      <c r="C344" s="73"/>
      <c r="D344" s="233" t="s">
        <v>205</v>
      </c>
      <c r="E344" s="73"/>
      <c r="F344" s="254" t="s">
        <v>336</v>
      </c>
      <c r="G344" s="73"/>
      <c r="H344" s="73"/>
      <c r="I344" s="190"/>
      <c r="J344" s="73"/>
      <c r="K344" s="73"/>
      <c r="L344" s="71"/>
      <c r="M344" s="255"/>
      <c r="N344" s="46"/>
      <c r="O344" s="46"/>
      <c r="P344" s="46"/>
      <c r="Q344" s="46"/>
      <c r="R344" s="46"/>
      <c r="S344" s="46"/>
      <c r="T344" s="94"/>
      <c r="AT344" s="23" t="s">
        <v>205</v>
      </c>
      <c r="AU344" s="23" t="s">
        <v>187</v>
      </c>
    </row>
    <row r="345" spans="2:63" s="10" customFormat="1" ht="29.85" customHeight="1">
      <c r="B345" s="204"/>
      <c r="C345" s="205"/>
      <c r="D345" s="206" t="s">
        <v>72</v>
      </c>
      <c r="E345" s="218" t="s">
        <v>657</v>
      </c>
      <c r="F345" s="218" t="s">
        <v>658</v>
      </c>
      <c r="G345" s="205"/>
      <c r="H345" s="205"/>
      <c r="I345" s="208"/>
      <c r="J345" s="219">
        <f>BK345</f>
        <v>0</v>
      </c>
      <c r="K345" s="205"/>
      <c r="L345" s="210"/>
      <c r="M345" s="211"/>
      <c r="N345" s="212"/>
      <c r="O345" s="212"/>
      <c r="P345" s="213">
        <f>SUM(P346:P375)</f>
        <v>0</v>
      </c>
      <c r="Q345" s="212"/>
      <c r="R345" s="213">
        <f>SUM(R346:R375)</f>
        <v>0</v>
      </c>
      <c r="S345" s="212"/>
      <c r="T345" s="214">
        <f>SUM(T346:T375)</f>
        <v>0</v>
      </c>
      <c r="AR345" s="215" t="s">
        <v>187</v>
      </c>
      <c r="AT345" s="216" t="s">
        <v>72</v>
      </c>
      <c r="AU345" s="216" t="s">
        <v>10</v>
      </c>
      <c r="AY345" s="215" t="s">
        <v>180</v>
      </c>
      <c r="BK345" s="217">
        <f>SUM(BK346:BK375)</f>
        <v>0</v>
      </c>
    </row>
    <row r="346" spans="2:65" s="1" customFormat="1" ht="22.8" customHeight="1">
      <c r="B346" s="45"/>
      <c r="C346" s="220" t="s">
        <v>659</v>
      </c>
      <c r="D346" s="220" t="s">
        <v>182</v>
      </c>
      <c r="E346" s="221" t="s">
        <v>660</v>
      </c>
      <c r="F346" s="222" t="s">
        <v>661</v>
      </c>
      <c r="G346" s="223" t="s">
        <v>192</v>
      </c>
      <c r="H346" s="224">
        <v>13.81</v>
      </c>
      <c r="I346" s="225"/>
      <c r="J346" s="224">
        <f>ROUND(I346*H346,0)</f>
        <v>0</v>
      </c>
      <c r="K346" s="222" t="s">
        <v>193</v>
      </c>
      <c r="L346" s="71"/>
      <c r="M346" s="226" t="s">
        <v>22</v>
      </c>
      <c r="N346" s="227" t="s">
        <v>45</v>
      </c>
      <c r="O346" s="46"/>
      <c r="P346" s="228">
        <f>O346*H346</f>
        <v>0</v>
      </c>
      <c r="Q346" s="228">
        <v>0</v>
      </c>
      <c r="R346" s="228">
        <f>Q346*H346</f>
        <v>0</v>
      </c>
      <c r="S346" s="228">
        <v>0</v>
      </c>
      <c r="T346" s="229">
        <f>S346*H346</f>
        <v>0</v>
      </c>
      <c r="AR346" s="23" t="s">
        <v>224</v>
      </c>
      <c r="AT346" s="23" t="s">
        <v>182</v>
      </c>
      <c r="AU346" s="23" t="s">
        <v>187</v>
      </c>
      <c r="AY346" s="23" t="s">
        <v>180</v>
      </c>
      <c r="BE346" s="230">
        <f>IF(N346="základní",J346,0)</f>
        <v>0</v>
      </c>
      <c r="BF346" s="230">
        <f>IF(N346="snížená",J346,0)</f>
        <v>0</v>
      </c>
      <c r="BG346" s="230">
        <f>IF(N346="zákl. přenesená",J346,0)</f>
        <v>0</v>
      </c>
      <c r="BH346" s="230">
        <f>IF(N346="sníž. přenesená",J346,0)</f>
        <v>0</v>
      </c>
      <c r="BI346" s="230">
        <f>IF(N346="nulová",J346,0)</f>
        <v>0</v>
      </c>
      <c r="BJ346" s="23" t="s">
        <v>187</v>
      </c>
      <c r="BK346" s="230">
        <f>ROUND(I346*H346,0)</f>
        <v>0</v>
      </c>
      <c r="BL346" s="23" t="s">
        <v>224</v>
      </c>
      <c r="BM346" s="23" t="s">
        <v>662</v>
      </c>
    </row>
    <row r="347" spans="2:47" s="1" customFormat="1" ht="13.5">
      <c r="B347" s="45"/>
      <c r="C347" s="73"/>
      <c r="D347" s="233" t="s">
        <v>205</v>
      </c>
      <c r="E347" s="73"/>
      <c r="F347" s="254" t="s">
        <v>663</v>
      </c>
      <c r="G347" s="73"/>
      <c r="H347" s="73"/>
      <c r="I347" s="190"/>
      <c r="J347" s="73"/>
      <c r="K347" s="73"/>
      <c r="L347" s="71"/>
      <c r="M347" s="255"/>
      <c r="N347" s="46"/>
      <c r="O347" s="46"/>
      <c r="P347" s="46"/>
      <c r="Q347" s="46"/>
      <c r="R347" s="46"/>
      <c r="S347" s="46"/>
      <c r="T347" s="94"/>
      <c r="AT347" s="23" t="s">
        <v>205</v>
      </c>
      <c r="AU347" s="23" t="s">
        <v>187</v>
      </c>
    </row>
    <row r="348" spans="2:51" s="11" customFormat="1" ht="13.5">
      <c r="B348" s="231"/>
      <c r="C348" s="232"/>
      <c r="D348" s="233" t="s">
        <v>194</v>
      </c>
      <c r="E348" s="234" t="s">
        <v>22</v>
      </c>
      <c r="F348" s="235" t="s">
        <v>664</v>
      </c>
      <c r="G348" s="232"/>
      <c r="H348" s="236">
        <v>13.81</v>
      </c>
      <c r="I348" s="237"/>
      <c r="J348" s="232"/>
      <c r="K348" s="232"/>
      <c r="L348" s="238"/>
      <c r="M348" s="239"/>
      <c r="N348" s="240"/>
      <c r="O348" s="240"/>
      <c r="P348" s="240"/>
      <c r="Q348" s="240"/>
      <c r="R348" s="240"/>
      <c r="S348" s="240"/>
      <c r="T348" s="241"/>
      <c r="AT348" s="242" t="s">
        <v>194</v>
      </c>
      <c r="AU348" s="242" t="s">
        <v>187</v>
      </c>
      <c r="AV348" s="11" t="s">
        <v>187</v>
      </c>
      <c r="AW348" s="11" t="s">
        <v>35</v>
      </c>
      <c r="AX348" s="11" t="s">
        <v>73</v>
      </c>
      <c r="AY348" s="242" t="s">
        <v>180</v>
      </c>
    </row>
    <row r="349" spans="2:51" s="12" customFormat="1" ht="13.5">
      <c r="B349" s="243"/>
      <c r="C349" s="244"/>
      <c r="D349" s="233" t="s">
        <v>194</v>
      </c>
      <c r="E349" s="245" t="s">
        <v>22</v>
      </c>
      <c r="F349" s="246" t="s">
        <v>196</v>
      </c>
      <c r="G349" s="244"/>
      <c r="H349" s="247">
        <v>13.81</v>
      </c>
      <c r="I349" s="248"/>
      <c r="J349" s="244"/>
      <c r="K349" s="244"/>
      <c r="L349" s="249"/>
      <c r="M349" s="250"/>
      <c r="N349" s="251"/>
      <c r="O349" s="251"/>
      <c r="P349" s="251"/>
      <c r="Q349" s="251"/>
      <c r="R349" s="251"/>
      <c r="S349" s="251"/>
      <c r="T349" s="252"/>
      <c r="AT349" s="253" t="s">
        <v>194</v>
      </c>
      <c r="AU349" s="253" t="s">
        <v>187</v>
      </c>
      <c r="AV349" s="12" t="s">
        <v>186</v>
      </c>
      <c r="AW349" s="12" t="s">
        <v>35</v>
      </c>
      <c r="AX349" s="12" t="s">
        <v>10</v>
      </c>
      <c r="AY349" s="253" t="s">
        <v>180</v>
      </c>
    </row>
    <row r="350" spans="2:65" s="1" customFormat="1" ht="14.4" customHeight="1">
      <c r="B350" s="45"/>
      <c r="C350" s="220" t="s">
        <v>447</v>
      </c>
      <c r="D350" s="220" t="s">
        <v>182</v>
      </c>
      <c r="E350" s="221" t="s">
        <v>665</v>
      </c>
      <c r="F350" s="222" t="s">
        <v>666</v>
      </c>
      <c r="G350" s="223" t="s">
        <v>192</v>
      </c>
      <c r="H350" s="224">
        <v>19.3</v>
      </c>
      <c r="I350" s="225"/>
      <c r="J350" s="224">
        <f>ROUND(I350*H350,0)</f>
        <v>0</v>
      </c>
      <c r="K350" s="222" t="s">
        <v>193</v>
      </c>
      <c r="L350" s="71"/>
      <c r="M350" s="226" t="s">
        <v>22</v>
      </c>
      <c r="N350" s="227" t="s">
        <v>45</v>
      </c>
      <c r="O350" s="46"/>
      <c r="P350" s="228">
        <f>O350*H350</f>
        <v>0</v>
      </c>
      <c r="Q350" s="228">
        <v>0</v>
      </c>
      <c r="R350" s="228">
        <f>Q350*H350</f>
        <v>0</v>
      </c>
      <c r="S350" s="228">
        <v>0</v>
      </c>
      <c r="T350" s="229">
        <f>S350*H350</f>
        <v>0</v>
      </c>
      <c r="AR350" s="23" t="s">
        <v>224</v>
      </c>
      <c r="AT350" s="23" t="s">
        <v>182</v>
      </c>
      <c r="AU350" s="23" t="s">
        <v>187</v>
      </c>
      <c r="AY350" s="23" t="s">
        <v>180</v>
      </c>
      <c r="BE350" s="230">
        <f>IF(N350="základní",J350,0)</f>
        <v>0</v>
      </c>
      <c r="BF350" s="230">
        <f>IF(N350="snížená",J350,0)</f>
        <v>0</v>
      </c>
      <c r="BG350" s="230">
        <f>IF(N350="zákl. přenesená",J350,0)</f>
        <v>0</v>
      </c>
      <c r="BH350" s="230">
        <f>IF(N350="sníž. přenesená",J350,0)</f>
        <v>0</v>
      </c>
      <c r="BI350" s="230">
        <f>IF(N350="nulová",J350,0)</f>
        <v>0</v>
      </c>
      <c r="BJ350" s="23" t="s">
        <v>187</v>
      </c>
      <c r="BK350" s="230">
        <f>ROUND(I350*H350,0)</f>
        <v>0</v>
      </c>
      <c r="BL350" s="23" t="s">
        <v>224</v>
      </c>
      <c r="BM350" s="23" t="s">
        <v>667</v>
      </c>
    </row>
    <row r="351" spans="2:51" s="11" customFormat="1" ht="13.5">
      <c r="B351" s="231"/>
      <c r="C351" s="232"/>
      <c r="D351" s="233" t="s">
        <v>194</v>
      </c>
      <c r="E351" s="234" t="s">
        <v>22</v>
      </c>
      <c r="F351" s="235" t="s">
        <v>664</v>
      </c>
      <c r="G351" s="232"/>
      <c r="H351" s="236">
        <v>13.81</v>
      </c>
      <c r="I351" s="237"/>
      <c r="J351" s="232"/>
      <c r="K351" s="232"/>
      <c r="L351" s="238"/>
      <c r="M351" s="239"/>
      <c r="N351" s="240"/>
      <c r="O351" s="240"/>
      <c r="P351" s="240"/>
      <c r="Q351" s="240"/>
      <c r="R351" s="240"/>
      <c r="S351" s="240"/>
      <c r="T351" s="241"/>
      <c r="AT351" s="242" t="s">
        <v>194</v>
      </c>
      <c r="AU351" s="242" t="s">
        <v>187</v>
      </c>
      <c r="AV351" s="11" t="s">
        <v>187</v>
      </c>
      <c r="AW351" s="11" t="s">
        <v>35</v>
      </c>
      <c r="AX351" s="11" t="s">
        <v>73</v>
      </c>
      <c r="AY351" s="242" t="s">
        <v>180</v>
      </c>
    </row>
    <row r="352" spans="2:51" s="11" customFormat="1" ht="13.5">
      <c r="B352" s="231"/>
      <c r="C352" s="232"/>
      <c r="D352" s="233" t="s">
        <v>194</v>
      </c>
      <c r="E352" s="234" t="s">
        <v>22</v>
      </c>
      <c r="F352" s="235" t="s">
        <v>628</v>
      </c>
      <c r="G352" s="232"/>
      <c r="H352" s="236">
        <v>1.94</v>
      </c>
      <c r="I352" s="237"/>
      <c r="J352" s="232"/>
      <c r="K352" s="232"/>
      <c r="L352" s="238"/>
      <c r="M352" s="239"/>
      <c r="N352" s="240"/>
      <c r="O352" s="240"/>
      <c r="P352" s="240"/>
      <c r="Q352" s="240"/>
      <c r="R352" s="240"/>
      <c r="S352" s="240"/>
      <c r="T352" s="241"/>
      <c r="AT352" s="242" t="s">
        <v>194</v>
      </c>
      <c r="AU352" s="242" t="s">
        <v>187</v>
      </c>
      <c r="AV352" s="11" t="s">
        <v>187</v>
      </c>
      <c r="AW352" s="11" t="s">
        <v>35</v>
      </c>
      <c r="AX352" s="11" t="s">
        <v>73</v>
      </c>
      <c r="AY352" s="242" t="s">
        <v>180</v>
      </c>
    </row>
    <row r="353" spans="2:51" s="11" customFormat="1" ht="13.5">
      <c r="B353" s="231"/>
      <c r="C353" s="232"/>
      <c r="D353" s="233" t="s">
        <v>194</v>
      </c>
      <c r="E353" s="234" t="s">
        <v>22</v>
      </c>
      <c r="F353" s="235" t="s">
        <v>324</v>
      </c>
      <c r="G353" s="232"/>
      <c r="H353" s="236">
        <v>2.45</v>
      </c>
      <c r="I353" s="237"/>
      <c r="J353" s="232"/>
      <c r="K353" s="232"/>
      <c r="L353" s="238"/>
      <c r="M353" s="239"/>
      <c r="N353" s="240"/>
      <c r="O353" s="240"/>
      <c r="P353" s="240"/>
      <c r="Q353" s="240"/>
      <c r="R353" s="240"/>
      <c r="S353" s="240"/>
      <c r="T353" s="241"/>
      <c r="AT353" s="242" t="s">
        <v>194</v>
      </c>
      <c r="AU353" s="242" t="s">
        <v>187</v>
      </c>
      <c r="AV353" s="11" t="s">
        <v>187</v>
      </c>
      <c r="AW353" s="11" t="s">
        <v>35</v>
      </c>
      <c r="AX353" s="11" t="s">
        <v>73</v>
      </c>
      <c r="AY353" s="242" t="s">
        <v>180</v>
      </c>
    </row>
    <row r="354" spans="2:51" s="11" customFormat="1" ht="13.5">
      <c r="B354" s="231"/>
      <c r="C354" s="232"/>
      <c r="D354" s="233" t="s">
        <v>194</v>
      </c>
      <c r="E354" s="234" t="s">
        <v>22</v>
      </c>
      <c r="F354" s="235" t="s">
        <v>325</v>
      </c>
      <c r="G354" s="232"/>
      <c r="H354" s="236">
        <v>1.1</v>
      </c>
      <c r="I354" s="237"/>
      <c r="J354" s="232"/>
      <c r="K354" s="232"/>
      <c r="L354" s="238"/>
      <c r="M354" s="239"/>
      <c r="N354" s="240"/>
      <c r="O354" s="240"/>
      <c r="P354" s="240"/>
      <c r="Q354" s="240"/>
      <c r="R354" s="240"/>
      <c r="S354" s="240"/>
      <c r="T354" s="241"/>
      <c r="AT354" s="242" t="s">
        <v>194</v>
      </c>
      <c r="AU354" s="242" t="s">
        <v>187</v>
      </c>
      <c r="AV354" s="11" t="s">
        <v>187</v>
      </c>
      <c r="AW354" s="11" t="s">
        <v>35</v>
      </c>
      <c r="AX354" s="11" t="s">
        <v>73</v>
      </c>
      <c r="AY354" s="242" t="s">
        <v>180</v>
      </c>
    </row>
    <row r="355" spans="2:51" s="12" customFormat="1" ht="13.5">
      <c r="B355" s="243"/>
      <c r="C355" s="244"/>
      <c r="D355" s="233" t="s">
        <v>194</v>
      </c>
      <c r="E355" s="245" t="s">
        <v>22</v>
      </c>
      <c r="F355" s="246" t="s">
        <v>196</v>
      </c>
      <c r="G355" s="244"/>
      <c r="H355" s="247">
        <v>19.3</v>
      </c>
      <c r="I355" s="248"/>
      <c r="J355" s="244"/>
      <c r="K355" s="244"/>
      <c r="L355" s="249"/>
      <c r="M355" s="250"/>
      <c r="N355" s="251"/>
      <c r="O355" s="251"/>
      <c r="P355" s="251"/>
      <c r="Q355" s="251"/>
      <c r="R355" s="251"/>
      <c r="S355" s="251"/>
      <c r="T355" s="252"/>
      <c r="AT355" s="253" t="s">
        <v>194</v>
      </c>
      <c r="AU355" s="253" t="s">
        <v>187</v>
      </c>
      <c r="AV355" s="12" t="s">
        <v>186</v>
      </c>
      <c r="AW355" s="12" t="s">
        <v>35</v>
      </c>
      <c r="AX355" s="12" t="s">
        <v>10</v>
      </c>
      <c r="AY355" s="253" t="s">
        <v>180</v>
      </c>
    </row>
    <row r="356" spans="2:65" s="1" customFormat="1" ht="22.8" customHeight="1">
      <c r="B356" s="45"/>
      <c r="C356" s="220" t="s">
        <v>668</v>
      </c>
      <c r="D356" s="220" t="s">
        <v>182</v>
      </c>
      <c r="E356" s="221" t="s">
        <v>669</v>
      </c>
      <c r="F356" s="222" t="s">
        <v>670</v>
      </c>
      <c r="G356" s="223" t="s">
        <v>192</v>
      </c>
      <c r="H356" s="224">
        <v>13.81</v>
      </c>
      <c r="I356" s="225"/>
      <c r="J356" s="224">
        <f>ROUND(I356*H356,0)</f>
        <v>0</v>
      </c>
      <c r="K356" s="222" t="s">
        <v>193</v>
      </c>
      <c r="L356" s="71"/>
      <c r="M356" s="226" t="s">
        <v>22</v>
      </c>
      <c r="N356" s="227" t="s">
        <v>45</v>
      </c>
      <c r="O356" s="46"/>
      <c r="P356" s="228">
        <f>O356*H356</f>
        <v>0</v>
      </c>
      <c r="Q356" s="228">
        <v>0</v>
      </c>
      <c r="R356" s="228">
        <f>Q356*H356</f>
        <v>0</v>
      </c>
      <c r="S356" s="228">
        <v>0</v>
      </c>
      <c r="T356" s="229">
        <f>S356*H356</f>
        <v>0</v>
      </c>
      <c r="AR356" s="23" t="s">
        <v>224</v>
      </c>
      <c r="AT356" s="23" t="s">
        <v>182</v>
      </c>
      <c r="AU356" s="23" t="s">
        <v>187</v>
      </c>
      <c r="AY356" s="23" t="s">
        <v>180</v>
      </c>
      <c r="BE356" s="230">
        <f>IF(N356="základní",J356,0)</f>
        <v>0</v>
      </c>
      <c r="BF356" s="230">
        <f>IF(N356="snížená",J356,0)</f>
        <v>0</v>
      </c>
      <c r="BG356" s="230">
        <f>IF(N356="zákl. přenesená",J356,0)</f>
        <v>0</v>
      </c>
      <c r="BH356" s="230">
        <f>IF(N356="sníž. přenesená",J356,0)</f>
        <v>0</v>
      </c>
      <c r="BI356" s="230">
        <f>IF(N356="nulová",J356,0)</f>
        <v>0</v>
      </c>
      <c r="BJ356" s="23" t="s">
        <v>187</v>
      </c>
      <c r="BK356" s="230">
        <f>ROUND(I356*H356,0)</f>
        <v>0</v>
      </c>
      <c r="BL356" s="23" t="s">
        <v>224</v>
      </c>
      <c r="BM356" s="23" t="s">
        <v>671</v>
      </c>
    </row>
    <row r="357" spans="2:51" s="11" customFormat="1" ht="13.5">
      <c r="B357" s="231"/>
      <c r="C357" s="232"/>
      <c r="D357" s="233" t="s">
        <v>194</v>
      </c>
      <c r="E357" s="234" t="s">
        <v>22</v>
      </c>
      <c r="F357" s="235" t="s">
        <v>664</v>
      </c>
      <c r="G357" s="232"/>
      <c r="H357" s="236">
        <v>13.81</v>
      </c>
      <c r="I357" s="237"/>
      <c r="J357" s="232"/>
      <c r="K357" s="232"/>
      <c r="L357" s="238"/>
      <c r="M357" s="239"/>
      <c r="N357" s="240"/>
      <c r="O357" s="240"/>
      <c r="P357" s="240"/>
      <c r="Q357" s="240"/>
      <c r="R357" s="240"/>
      <c r="S357" s="240"/>
      <c r="T357" s="241"/>
      <c r="AT357" s="242" t="s">
        <v>194</v>
      </c>
      <c r="AU357" s="242" t="s">
        <v>187</v>
      </c>
      <c r="AV357" s="11" t="s">
        <v>187</v>
      </c>
      <c r="AW357" s="11" t="s">
        <v>35</v>
      </c>
      <c r="AX357" s="11" t="s">
        <v>73</v>
      </c>
      <c r="AY357" s="242" t="s">
        <v>180</v>
      </c>
    </row>
    <row r="358" spans="2:51" s="12" customFormat="1" ht="13.5">
      <c r="B358" s="243"/>
      <c r="C358" s="244"/>
      <c r="D358" s="233" t="s">
        <v>194</v>
      </c>
      <c r="E358" s="245" t="s">
        <v>22</v>
      </c>
      <c r="F358" s="246" t="s">
        <v>196</v>
      </c>
      <c r="G358" s="244"/>
      <c r="H358" s="247">
        <v>13.81</v>
      </c>
      <c r="I358" s="248"/>
      <c r="J358" s="244"/>
      <c r="K358" s="244"/>
      <c r="L358" s="249"/>
      <c r="M358" s="250"/>
      <c r="N358" s="251"/>
      <c r="O358" s="251"/>
      <c r="P358" s="251"/>
      <c r="Q358" s="251"/>
      <c r="R358" s="251"/>
      <c r="S358" s="251"/>
      <c r="T358" s="252"/>
      <c r="AT358" s="253" t="s">
        <v>194</v>
      </c>
      <c r="AU358" s="253" t="s">
        <v>187</v>
      </c>
      <c r="AV358" s="12" t="s">
        <v>186</v>
      </c>
      <c r="AW358" s="12" t="s">
        <v>35</v>
      </c>
      <c r="AX358" s="12" t="s">
        <v>10</v>
      </c>
      <c r="AY358" s="253" t="s">
        <v>180</v>
      </c>
    </row>
    <row r="359" spans="2:65" s="1" customFormat="1" ht="14.4" customHeight="1">
      <c r="B359" s="45"/>
      <c r="C359" s="266" t="s">
        <v>451</v>
      </c>
      <c r="D359" s="266" t="s">
        <v>594</v>
      </c>
      <c r="E359" s="267" t="s">
        <v>672</v>
      </c>
      <c r="F359" s="268" t="s">
        <v>673</v>
      </c>
      <c r="G359" s="269" t="s">
        <v>192</v>
      </c>
      <c r="H359" s="270">
        <v>15.19</v>
      </c>
      <c r="I359" s="271"/>
      <c r="J359" s="270">
        <f>ROUND(I359*H359,0)</f>
        <v>0</v>
      </c>
      <c r="K359" s="268" t="s">
        <v>193</v>
      </c>
      <c r="L359" s="272"/>
      <c r="M359" s="273" t="s">
        <v>22</v>
      </c>
      <c r="N359" s="274" t="s">
        <v>45</v>
      </c>
      <c r="O359" s="46"/>
      <c r="P359" s="228">
        <f>O359*H359</f>
        <v>0</v>
      </c>
      <c r="Q359" s="228">
        <v>0</v>
      </c>
      <c r="R359" s="228">
        <f>Q359*H359</f>
        <v>0</v>
      </c>
      <c r="S359" s="228">
        <v>0</v>
      </c>
      <c r="T359" s="229">
        <f>S359*H359</f>
        <v>0</v>
      </c>
      <c r="AR359" s="23" t="s">
        <v>270</v>
      </c>
      <c r="AT359" s="23" t="s">
        <v>594</v>
      </c>
      <c r="AU359" s="23" t="s">
        <v>187</v>
      </c>
      <c r="AY359" s="23" t="s">
        <v>180</v>
      </c>
      <c r="BE359" s="230">
        <f>IF(N359="základní",J359,0)</f>
        <v>0</v>
      </c>
      <c r="BF359" s="230">
        <f>IF(N359="snížená",J359,0)</f>
        <v>0</v>
      </c>
      <c r="BG359" s="230">
        <f>IF(N359="zákl. přenesená",J359,0)</f>
        <v>0</v>
      </c>
      <c r="BH359" s="230">
        <f>IF(N359="sníž. přenesená",J359,0)</f>
        <v>0</v>
      </c>
      <c r="BI359" s="230">
        <f>IF(N359="nulová",J359,0)</f>
        <v>0</v>
      </c>
      <c r="BJ359" s="23" t="s">
        <v>187</v>
      </c>
      <c r="BK359" s="230">
        <f>ROUND(I359*H359,0)</f>
        <v>0</v>
      </c>
      <c r="BL359" s="23" t="s">
        <v>224</v>
      </c>
      <c r="BM359" s="23" t="s">
        <v>674</v>
      </c>
    </row>
    <row r="360" spans="2:51" s="11" customFormat="1" ht="13.5">
      <c r="B360" s="231"/>
      <c r="C360" s="232"/>
      <c r="D360" s="233" t="s">
        <v>194</v>
      </c>
      <c r="E360" s="234" t="s">
        <v>22</v>
      </c>
      <c r="F360" s="235" t="s">
        <v>675</v>
      </c>
      <c r="G360" s="232"/>
      <c r="H360" s="236">
        <v>15.19</v>
      </c>
      <c r="I360" s="237"/>
      <c r="J360" s="232"/>
      <c r="K360" s="232"/>
      <c r="L360" s="238"/>
      <c r="M360" s="239"/>
      <c r="N360" s="240"/>
      <c r="O360" s="240"/>
      <c r="P360" s="240"/>
      <c r="Q360" s="240"/>
      <c r="R360" s="240"/>
      <c r="S360" s="240"/>
      <c r="T360" s="241"/>
      <c r="AT360" s="242" t="s">
        <v>194</v>
      </c>
      <c r="AU360" s="242" t="s">
        <v>187</v>
      </c>
      <c r="AV360" s="11" t="s">
        <v>187</v>
      </c>
      <c r="AW360" s="11" t="s">
        <v>35</v>
      </c>
      <c r="AX360" s="11" t="s">
        <v>73</v>
      </c>
      <c r="AY360" s="242" t="s">
        <v>180</v>
      </c>
    </row>
    <row r="361" spans="2:51" s="12" customFormat="1" ht="13.5">
      <c r="B361" s="243"/>
      <c r="C361" s="244"/>
      <c r="D361" s="233" t="s">
        <v>194</v>
      </c>
      <c r="E361" s="245" t="s">
        <v>22</v>
      </c>
      <c r="F361" s="246" t="s">
        <v>196</v>
      </c>
      <c r="G361" s="244"/>
      <c r="H361" s="247">
        <v>15.19</v>
      </c>
      <c r="I361" s="248"/>
      <c r="J361" s="244"/>
      <c r="K361" s="244"/>
      <c r="L361" s="249"/>
      <c r="M361" s="250"/>
      <c r="N361" s="251"/>
      <c r="O361" s="251"/>
      <c r="P361" s="251"/>
      <c r="Q361" s="251"/>
      <c r="R361" s="251"/>
      <c r="S361" s="251"/>
      <c r="T361" s="252"/>
      <c r="AT361" s="253" t="s">
        <v>194</v>
      </c>
      <c r="AU361" s="253" t="s">
        <v>187</v>
      </c>
      <c r="AV361" s="12" t="s">
        <v>186</v>
      </c>
      <c r="AW361" s="12" t="s">
        <v>35</v>
      </c>
      <c r="AX361" s="12" t="s">
        <v>10</v>
      </c>
      <c r="AY361" s="253" t="s">
        <v>180</v>
      </c>
    </row>
    <row r="362" spans="2:65" s="1" customFormat="1" ht="14.4" customHeight="1">
      <c r="B362" s="45"/>
      <c r="C362" s="220" t="s">
        <v>676</v>
      </c>
      <c r="D362" s="220" t="s">
        <v>182</v>
      </c>
      <c r="E362" s="221" t="s">
        <v>677</v>
      </c>
      <c r="F362" s="222" t="s">
        <v>678</v>
      </c>
      <c r="G362" s="223" t="s">
        <v>203</v>
      </c>
      <c r="H362" s="224">
        <v>25.66</v>
      </c>
      <c r="I362" s="225"/>
      <c r="J362" s="224">
        <f>ROUND(I362*H362,0)</f>
        <v>0</v>
      </c>
      <c r="K362" s="222" t="s">
        <v>193</v>
      </c>
      <c r="L362" s="71"/>
      <c r="M362" s="226" t="s">
        <v>22</v>
      </c>
      <c r="N362" s="227" t="s">
        <v>45</v>
      </c>
      <c r="O362" s="46"/>
      <c r="P362" s="228">
        <f>O362*H362</f>
        <v>0</v>
      </c>
      <c r="Q362" s="228">
        <v>0</v>
      </c>
      <c r="R362" s="228">
        <f>Q362*H362</f>
        <v>0</v>
      </c>
      <c r="S362" s="228">
        <v>0</v>
      </c>
      <c r="T362" s="229">
        <f>S362*H362</f>
        <v>0</v>
      </c>
      <c r="AR362" s="23" t="s">
        <v>224</v>
      </c>
      <c r="AT362" s="23" t="s">
        <v>182</v>
      </c>
      <c r="AU362" s="23" t="s">
        <v>187</v>
      </c>
      <c r="AY362" s="23" t="s">
        <v>180</v>
      </c>
      <c r="BE362" s="230">
        <f>IF(N362="základní",J362,0)</f>
        <v>0</v>
      </c>
      <c r="BF362" s="230">
        <f>IF(N362="snížená",J362,0)</f>
        <v>0</v>
      </c>
      <c r="BG362" s="230">
        <f>IF(N362="zákl. přenesená",J362,0)</f>
        <v>0</v>
      </c>
      <c r="BH362" s="230">
        <f>IF(N362="sníž. přenesená",J362,0)</f>
        <v>0</v>
      </c>
      <c r="BI362" s="230">
        <f>IF(N362="nulová",J362,0)</f>
        <v>0</v>
      </c>
      <c r="BJ362" s="23" t="s">
        <v>187</v>
      </c>
      <c r="BK362" s="230">
        <f>ROUND(I362*H362,0)</f>
        <v>0</v>
      </c>
      <c r="BL362" s="23" t="s">
        <v>224</v>
      </c>
      <c r="BM362" s="23" t="s">
        <v>679</v>
      </c>
    </row>
    <row r="363" spans="2:51" s="11" customFormat="1" ht="13.5">
      <c r="B363" s="231"/>
      <c r="C363" s="232"/>
      <c r="D363" s="233" t="s">
        <v>194</v>
      </c>
      <c r="E363" s="234" t="s">
        <v>22</v>
      </c>
      <c r="F363" s="235" t="s">
        <v>680</v>
      </c>
      <c r="G363" s="232"/>
      <c r="H363" s="236">
        <v>14.1</v>
      </c>
      <c r="I363" s="237"/>
      <c r="J363" s="232"/>
      <c r="K363" s="232"/>
      <c r="L363" s="238"/>
      <c r="M363" s="239"/>
      <c r="N363" s="240"/>
      <c r="O363" s="240"/>
      <c r="P363" s="240"/>
      <c r="Q363" s="240"/>
      <c r="R363" s="240"/>
      <c r="S363" s="240"/>
      <c r="T363" s="241"/>
      <c r="AT363" s="242" t="s">
        <v>194</v>
      </c>
      <c r="AU363" s="242" t="s">
        <v>187</v>
      </c>
      <c r="AV363" s="11" t="s">
        <v>187</v>
      </c>
      <c r="AW363" s="11" t="s">
        <v>35</v>
      </c>
      <c r="AX363" s="11" t="s">
        <v>73</v>
      </c>
      <c r="AY363" s="242" t="s">
        <v>180</v>
      </c>
    </row>
    <row r="364" spans="2:51" s="11" customFormat="1" ht="13.5">
      <c r="B364" s="231"/>
      <c r="C364" s="232"/>
      <c r="D364" s="233" t="s">
        <v>194</v>
      </c>
      <c r="E364" s="234" t="s">
        <v>22</v>
      </c>
      <c r="F364" s="235" t="s">
        <v>681</v>
      </c>
      <c r="G364" s="232"/>
      <c r="H364" s="236">
        <v>2.72</v>
      </c>
      <c r="I364" s="237"/>
      <c r="J364" s="232"/>
      <c r="K364" s="232"/>
      <c r="L364" s="238"/>
      <c r="M364" s="239"/>
      <c r="N364" s="240"/>
      <c r="O364" s="240"/>
      <c r="P364" s="240"/>
      <c r="Q364" s="240"/>
      <c r="R364" s="240"/>
      <c r="S364" s="240"/>
      <c r="T364" s="241"/>
      <c r="AT364" s="242" t="s">
        <v>194</v>
      </c>
      <c r="AU364" s="242" t="s">
        <v>187</v>
      </c>
      <c r="AV364" s="11" t="s">
        <v>187</v>
      </c>
      <c r="AW364" s="11" t="s">
        <v>35</v>
      </c>
      <c r="AX364" s="11" t="s">
        <v>73</v>
      </c>
      <c r="AY364" s="242" t="s">
        <v>180</v>
      </c>
    </row>
    <row r="365" spans="2:51" s="11" customFormat="1" ht="13.5">
      <c r="B365" s="231"/>
      <c r="C365" s="232"/>
      <c r="D365" s="233" t="s">
        <v>194</v>
      </c>
      <c r="E365" s="234" t="s">
        <v>22</v>
      </c>
      <c r="F365" s="235" t="s">
        <v>682</v>
      </c>
      <c r="G365" s="232"/>
      <c r="H365" s="236">
        <v>5.1</v>
      </c>
      <c r="I365" s="237"/>
      <c r="J365" s="232"/>
      <c r="K365" s="232"/>
      <c r="L365" s="238"/>
      <c r="M365" s="239"/>
      <c r="N365" s="240"/>
      <c r="O365" s="240"/>
      <c r="P365" s="240"/>
      <c r="Q365" s="240"/>
      <c r="R365" s="240"/>
      <c r="S365" s="240"/>
      <c r="T365" s="241"/>
      <c r="AT365" s="242" t="s">
        <v>194</v>
      </c>
      <c r="AU365" s="242" t="s">
        <v>187</v>
      </c>
      <c r="AV365" s="11" t="s">
        <v>187</v>
      </c>
      <c r="AW365" s="11" t="s">
        <v>35</v>
      </c>
      <c r="AX365" s="11" t="s">
        <v>73</v>
      </c>
      <c r="AY365" s="242" t="s">
        <v>180</v>
      </c>
    </row>
    <row r="366" spans="2:51" s="11" customFormat="1" ht="13.5">
      <c r="B366" s="231"/>
      <c r="C366" s="232"/>
      <c r="D366" s="233" t="s">
        <v>194</v>
      </c>
      <c r="E366" s="234" t="s">
        <v>22</v>
      </c>
      <c r="F366" s="235" t="s">
        <v>683</v>
      </c>
      <c r="G366" s="232"/>
      <c r="H366" s="236">
        <v>3.74</v>
      </c>
      <c r="I366" s="237"/>
      <c r="J366" s="232"/>
      <c r="K366" s="232"/>
      <c r="L366" s="238"/>
      <c r="M366" s="239"/>
      <c r="N366" s="240"/>
      <c r="O366" s="240"/>
      <c r="P366" s="240"/>
      <c r="Q366" s="240"/>
      <c r="R366" s="240"/>
      <c r="S366" s="240"/>
      <c r="T366" s="241"/>
      <c r="AT366" s="242" t="s">
        <v>194</v>
      </c>
      <c r="AU366" s="242" t="s">
        <v>187</v>
      </c>
      <c r="AV366" s="11" t="s">
        <v>187</v>
      </c>
      <c r="AW366" s="11" t="s">
        <v>35</v>
      </c>
      <c r="AX366" s="11" t="s">
        <v>73</v>
      </c>
      <c r="AY366" s="242" t="s">
        <v>180</v>
      </c>
    </row>
    <row r="367" spans="2:51" s="12" customFormat="1" ht="13.5">
      <c r="B367" s="243"/>
      <c r="C367" s="244"/>
      <c r="D367" s="233" t="s">
        <v>194</v>
      </c>
      <c r="E367" s="245" t="s">
        <v>22</v>
      </c>
      <c r="F367" s="246" t="s">
        <v>196</v>
      </c>
      <c r="G367" s="244"/>
      <c r="H367" s="247">
        <v>25.66</v>
      </c>
      <c r="I367" s="248"/>
      <c r="J367" s="244"/>
      <c r="K367" s="244"/>
      <c r="L367" s="249"/>
      <c r="M367" s="250"/>
      <c r="N367" s="251"/>
      <c r="O367" s="251"/>
      <c r="P367" s="251"/>
      <c r="Q367" s="251"/>
      <c r="R367" s="251"/>
      <c r="S367" s="251"/>
      <c r="T367" s="252"/>
      <c r="AT367" s="253" t="s">
        <v>194</v>
      </c>
      <c r="AU367" s="253" t="s">
        <v>187</v>
      </c>
      <c r="AV367" s="12" t="s">
        <v>186</v>
      </c>
      <c r="AW367" s="12" t="s">
        <v>35</v>
      </c>
      <c r="AX367" s="12" t="s">
        <v>10</v>
      </c>
      <c r="AY367" s="253" t="s">
        <v>180</v>
      </c>
    </row>
    <row r="368" spans="2:65" s="1" customFormat="1" ht="14.4" customHeight="1">
      <c r="B368" s="45"/>
      <c r="C368" s="220" t="s">
        <v>455</v>
      </c>
      <c r="D368" s="220" t="s">
        <v>182</v>
      </c>
      <c r="E368" s="221" t="s">
        <v>684</v>
      </c>
      <c r="F368" s="222" t="s">
        <v>685</v>
      </c>
      <c r="G368" s="223" t="s">
        <v>203</v>
      </c>
      <c r="H368" s="224">
        <v>14.1</v>
      </c>
      <c r="I368" s="225"/>
      <c r="J368" s="224">
        <f>ROUND(I368*H368,0)</f>
        <v>0</v>
      </c>
      <c r="K368" s="222" t="s">
        <v>193</v>
      </c>
      <c r="L368" s="71"/>
      <c r="M368" s="226" t="s">
        <v>22</v>
      </c>
      <c r="N368" s="227" t="s">
        <v>45</v>
      </c>
      <c r="O368" s="46"/>
      <c r="P368" s="228">
        <f>O368*H368</f>
        <v>0</v>
      </c>
      <c r="Q368" s="228">
        <v>0</v>
      </c>
      <c r="R368" s="228">
        <f>Q368*H368</f>
        <v>0</v>
      </c>
      <c r="S368" s="228">
        <v>0</v>
      </c>
      <c r="T368" s="229">
        <f>S368*H368</f>
        <v>0</v>
      </c>
      <c r="AR368" s="23" t="s">
        <v>224</v>
      </c>
      <c r="AT368" s="23" t="s">
        <v>182</v>
      </c>
      <c r="AU368" s="23" t="s">
        <v>187</v>
      </c>
      <c r="AY368" s="23" t="s">
        <v>180</v>
      </c>
      <c r="BE368" s="230">
        <f>IF(N368="základní",J368,0)</f>
        <v>0</v>
      </c>
      <c r="BF368" s="230">
        <f>IF(N368="snížená",J368,0)</f>
        <v>0</v>
      </c>
      <c r="BG368" s="230">
        <f>IF(N368="zákl. přenesená",J368,0)</f>
        <v>0</v>
      </c>
      <c r="BH368" s="230">
        <f>IF(N368="sníž. přenesená",J368,0)</f>
        <v>0</v>
      </c>
      <c r="BI368" s="230">
        <f>IF(N368="nulová",J368,0)</f>
        <v>0</v>
      </c>
      <c r="BJ368" s="23" t="s">
        <v>187</v>
      </c>
      <c r="BK368" s="230">
        <f>ROUND(I368*H368,0)</f>
        <v>0</v>
      </c>
      <c r="BL368" s="23" t="s">
        <v>224</v>
      </c>
      <c r="BM368" s="23" t="s">
        <v>686</v>
      </c>
    </row>
    <row r="369" spans="2:51" s="11" customFormat="1" ht="13.5">
      <c r="B369" s="231"/>
      <c r="C369" s="232"/>
      <c r="D369" s="233" t="s">
        <v>194</v>
      </c>
      <c r="E369" s="234" t="s">
        <v>22</v>
      </c>
      <c r="F369" s="235" t="s">
        <v>680</v>
      </c>
      <c r="G369" s="232"/>
      <c r="H369" s="236">
        <v>14.1</v>
      </c>
      <c r="I369" s="237"/>
      <c r="J369" s="232"/>
      <c r="K369" s="232"/>
      <c r="L369" s="238"/>
      <c r="M369" s="239"/>
      <c r="N369" s="240"/>
      <c r="O369" s="240"/>
      <c r="P369" s="240"/>
      <c r="Q369" s="240"/>
      <c r="R369" s="240"/>
      <c r="S369" s="240"/>
      <c r="T369" s="241"/>
      <c r="AT369" s="242" t="s">
        <v>194</v>
      </c>
      <c r="AU369" s="242" t="s">
        <v>187</v>
      </c>
      <c r="AV369" s="11" t="s">
        <v>187</v>
      </c>
      <c r="AW369" s="11" t="s">
        <v>35</v>
      </c>
      <c r="AX369" s="11" t="s">
        <v>73</v>
      </c>
      <c r="AY369" s="242" t="s">
        <v>180</v>
      </c>
    </row>
    <row r="370" spans="2:51" s="12" customFormat="1" ht="13.5">
      <c r="B370" s="243"/>
      <c r="C370" s="244"/>
      <c r="D370" s="233" t="s">
        <v>194</v>
      </c>
      <c r="E370" s="245" t="s">
        <v>22</v>
      </c>
      <c r="F370" s="246" t="s">
        <v>196</v>
      </c>
      <c r="G370" s="244"/>
      <c r="H370" s="247">
        <v>14.1</v>
      </c>
      <c r="I370" s="248"/>
      <c r="J370" s="244"/>
      <c r="K370" s="244"/>
      <c r="L370" s="249"/>
      <c r="M370" s="250"/>
      <c r="N370" s="251"/>
      <c r="O370" s="251"/>
      <c r="P370" s="251"/>
      <c r="Q370" s="251"/>
      <c r="R370" s="251"/>
      <c r="S370" s="251"/>
      <c r="T370" s="252"/>
      <c r="AT370" s="253" t="s">
        <v>194</v>
      </c>
      <c r="AU370" s="253" t="s">
        <v>187</v>
      </c>
      <c r="AV370" s="12" t="s">
        <v>186</v>
      </c>
      <c r="AW370" s="12" t="s">
        <v>35</v>
      </c>
      <c r="AX370" s="12" t="s">
        <v>10</v>
      </c>
      <c r="AY370" s="253" t="s">
        <v>180</v>
      </c>
    </row>
    <row r="371" spans="2:65" s="1" customFormat="1" ht="14.4" customHeight="1">
      <c r="B371" s="45"/>
      <c r="C371" s="266" t="s">
        <v>687</v>
      </c>
      <c r="D371" s="266" t="s">
        <v>594</v>
      </c>
      <c r="E371" s="267" t="s">
        <v>688</v>
      </c>
      <c r="F371" s="268" t="s">
        <v>689</v>
      </c>
      <c r="G371" s="269" t="s">
        <v>203</v>
      </c>
      <c r="H371" s="270">
        <v>15.51</v>
      </c>
      <c r="I371" s="271"/>
      <c r="J371" s="270">
        <f>ROUND(I371*H371,0)</f>
        <v>0</v>
      </c>
      <c r="K371" s="268" t="s">
        <v>22</v>
      </c>
      <c r="L371" s="272"/>
      <c r="M371" s="273" t="s">
        <v>22</v>
      </c>
      <c r="N371" s="274" t="s">
        <v>45</v>
      </c>
      <c r="O371" s="46"/>
      <c r="P371" s="228">
        <f>O371*H371</f>
        <v>0</v>
      </c>
      <c r="Q371" s="228">
        <v>0</v>
      </c>
      <c r="R371" s="228">
        <f>Q371*H371</f>
        <v>0</v>
      </c>
      <c r="S371" s="228">
        <v>0</v>
      </c>
      <c r="T371" s="229">
        <f>S371*H371</f>
        <v>0</v>
      </c>
      <c r="AR371" s="23" t="s">
        <v>270</v>
      </c>
      <c r="AT371" s="23" t="s">
        <v>594</v>
      </c>
      <c r="AU371" s="23" t="s">
        <v>187</v>
      </c>
      <c r="AY371" s="23" t="s">
        <v>180</v>
      </c>
      <c r="BE371" s="230">
        <f>IF(N371="základní",J371,0)</f>
        <v>0</v>
      </c>
      <c r="BF371" s="230">
        <f>IF(N371="snížená",J371,0)</f>
        <v>0</v>
      </c>
      <c r="BG371" s="230">
        <f>IF(N371="zákl. přenesená",J371,0)</f>
        <v>0</v>
      </c>
      <c r="BH371" s="230">
        <f>IF(N371="sníž. přenesená",J371,0)</f>
        <v>0</v>
      </c>
      <c r="BI371" s="230">
        <f>IF(N371="nulová",J371,0)</f>
        <v>0</v>
      </c>
      <c r="BJ371" s="23" t="s">
        <v>187</v>
      </c>
      <c r="BK371" s="230">
        <f>ROUND(I371*H371,0)</f>
        <v>0</v>
      </c>
      <c r="BL371" s="23" t="s">
        <v>224</v>
      </c>
      <c r="BM371" s="23" t="s">
        <v>690</v>
      </c>
    </row>
    <row r="372" spans="2:51" s="11" customFormat="1" ht="13.5">
      <c r="B372" s="231"/>
      <c r="C372" s="232"/>
      <c r="D372" s="233" t="s">
        <v>194</v>
      </c>
      <c r="E372" s="234" t="s">
        <v>22</v>
      </c>
      <c r="F372" s="235" t="s">
        <v>691</v>
      </c>
      <c r="G372" s="232"/>
      <c r="H372" s="236">
        <v>15.51</v>
      </c>
      <c r="I372" s="237"/>
      <c r="J372" s="232"/>
      <c r="K372" s="232"/>
      <c r="L372" s="238"/>
      <c r="M372" s="239"/>
      <c r="N372" s="240"/>
      <c r="O372" s="240"/>
      <c r="P372" s="240"/>
      <c r="Q372" s="240"/>
      <c r="R372" s="240"/>
      <c r="S372" s="240"/>
      <c r="T372" s="241"/>
      <c r="AT372" s="242" t="s">
        <v>194</v>
      </c>
      <c r="AU372" s="242" t="s">
        <v>187</v>
      </c>
      <c r="AV372" s="11" t="s">
        <v>187</v>
      </c>
      <c r="AW372" s="11" t="s">
        <v>35</v>
      </c>
      <c r="AX372" s="11" t="s">
        <v>73</v>
      </c>
      <c r="AY372" s="242" t="s">
        <v>180</v>
      </c>
    </row>
    <row r="373" spans="2:51" s="12" customFormat="1" ht="13.5">
      <c r="B373" s="243"/>
      <c r="C373" s="244"/>
      <c r="D373" s="233" t="s">
        <v>194</v>
      </c>
      <c r="E373" s="245" t="s">
        <v>22</v>
      </c>
      <c r="F373" s="246" t="s">
        <v>196</v>
      </c>
      <c r="G373" s="244"/>
      <c r="H373" s="247">
        <v>15.51</v>
      </c>
      <c r="I373" s="248"/>
      <c r="J373" s="244"/>
      <c r="K373" s="244"/>
      <c r="L373" s="249"/>
      <c r="M373" s="250"/>
      <c r="N373" s="251"/>
      <c r="O373" s="251"/>
      <c r="P373" s="251"/>
      <c r="Q373" s="251"/>
      <c r="R373" s="251"/>
      <c r="S373" s="251"/>
      <c r="T373" s="252"/>
      <c r="AT373" s="253" t="s">
        <v>194</v>
      </c>
      <c r="AU373" s="253" t="s">
        <v>187</v>
      </c>
      <c r="AV373" s="12" t="s">
        <v>186</v>
      </c>
      <c r="AW373" s="12" t="s">
        <v>35</v>
      </c>
      <c r="AX373" s="12" t="s">
        <v>10</v>
      </c>
      <c r="AY373" s="253" t="s">
        <v>180</v>
      </c>
    </row>
    <row r="374" spans="2:65" s="1" customFormat="1" ht="34.2" customHeight="1">
      <c r="B374" s="45"/>
      <c r="C374" s="220" t="s">
        <v>459</v>
      </c>
      <c r="D374" s="220" t="s">
        <v>182</v>
      </c>
      <c r="E374" s="221" t="s">
        <v>692</v>
      </c>
      <c r="F374" s="222" t="s">
        <v>693</v>
      </c>
      <c r="G374" s="223" t="s">
        <v>334</v>
      </c>
      <c r="H374" s="225"/>
      <c r="I374" s="225"/>
      <c r="J374" s="224">
        <f>ROUND(I374*H374,0)</f>
        <v>0</v>
      </c>
      <c r="K374" s="222" t="s">
        <v>193</v>
      </c>
      <c r="L374" s="71"/>
      <c r="M374" s="226" t="s">
        <v>22</v>
      </c>
      <c r="N374" s="227" t="s">
        <v>45</v>
      </c>
      <c r="O374" s="46"/>
      <c r="P374" s="228">
        <f>O374*H374</f>
        <v>0</v>
      </c>
      <c r="Q374" s="228">
        <v>0</v>
      </c>
      <c r="R374" s="228">
        <f>Q374*H374</f>
        <v>0</v>
      </c>
      <c r="S374" s="228">
        <v>0</v>
      </c>
      <c r="T374" s="229">
        <f>S374*H374</f>
        <v>0</v>
      </c>
      <c r="AR374" s="23" t="s">
        <v>224</v>
      </c>
      <c r="AT374" s="23" t="s">
        <v>182</v>
      </c>
      <c r="AU374" s="23" t="s">
        <v>187</v>
      </c>
      <c r="AY374" s="23" t="s">
        <v>180</v>
      </c>
      <c r="BE374" s="230">
        <f>IF(N374="základní",J374,0)</f>
        <v>0</v>
      </c>
      <c r="BF374" s="230">
        <f>IF(N374="snížená",J374,0)</f>
        <v>0</v>
      </c>
      <c r="BG374" s="230">
        <f>IF(N374="zákl. přenesená",J374,0)</f>
        <v>0</v>
      </c>
      <c r="BH374" s="230">
        <f>IF(N374="sníž. přenesená",J374,0)</f>
        <v>0</v>
      </c>
      <c r="BI374" s="230">
        <f>IF(N374="nulová",J374,0)</f>
        <v>0</v>
      </c>
      <c r="BJ374" s="23" t="s">
        <v>187</v>
      </c>
      <c r="BK374" s="230">
        <f>ROUND(I374*H374,0)</f>
        <v>0</v>
      </c>
      <c r="BL374" s="23" t="s">
        <v>224</v>
      </c>
      <c r="BM374" s="23" t="s">
        <v>694</v>
      </c>
    </row>
    <row r="375" spans="2:47" s="1" customFormat="1" ht="13.5">
      <c r="B375" s="45"/>
      <c r="C375" s="73"/>
      <c r="D375" s="233" t="s">
        <v>205</v>
      </c>
      <c r="E375" s="73"/>
      <c r="F375" s="254" t="s">
        <v>616</v>
      </c>
      <c r="G375" s="73"/>
      <c r="H375" s="73"/>
      <c r="I375" s="190"/>
      <c r="J375" s="73"/>
      <c r="K375" s="73"/>
      <c r="L375" s="71"/>
      <c r="M375" s="255"/>
      <c r="N375" s="46"/>
      <c r="O375" s="46"/>
      <c r="P375" s="46"/>
      <c r="Q375" s="46"/>
      <c r="R375" s="46"/>
      <c r="S375" s="46"/>
      <c r="T375" s="94"/>
      <c r="AT375" s="23" t="s">
        <v>205</v>
      </c>
      <c r="AU375" s="23" t="s">
        <v>187</v>
      </c>
    </row>
    <row r="376" spans="2:63" s="10" customFormat="1" ht="29.85" customHeight="1">
      <c r="B376" s="204"/>
      <c r="C376" s="205"/>
      <c r="D376" s="206" t="s">
        <v>72</v>
      </c>
      <c r="E376" s="218" t="s">
        <v>695</v>
      </c>
      <c r="F376" s="218" t="s">
        <v>696</v>
      </c>
      <c r="G376" s="205"/>
      <c r="H376" s="205"/>
      <c r="I376" s="208"/>
      <c r="J376" s="219">
        <f>BK376</f>
        <v>0</v>
      </c>
      <c r="K376" s="205"/>
      <c r="L376" s="210"/>
      <c r="M376" s="211"/>
      <c r="N376" s="212"/>
      <c r="O376" s="212"/>
      <c r="P376" s="213">
        <f>SUM(P377:P404)</f>
        <v>0</v>
      </c>
      <c r="Q376" s="212"/>
      <c r="R376" s="213">
        <f>SUM(R377:R404)</f>
        <v>0</v>
      </c>
      <c r="S376" s="212"/>
      <c r="T376" s="214">
        <f>SUM(T377:T404)</f>
        <v>0</v>
      </c>
      <c r="AR376" s="215" t="s">
        <v>187</v>
      </c>
      <c r="AT376" s="216" t="s">
        <v>72</v>
      </c>
      <c r="AU376" s="216" t="s">
        <v>10</v>
      </c>
      <c r="AY376" s="215" t="s">
        <v>180</v>
      </c>
      <c r="BK376" s="217">
        <f>SUM(BK377:BK404)</f>
        <v>0</v>
      </c>
    </row>
    <row r="377" spans="2:65" s="1" customFormat="1" ht="34.2" customHeight="1">
      <c r="B377" s="45"/>
      <c r="C377" s="220" t="s">
        <v>697</v>
      </c>
      <c r="D377" s="220" t="s">
        <v>182</v>
      </c>
      <c r="E377" s="221" t="s">
        <v>698</v>
      </c>
      <c r="F377" s="222" t="s">
        <v>699</v>
      </c>
      <c r="G377" s="223" t="s">
        <v>192</v>
      </c>
      <c r="H377" s="224">
        <v>20.06</v>
      </c>
      <c r="I377" s="225"/>
      <c r="J377" s="224">
        <f>ROUND(I377*H377,0)</f>
        <v>0</v>
      </c>
      <c r="K377" s="222" t="s">
        <v>193</v>
      </c>
      <c r="L377" s="71"/>
      <c r="M377" s="226" t="s">
        <v>22</v>
      </c>
      <c r="N377" s="227" t="s">
        <v>45</v>
      </c>
      <c r="O377" s="46"/>
      <c r="P377" s="228">
        <f>O377*H377</f>
        <v>0</v>
      </c>
      <c r="Q377" s="228">
        <v>0</v>
      </c>
      <c r="R377" s="228">
        <f>Q377*H377</f>
        <v>0</v>
      </c>
      <c r="S377" s="228">
        <v>0</v>
      </c>
      <c r="T377" s="229">
        <f>S377*H377</f>
        <v>0</v>
      </c>
      <c r="AR377" s="23" t="s">
        <v>224</v>
      </c>
      <c r="AT377" s="23" t="s">
        <v>182</v>
      </c>
      <c r="AU377" s="23" t="s">
        <v>187</v>
      </c>
      <c r="AY377" s="23" t="s">
        <v>180</v>
      </c>
      <c r="BE377" s="230">
        <f>IF(N377="základní",J377,0)</f>
        <v>0</v>
      </c>
      <c r="BF377" s="230">
        <f>IF(N377="snížená",J377,0)</f>
        <v>0</v>
      </c>
      <c r="BG377" s="230">
        <f>IF(N377="zákl. přenesená",J377,0)</f>
        <v>0</v>
      </c>
      <c r="BH377" s="230">
        <f>IF(N377="sníž. přenesená",J377,0)</f>
        <v>0</v>
      </c>
      <c r="BI377" s="230">
        <f>IF(N377="nulová",J377,0)</f>
        <v>0</v>
      </c>
      <c r="BJ377" s="23" t="s">
        <v>187</v>
      </c>
      <c r="BK377" s="230">
        <f>ROUND(I377*H377,0)</f>
        <v>0</v>
      </c>
      <c r="BL377" s="23" t="s">
        <v>224</v>
      </c>
      <c r="BM377" s="23" t="s">
        <v>700</v>
      </c>
    </row>
    <row r="378" spans="2:51" s="11" customFormat="1" ht="13.5">
      <c r="B378" s="231"/>
      <c r="C378" s="232"/>
      <c r="D378" s="233" t="s">
        <v>194</v>
      </c>
      <c r="E378" s="234" t="s">
        <v>22</v>
      </c>
      <c r="F378" s="235" t="s">
        <v>701</v>
      </c>
      <c r="G378" s="232"/>
      <c r="H378" s="236">
        <v>4.8</v>
      </c>
      <c r="I378" s="237"/>
      <c r="J378" s="232"/>
      <c r="K378" s="232"/>
      <c r="L378" s="238"/>
      <c r="M378" s="239"/>
      <c r="N378" s="240"/>
      <c r="O378" s="240"/>
      <c r="P378" s="240"/>
      <c r="Q378" s="240"/>
      <c r="R378" s="240"/>
      <c r="S378" s="240"/>
      <c r="T378" s="241"/>
      <c r="AT378" s="242" t="s">
        <v>194</v>
      </c>
      <c r="AU378" s="242" t="s">
        <v>187</v>
      </c>
      <c r="AV378" s="11" t="s">
        <v>187</v>
      </c>
      <c r="AW378" s="11" t="s">
        <v>35</v>
      </c>
      <c r="AX378" s="11" t="s">
        <v>73</v>
      </c>
      <c r="AY378" s="242" t="s">
        <v>180</v>
      </c>
    </row>
    <row r="379" spans="2:51" s="11" customFormat="1" ht="13.5">
      <c r="B379" s="231"/>
      <c r="C379" s="232"/>
      <c r="D379" s="233" t="s">
        <v>194</v>
      </c>
      <c r="E379" s="234" t="s">
        <v>22</v>
      </c>
      <c r="F379" s="235" t="s">
        <v>702</v>
      </c>
      <c r="G379" s="232"/>
      <c r="H379" s="236">
        <v>9.8</v>
      </c>
      <c r="I379" s="237"/>
      <c r="J379" s="232"/>
      <c r="K379" s="232"/>
      <c r="L379" s="238"/>
      <c r="M379" s="239"/>
      <c r="N379" s="240"/>
      <c r="O379" s="240"/>
      <c r="P379" s="240"/>
      <c r="Q379" s="240"/>
      <c r="R379" s="240"/>
      <c r="S379" s="240"/>
      <c r="T379" s="241"/>
      <c r="AT379" s="242" t="s">
        <v>194</v>
      </c>
      <c r="AU379" s="242" t="s">
        <v>187</v>
      </c>
      <c r="AV379" s="11" t="s">
        <v>187</v>
      </c>
      <c r="AW379" s="11" t="s">
        <v>35</v>
      </c>
      <c r="AX379" s="11" t="s">
        <v>73</v>
      </c>
      <c r="AY379" s="242" t="s">
        <v>180</v>
      </c>
    </row>
    <row r="380" spans="2:51" s="11" customFormat="1" ht="13.5">
      <c r="B380" s="231"/>
      <c r="C380" s="232"/>
      <c r="D380" s="233" t="s">
        <v>194</v>
      </c>
      <c r="E380" s="234" t="s">
        <v>22</v>
      </c>
      <c r="F380" s="235" t="s">
        <v>331</v>
      </c>
      <c r="G380" s="232"/>
      <c r="H380" s="236">
        <v>5.46</v>
      </c>
      <c r="I380" s="237"/>
      <c r="J380" s="232"/>
      <c r="K380" s="232"/>
      <c r="L380" s="238"/>
      <c r="M380" s="239"/>
      <c r="N380" s="240"/>
      <c r="O380" s="240"/>
      <c r="P380" s="240"/>
      <c r="Q380" s="240"/>
      <c r="R380" s="240"/>
      <c r="S380" s="240"/>
      <c r="T380" s="241"/>
      <c r="AT380" s="242" t="s">
        <v>194</v>
      </c>
      <c r="AU380" s="242" t="s">
        <v>187</v>
      </c>
      <c r="AV380" s="11" t="s">
        <v>187</v>
      </c>
      <c r="AW380" s="11" t="s">
        <v>35</v>
      </c>
      <c r="AX380" s="11" t="s">
        <v>73</v>
      </c>
      <c r="AY380" s="242" t="s">
        <v>180</v>
      </c>
    </row>
    <row r="381" spans="2:51" s="12" customFormat="1" ht="13.5">
      <c r="B381" s="243"/>
      <c r="C381" s="244"/>
      <c r="D381" s="233" t="s">
        <v>194</v>
      </c>
      <c r="E381" s="245" t="s">
        <v>22</v>
      </c>
      <c r="F381" s="246" t="s">
        <v>196</v>
      </c>
      <c r="G381" s="244"/>
      <c r="H381" s="247">
        <v>20.06</v>
      </c>
      <c r="I381" s="248"/>
      <c r="J381" s="244"/>
      <c r="K381" s="244"/>
      <c r="L381" s="249"/>
      <c r="M381" s="250"/>
      <c r="N381" s="251"/>
      <c r="O381" s="251"/>
      <c r="P381" s="251"/>
      <c r="Q381" s="251"/>
      <c r="R381" s="251"/>
      <c r="S381" s="251"/>
      <c r="T381" s="252"/>
      <c r="AT381" s="253" t="s">
        <v>194</v>
      </c>
      <c r="AU381" s="253" t="s">
        <v>187</v>
      </c>
      <c r="AV381" s="12" t="s">
        <v>186</v>
      </c>
      <c r="AW381" s="12" t="s">
        <v>35</v>
      </c>
      <c r="AX381" s="12" t="s">
        <v>10</v>
      </c>
      <c r="AY381" s="253" t="s">
        <v>180</v>
      </c>
    </row>
    <row r="382" spans="2:65" s="1" customFormat="1" ht="14.4" customHeight="1">
      <c r="B382" s="45"/>
      <c r="C382" s="266" t="s">
        <v>462</v>
      </c>
      <c r="D382" s="266" t="s">
        <v>594</v>
      </c>
      <c r="E382" s="267" t="s">
        <v>703</v>
      </c>
      <c r="F382" s="268" t="s">
        <v>704</v>
      </c>
      <c r="G382" s="269" t="s">
        <v>192</v>
      </c>
      <c r="H382" s="270">
        <v>22.07</v>
      </c>
      <c r="I382" s="271"/>
      <c r="J382" s="270">
        <f>ROUND(I382*H382,0)</f>
        <v>0</v>
      </c>
      <c r="K382" s="268" t="s">
        <v>22</v>
      </c>
      <c r="L382" s="272"/>
      <c r="M382" s="273" t="s">
        <v>22</v>
      </c>
      <c r="N382" s="274" t="s">
        <v>45</v>
      </c>
      <c r="O382" s="46"/>
      <c r="P382" s="228">
        <f>O382*H382</f>
        <v>0</v>
      </c>
      <c r="Q382" s="228">
        <v>0</v>
      </c>
      <c r="R382" s="228">
        <f>Q382*H382</f>
        <v>0</v>
      </c>
      <c r="S382" s="228">
        <v>0</v>
      </c>
      <c r="T382" s="229">
        <f>S382*H382</f>
        <v>0</v>
      </c>
      <c r="AR382" s="23" t="s">
        <v>270</v>
      </c>
      <c r="AT382" s="23" t="s">
        <v>594</v>
      </c>
      <c r="AU382" s="23" t="s">
        <v>187</v>
      </c>
      <c r="AY382" s="23" t="s">
        <v>180</v>
      </c>
      <c r="BE382" s="230">
        <f>IF(N382="základní",J382,0)</f>
        <v>0</v>
      </c>
      <c r="BF382" s="230">
        <f>IF(N382="snížená",J382,0)</f>
        <v>0</v>
      </c>
      <c r="BG382" s="230">
        <f>IF(N382="zákl. přenesená",J382,0)</f>
        <v>0</v>
      </c>
      <c r="BH382" s="230">
        <f>IF(N382="sníž. přenesená",J382,0)</f>
        <v>0</v>
      </c>
      <c r="BI382" s="230">
        <f>IF(N382="nulová",J382,0)</f>
        <v>0</v>
      </c>
      <c r="BJ382" s="23" t="s">
        <v>187</v>
      </c>
      <c r="BK382" s="230">
        <f>ROUND(I382*H382,0)</f>
        <v>0</v>
      </c>
      <c r="BL382" s="23" t="s">
        <v>224</v>
      </c>
      <c r="BM382" s="23" t="s">
        <v>705</v>
      </c>
    </row>
    <row r="383" spans="2:51" s="11" customFormat="1" ht="13.5">
      <c r="B383" s="231"/>
      <c r="C383" s="232"/>
      <c r="D383" s="233" t="s">
        <v>194</v>
      </c>
      <c r="E383" s="234" t="s">
        <v>22</v>
      </c>
      <c r="F383" s="235" t="s">
        <v>706</v>
      </c>
      <c r="G383" s="232"/>
      <c r="H383" s="236">
        <v>22.07</v>
      </c>
      <c r="I383" s="237"/>
      <c r="J383" s="232"/>
      <c r="K383" s="232"/>
      <c r="L383" s="238"/>
      <c r="M383" s="239"/>
      <c r="N383" s="240"/>
      <c r="O383" s="240"/>
      <c r="P383" s="240"/>
      <c r="Q383" s="240"/>
      <c r="R383" s="240"/>
      <c r="S383" s="240"/>
      <c r="T383" s="241"/>
      <c r="AT383" s="242" t="s">
        <v>194</v>
      </c>
      <c r="AU383" s="242" t="s">
        <v>187</v>
      </c>
      <c r="AV383" s="11" t="s">
        <v>187</v>
      </c>
      <c r="AW383" s="11" t="s">
        <v>35</v>
      </c>
      <c r="AX383" s="11" t="s">
        <v>73</v>
      </c>
      <c r="AY383" s="242" t="s">
        <v>180</v>
      </c>
    </row>
    <row r="384" spans="2:51" s="12" customFormat="1" ht="13.5">
      <c r="B384" s="243"/>
      <c r="C384" s="244"/>
      <c r="D384" s="233" t="s">
        <v>194</v>
      </c>
      <c r="E384" s="245" t="s">
        <v>22</v>
      </c>
      <c r="F384" s="246" t="s">
        <v>196</v>
      </c>
      <c r="G384" s="244"/>
      <c r="H384" s="247">
        <v>22.07</v>
      </c>
      <c r="I384" s="248"/>
      <c r="J384" s="244"/>
      <c r="K384" s="244"/>
      <c r="L384" s="249"/>
      <c r="M384" s="250"/>
      <c r="N384" s="251"/>
      <c r="O384" s="251"/>
      <c r="P384" s="251"/>
      <c r="Q384" s="251"/>
      <c r="R384" s="251"/>
      <c r="S384" s="251"/>
      <c r="T384" s="252"/>
      <c r="AT384" s="253" t="s">
        <v>194</v>
      </c>
      <c r="AU384" s="253" t="s">
        <v>187</v>
      </c>
      <c r="AV384" s="12" t="s">
        <v>186</v>
      </c>
      <c r="AW384" s="12" t="s">
        <v>35</v>
      </c>
      <c r="AX384" s="12" t="s">
        <v>10</v>
      </c>
      <c r="AY384" s="253" t="s">
        <v>180</v>
      </c>
    </row>
    <row r="385" spans="2:65" s="1" customFormat="1" ht="34.2" customHeight="1">
      <c r="B385" s="45"/>
      <c r="C385" s="220" t="s">
        <v>707</v>
      </c>
      <c r="D385" s="220" t="s">
        <v>182</v>
      </c>
      <c r="E385" s="221" t="s">
        <v>708</v>
      </c>
      <c r="F385" s="222" t="s">
        <v>709</v>
      </c>
      <c r="G385" s="223" t="s">
        <v>203</v>
      </c>
      <c r="H385" s="224">
        <v>24.04</v>
      </c>
      <c r="I385" s="225"/>
      <c r="J385" s="224">
        <f>ROUND(I385*H385,0)</f>
        <v>0</v>
      </c>
      <c r="K385" s="222" t="s">
        <v>193</v>
      </c>
      <c r="L385" s="71"/>
      <c r="M385" s="226" t="s">
        <v>22</v>
      </c>
      <c r="N385" s="227" t="s">
        <v>45</v>
      </c>
      <c r="O385" s="46"/>
      <c r="P385" s="228">
        <f>O385*H385</f>
        <v>0</v>
      </c>
      <c r="Q385" s="228">
        <v>0</v>
      </c>
      <c r="R385" s="228">
        <f>Q385*H385</f>
        <v>0</v>
      </c>
      <c r="S385" s="228">
        <v>0</v>
      </c>
      <c r="T385" s="229">
        <f>S385*H385</f>
        <v>0</v>
      </c>
      <c r="AR385" s="23" t="s">
        <v>224</v>
      </c>
      <c r="AT385" s="23" t="s">
        <v>182</v>
      </c>
      <c r="AU385" s="23" t="s">
        <v>187</v>
      </c>
      <c r="AY385" s="23" t="s">
        <v>180</v>
      </c>
      <c r="BE385" s="230">
        <f>IF(N385="základní",J385,0)</f>
        <v>0</v>
      </c>
      <c r="BF385" s="230">
        <f>IF(N385="snížená",J385,0)</f>
        <v>0</v>
      </c>
      <c r="BG385" s="230">
        <f>IF(N385="zákl. přenesená",J385,0)</f>
        <v>0</v>
      </c>
      <c r="BH385" s="230">
        <f>IF(N385="sníž. přenesená",J385,0)</f>
        <v>0</v>
      </c>
      <c r="BI385" s="230">
        <f>IF(N385="nulová",J385,0)</f>
        <v>0</v>
      </c>
      <c r="BJ385" s="23" t="s">
        <v>187</v>
      </c>
      <c r="BK385" s="230">
        <f>ROUND(I385*H385,0)</f>
        <v>0</v>
      </c>
      <c r="BL385" s="23" t="s">
        <v>224</v>
      </c>
      <c r="BM385" s="23" t="s">
        <v>710</v>
      </c>
    </row>
    <row r="386" spans="2:51" s="11" customFormat="1" ht="13.5">
      <c r="B386" s="231"/>
      <c r="C386" s="232"/>
      <c r="D386" s="233" t="s">
        <v>194</v>
      </c>
      <c r="E386" s="234" t="s">
        <v>22</v>
      </c>
      <c r="F386" s="235" t="s">
        <v>711</v>
      </c>
      <c r="G386" s="232"/>
      <c r="H386" s="236">
        <v>1.5</v>
      </c>
      <c r="I386" s="237"/>
      <c r="J386" s="232"/>
      <c r="K386" s="232"/>
      <c r="L386" s="238"/>
      <c r="M386" s="239"/>
      <c r="N386" s="240"/>
      <c r="O386" s="240"/>
      <c r="P386" s="240"/>
      <c r="Q386" s="240"/>
      <c r="R386" s="240"/>
      <c r="S386" s="240"/>
      <c r="T386" s="241"/>
      <c r="AT386" s="242" t="s">
        <v>194</v>
      </c>
      <c r="AU386" s="242" t="s">
        <v>187</v>
      </c>
      <c r="AV386" s="11" t="s">
        <v>187</v>
      </c>
      <c r="AW386" s="11" t="s">
        <v>35</v>
      </c>
      <c r="AX386" s="11" t="s">
        <v>73</v>
      </c>
      <c r="AY386" s="242" t="s">
        <v>180</v>
      </c>
    </row>
    <row r="387" spans="2:51" s="11" customFormat="1" ht="13.5">
      <c r="B387" s="231"/>
      <c r="C387" s="232"/>
      <c r="D387" s="233" t="s">
        <v>194</v>
      </c>
      <c r="E387" s="234" t="s">
        <v>22</v>
      </c>
      <c r="F387" s="235" t="s">
        <v>712</v>
      </c>
      <c r="G387" s="232"/>
      <c r="H387" s="236">
        <v>12.9</v>
      </c>
      <c r="I387" s="237"/>
      <c r="J387" s="232"/>
      <c r="K387" s="232"/>
      <c r="L387" s="238"/>
      <c r="M387" s="239"/>
      <c r="N387" s="240"/>
      <c r="O387" s="240"/>
      <c r="P387" s="240"/>
      <c r="Q387" s="240"/>
      <c r="R387" s="240"/>
      <c r="S387" s="240"/>
      <c r="T387" s="241"/>
      <c r="AT387" s="242" t="s">
        <v>194</v>
      </c>
      <c r="AU387" s="242" t="s">
        <v>187</v>
      </c>
      <c r="AV387" s="11" t="s">
        <v>187</v>
      </c>
      <c r="AW387" s="11" t="s">
        <v>35</v>
      </c>
      <c r="AX387" s="11" t="s">
        <v>73</v>
      </c>
      <c r="AY387" s="242" t="s">
        <v>180</v>
      </c>
    </row>
    <row r="388" spans="2:51" s="11" customFormat="1" ht="13.5">
      <c r="B388" s="231"/>
      <c r="C388" s="232"/>
      <c r="D388" s="233" t="s">
        <v>194</v>
      </c>
      <c r="E388" s="234" t="s">
        <v>22</v>
      </c>
      <c r="F388" s="235" t="s">
        <v>713</v>
      </c>
      <c r="G388" s="232"/>
      <c r="H388" s="236">
        <v>9.64</v>
      </c>
      <c r="I388" s="237"/>
      <c r="J388" s="232"/>
      <c r="K388" s="232"/>
      <c r="L388" s="238"/>
      <c r="M388" s="239"/>
      <c r="N388" s="240"/>
      <c r="O388" s="240"/>
      <c r="P388" s="240"/>
      <c r="Q388" s="240"/>
      <c r="R388" s="240"/>
      <c r="S388" s="240"/>
      <c r="T388" s="241"/>
      <c r="AT388" s="242" t="s">
        <v>194</v>
      </c>
      <c r="AU388" s="242" t="s">
        <v>187</v>
      </c>
      <c r="AV388" s="11" t="s">
        <v>187</v>
      </c>
      <c r="AW388" s="11" t="s">
        <v>35</v>
      </c>
      <c r="AX388" s="11" t="s">
        <v>73</v>
      </c>
      <c r="AY388" s="242" t="s">
        <v>180</v>
      </c>
    </row>
    <row r="389" spans="2:51" s="12" customFormat="1" ht="13.5">
      <c r="B389" s="243"/>
      <c r="C389" s="244"/>
      <c r="D389" s="233" t="s">
        <v>194</v>
      </c>
      <c r="E389" s="245" t="s">
        <v>22</v>
      </c>
      <c r="F389" s="246" t="s">
        <v>196</v>
      </c>
      <c r="G389" s="244"/>
      <c r="H389" s="247">
        <v>24.04</v>
      </c>
      <c r="I389" s="248"/>
      <c r="J389" s="244"/>
      <c r="K389" s="244"/>
      <c r="L389" s="249"/>
      <c r="M389" s="250"/>
      <c r="N389" s="251"/>
      <c r="O389" s="251"/>
      <c r="P389" s="251"/>
      <c r="Q389" s="251"/>
      <c r="R389" s="251"/>
      <c r="S389" s="251"/>
      <c r="T389" s="252"/>
      <c r="AT389" s="253" t="s">
        <v>194</v>
      </c>
      <c r="AU389" s="253" t="s">
        <v>187</v>
      </c>
      <c r="AV389" s="12" t="s">
        <v>186</v>
      </c>
      <c r="AW389" s="12" t="s">
        <v>35</v>
      </c>
      <c r="AX389" s="12" t="s">
        <v>10</v>
      </c>
      <c r="AY389" s="253" t="s">
        <v>180</v>
      </c>
    </row>
    <row r="390" spans="2:65" s="1" customFormat="1" ht="34.2" customHeight="1">
      <c r="B390" s="45"/>
      <c r="C390" s="220" t="s">
        <v>466</v>
      </c>
      <c r="D390" s="220" t="s">
        <v>182</v>
      </c>
      <c r="E390" s="221" t="s">
        <v>714</v>
      </c>
      <c r="F390" s="222" t="s">
        <v>715</v>
      </c>
      <c r="G390" s="223" t="s">
        <v>192</v>
      </c>
      <c r="H390" s="224">
        <v>20.06</v>
      </c>
      <c r="I390" s="225"/>
      <c r="J390" s="224">
        <f>ROUND(I390*H390,0)</f>
        <v>0</v>
      </c>
      <c r="K390" s="222" t="s">
        <v>193</v>
      </c>
      <c r="L390" s="71"/>
      <c r="M390" s="226" t="s">
        <v>22</v>
      </c>
      <c r="N390" s="227" t="s">
        <v>45</v>
      </c>
      <c r="O390" s="46"/>
      <c r="P390" s="228">
        <f>O390*H390</f>
        <v>0</v>
      </c>
      <c r="Q390" s="228">
        <v>0</v>
      </c>
      <c r="R390" s="228">
        <f>Q390*H390</f>
        <v>0</v>
      </c>
      <c r="S390" s="228">
        <v>0</v>
      </c>
      <c r="T390" s="229">
        <f>S390*H390</f>
        <v>0</v>
      </c>
      <c r="AR390" s="23" t="s">
        <v>224</v>
      </c>
      <c r="AT390" s="23" t="s">
        <v>182</v>
      </c>
      <c r="AU390" s="23" t="s">
        <v>187</v>
      </c>
      <c r="AY390" s="23" t="s">
        <v>180</v>
      </c>
      <c r="BE390" s="230">
        <f>IF(N390="základní",J390,0)</f>
        <v>0</v>
      </c>
      <c r="BF390" s="230">
        <f>IF(N390="snížená",J390,0)</f>
        <v>0</v>
      </c>
      <c r="BG390" s="230">
        <f>IF(N390="zákl. přenesená",J390,0)</f>
        <v>0</v>
      </c>
      <c r="BH390" s="230">
        <f>IF(N390="sníž. přenesená",J390,0)</f>
        <v>0</v>
      </c>
      <c r="BI390" s="230">
        <f>IF(N390="nulová",J390,0)</f>
        <v>0</v>
      </c>
      <c r="BJ390" s="23" t="s">
        <v>187</v>
      </c>
      <c r="BK390" s="230">
        <f>ROUND(I390*H390,0)</f>
        <v>0</v>
      </c>
      <c r="BL390" s="23" t="s">
        <v>224</v>
      </c>
      <c r="BM390" s="23" t="s">
        <v>716</v>
      </c>
    </row>
    <row r="391" spans="2:51" s="11" customFormat="1" ht="13.5">
      <c r="B391" s="231"/>
      <c r="C391" s="232"/>
      <c r="D391" s="233" t="s">
        <v>194</v>
      </c>
      <c r="E391" s="234" t="s">
        <v>22</v>
      </c>
      <c r="F391" s="235" t="s">
        <v>701</v>
      </c>
      <c r="G391" s="232"/>
      <c r="H391" s="236">
        <v>4.8</v>
      </c>
      <c r="I391" s="237"/>
      <c r="J391" s="232"/>
      <c r="K391" s="232"/>
      <c r="L391" s="238"/>
      <c r="M391" s="239"/>
      <c r="N391" s="240"/>
      <c r="O391" s="240"/>
      <c r="P391" s="240"/>
      <c r="Q391" s="240"/>
      <c r="R391" s="240"/>
      <c r="S391" s="240"/>
      <c r="T391" s="241"/>
      <c r="AT391" s="242" t="s">
        <v>194</v>
      </c>
      <c r="AU391" s="242" t="s">
        <v>187</v>
      </c>
      <c r="AV391" s="11" t="s">
        <v>187</v>
      </c>
      <c r="AW391" s="11" t="s">
        <v>35</v>
      </c>
      <c r="AX391" s="11" t="s">
        <v>73</v>
      </c>
      <c r="AY391" s="242" t="s">
        <v>180</v>
      </c>
    </row>
    <row r="392" spans="2:51" s="11" customFormat="1" ht="13.5">
      <c r="B392" s="231"/>
      <c r="C392" s="232"/>
      <c r="D392" s="233" t="s">
        <v>194</v>
      </c>
      <c r="E392" s="234" t="s">
        <v>22</v>
      </c>
      <c r="F392" s="235" t="s">
        <v>702</v>
      </c>
      <c r="G392" s="232"/>
      <c r="H392" s="236">
        <v>9.8</v>
      </c>
      <c r="I392" s="237"/>
      <c r="J392" s="232"/>
      <c r="K392" s="232"/>
      <c r="L392" s="238"/>
      <c r="M392" s="239"/>
      <c r="N392" s="240"/>
      <c r="O392" s="240"/>
      <c r="P392" s="240"/>
      <c r="Q392" s="240"/>
      <c r="R392" s="240"/>
      <c r="S392" s="240"/>
      <c r="T392" s="241"/>
      <c r="AT392" s="242" t="s">
        <v>194</v>
      </c>
      <c r="AU392" s="242" t="s">
        <v>187</v>
      </c>
      <c r="AV392" s="11" t="s">
        <v>187</v>
      </c>
      <c r="AW392" s="11" t="s">
        <v>35</v>
      </c>
      <c r="AX392" s="11" t="s">
        <v>73</v>
      </c>
      <c r="AY392" s="242" t="s">
        <v>180</v>
      </c>
    </row>
    <row r="393" spans="2:51" s="11" customFormat="1" ht="13.5">
      <c r="B393" s="231"/>
      <c r="C393" s="232"/>
      <c r="D393" s="233" t="s">
        <v>194</v>
      </c>
      <c r="E393" s="234" t="s">
        <v>22</v>
      </c>
      <c r="F393" s="235" t="s">
        <v>331</v>
      </c>
      <c r="G393" s="232"/>
      <c r="H393" s="236">
        <v>5.46</v>
      </c>
      <c r="I393" s="237"/>
      <c r="J393" s="232"/>
      <c r="K393" s="232"/>
      <c r="L393" s="238"/>
      <c r="M393" s="239"/>
      <c r="N393" s="240"/>
      <c r="O393" s="240"/>
      <c r="P393" s="240"/>
      <c r="Q393" s="240"/>
      <c r="R393" s="240"/>
      <c r="S393" s="240"/>
      <c r="T393" s="241"/>
      <c r="AT393" s="242" t="s">
        <v>194</v>
      </c>
      <c r="AU393" s="242" t="s">
        <v>187</v>
      </c>
      <c r="AV393" s="11" t="s">
        <v>187</v>
      </c>
      <c r="AW393" s="11" t="s">
        <v>35</v>
      </c>
      <c r="AX393" s="11" t="s">
        <v>73</v>
      </c>
      <c r="AY393" s="242" t="s">
        <v>180</v>
      </c>
    </row>
    <row r="394" spans="2:51" s="12" customFormat="1" ht="13.5">
      <c r="B394" s="243"/>
      <c r="C394" s="244"/>
      <c r="D394" s="233" t="s">
        <v>194</v>
      </c>
      <c r="E394" s="245" t="s">
        <v>22</v>
      </c>
      <c r="F394" s="246" t="s">
        <v>196</v>
      </c>
      <c r="G394" s="244"/>
      <c r="H394" s="247">
        <v>20.06</v>
      </c>
      <c r="I394" s="248"/>
      <c r="J394" s="244"/>
      <c r="K394" s="244"/>
      <c r="L394" s="249"/>
      <c r="M394" s="250"/>
      <c r="N394" s="251"/>
      <c r="O394" s="251"/>
      <c r="P394" s="251"/>
      <c r="Q394" s="251"/>
      <c r="R394" s="251"/>
      <c r="S394" s="251"/>
      <c r="T394" s="252"/>
      <c r="AT394" s="253" t="s">
        <v>194</v>
      </c>
      <c r="AU394" s="253" t="s">
        <v>187</v>
      </c>
      <c r="AV394" s="12" t="s">
        <v>186</v>
      </c>
      <c r="AW394" s="12" t="s">
        <v>35</v>
      </c>
      <c r="AX394" s="12" t="s">
        <v>10</v>
      </c>
      <c r="AY394" s="253" t="s">
        <v>180</v>
      </c>
    </row>
    <row r="395" spans="2:65" s="1" customFormat="1" ht="22.8" customHeight="1">
      <c r="B395" s="45"/>
      <c r="C395" s="220" t="s">
        <v>717</v>
      </c>
      <c r="D395" s="220" t="s">
        <v>182</v>
      </c>
      <c r="E395" s="221" t="s">
        <v>718</v>
      </c>
      <c r="F395" s="222" t="s">
        <v>719</v>
      </c>
      <c r="G395" s="223" t="s">
        <v>203</v>
      </c>
      <c r="H395" s="224">
        <v>3</v>
      </c>
      <c r="I395" s="225"/>
      <c r="J395" s="224">
        <f>ROUND(I395*H395,0)</f>
        <v>0</v>
      </c>
      <c r="K395" s="222" t="s">
        <v>193</v>
      </c>
      <c r="L395" s="71"/>
      <c r="M395" s="226" t="s">
        <v>22</v>
      </c>
      <c r="N395" s="227" t="s">
        <v>45</v>
      </c>
      <c r="O395" s="46"/>
      <c r="P395" s="228">
        <f>O395*H395</f>
        <v>0</v>
      </c>
      <c r="Q395" s="228">
        <v>0</v>
      </c>
      <c r="R395" s="228">
        <f>Q395*H395</f>
        <v>0</v>
      </c>
      <c r="S395" s="228">
        <v>0</v>
      </c>
      <c r="T395" s="229">
        <f>S395*H395</f>
        <v>0</v>
      </c>
      <c r="AR395" s="23" t="s">
        <v>224</v>
      </c>
      <c r="AT395" s="23" t="s">
        <v>182</v>
      </c>
      <c r="AU395" s="23" t="s">
        <v>187</v>
      </c>
      <c r="AY395" s="23" t="s">
        <v>180</v>
      </c>
      <c r="BE395" s="230">
        <f>IF(N395="základní",J395,0)</f>
        <v>0</v>
      </c>
      <c r="BF395" s="230">
        <f>IF(N395="snížená",J395,0)</f>
        <v>0</v>
      </c>
      <c r="BG395" s="230">
        <f>IF(N395="zákl. přenesená",J395,0)</f>
        <v>0</v>
      </c>
      <c r="BH395" s="230">
        <f>IF(N395="sníž. přenesená",J395,0)</f>
        <v>0</v>
      </c>
      <c r="BI395" s="230">
        <f>IF(N395="nulová",J395,0)</f>
        <v>0</v>
      </c>
      <c r="BJ395" s="23" t="s">
        <v>187</v>
      </c>
      <c r="BK395" s="230">
        <f>ROUND(I395*H395,0)</f>
        <v>0</v>
      </c>
      <c r="BL395" s="23" t="s">
        <v>224</v>
      </c>
      <c r="BM395" s="23" t="s">
        <v>720</v>
      </c>
    </row>
    <row r="396" spans="2:47" s="1" customFormat="1" ht="13.5">
      <c r="B396" s="45"/>
      <c r="C396" s="73"/>
      <c r="D396" s="233" t="s">
        <v>205</v>
      </c>
      <c r="E396" s="73"/>
      <c r="F396" s="254" t="s">
        <v>721</v>
      </c>
      <c r="G396" s="73"/>
      <c r="H396" s="73"/>
      <c r="I396" s="190"/>
      <c r="J396" s="73"/>
      <c r="K396" s="73"/>
      <c r="L396" s="71"/>
      <c r="M396" s="255"/>
      <c r="N396" s="46"/>
      <c r="O396" s="46"/>
      <c r="P396" s="46"/>
      <c r="Q396" s="46"/>
      <c r="R396" s="46"/>
      <c r="S396" s="46"/>
      <c r="T396" s="94"/>
      <c r="AT396" s="23" t="s">
        <v>205</v>
      </c>
      <c r="AU396" s="23" t="s">
        <v>187</v>
      </c>
    </row>
    <row r="397" spans="2:51" s="11" customFormat="1" ht="13.5">
      <c r="B397" s="231"/>
      <c r="C397" s="232"/>
      <c r="D397" s="233" t="s">
        <v>194</v>
      </c>
      <c r="E397" s="234" t="s">
        <v>22</v>
      </c>
      <c r="F397" s="235" t="s">
        <v>722</v>
      </c>
      <c r="G397" s="232"/>
      <c r="H397" s="236">
        <v>3</v>
      </c>
      <c r="I397" s="237"/>
      <c r="J397" s="232"/>
      <c r="K397" s="232"/>
      <c r="L397" s="238"/>
      <c r="M397" s="239"/>
      <c r="N397" s="240"/>
      <c r="O397" s="240"/>
      <c r="P397" s="240"/>
      <c r="Q397" s="240"/>
      <c r="R397" s="240"/>
      <c r="S397" s="240"/>
      <c r="T397" s="241"/>
      <c r="AT397" s="242" t="s">
        <v>194</v>
      </c>
      <c r="AU397" s="242" t="s">
        <v>187</v>
      </c>
      <c r="AV397" s="11" t="s">
        <v>187</v>
      </c>
      <c r="AW397" s="11" t="s">
        <v>35</v>
      </c>
      <c r="AX397" s="11" t="s">
        <v>73</v>
      </c>
      <c r="AY397" s="242" t="s">
        <v>180</v>
      </c>
    </row>
    <row r="398" spans="2:51" s="12" customFormat="1" ht="13.5">
      <c r="B398" s="243"/>
      <c r="C398" s="244"/>
      <c r="D398" s="233" t="s">
        <v>194</v>
      </c>
      <c r="E398" s="245" t="s">
        <v>22</v>
      </c>
      <c r="F398" s="246" t="s">
        <v>196</v>
      </c>
      <c r="G398" s="244"/>
      <c r="H398" s="247">
        <v>3</v>
      </c>
      <c r="I398" s="248"/>
      <c r="J398" s="244"/>
      <c r="K398" s="244"/>
      <c r="L398" s="249"/>
      <c r="M398" s="250"/>
      <c r="N398" s="251"/>
      <c r="O398" s="251"/>
      <c r="P398" s="251"/>
      <c r="Q398" s="251"/>
      <c r="R398" s="251"/>
      <c r="S398" s="251"/>
      <c r="T398" s="252"/>
      <c r="AT398" s="253" t="s">
        <v>194</v>
      </c>
      <c r="AU398" s="253" t="s">
        <v>187</v>
      </c>
      <c r="AV398" s="12" t="s">
        <v>186</v>
      </c>
      <c r="AW398" s="12" t="s">
        <v>35</v>
      </c>
      <c r="AX398" s="12" t="s">
        <v>10</v>
      </c>
      <c r="AY398" s="253" t="s">
        <v>180</v>
      </c>
    </row>
    <row r="399" spans="2:65" s="1" customFormat="1" ht="14.4" customHeight="1">
      <c r="B399" s="45"/>
      <c r="C399" s="220" t="s">
        <v>470</v>
      </c>
      <c r="D399" s="220" t="s">
        <v>182</v>
      </c>
      <c r="E399" s="221" t="s">
        <v>723</v>
      </c>
      <c r="F399" s="222" t="s">
        <v>724</v>
      </c>
      <c r="G399" s="223" t="s">
        <v>192</v>
      </c>
      <c r="H399" s="224">
        <v>20.06</v>
      </c>
      <c r="I399" s="225"/>
      <c r="J399" s="224">
        <f>ROUND(I399*H399,0)</f>
        <v>0</v>
      </c>
      <c r="K399" s="222" t="s">
        <v>193</v>
      </c>
      <c r="L399" s="71"/>
      <c r="M399" s="226" t="s">
        <v>22</v>
      </c>
      <c r="N399" s="227" t="s">
        <v>45</v>
      </c>
      <c r="O399" s="46"/>
      <c r="P399" s="228">
        <f>O399*H399</f>
        <v>0</v>
      </c>
      <c r="Q399" s="228">
        <v>0</v>
      </c>
      <c r="R399" s="228">
        <f>Q399*H399</f>
        <v>0</v>
      </c>
      <c r="S399" s="228">
        <v>0</v>
      </c>
      <c r="T399" s="229">
        <f>S399*H399</f>
        <v>0</v>
      </c>
      <c r="AR399" s="23" t="s">
        <v>224</v>
      </c>
      <c r="AT399" s="23" t="s">
        <v>182</v>
      </c>
      <c r="AU399" s="23" t="s">
        <v>187</v>
      </c>
      <c r="AY399" s="23" t="s">
        <v>180</v>
      </c>
      <c r="BE399" s="230">
        <f>IF(N399="základní",J399,0)</f>
        <v>0</v>
      </c>
      <c r="BF399" s="230">
        <f>IF(N399="snížená",J399,0)</f>
        <v>0</v>
      </c>
      <c r="BG399" s="230">
        <f>IF(N399="zákl. přenesená",J399,0)</f>
        <v>0</v>
      </c>
      <c r="BH399" s="230">
        <f>IF(N399="sníž. přenesená",J399,0)</f>
        <v>0</v>
      </c>
      <c r="BI399" s="230">
        <f>IF(N399="nulová",J399,0)</f>
        <v>0</v>
      </c>
      <c r="BJ399" s="23" t="s">
        <v>187</v>
      </c>
      <c r="BK399" s="230">
        <f>ROUND(I399*H399,0)</f>
        <v>0</v>
      </c>
      <c r="BL399" s="23" t="s">
        <v>224</v>
      </c>
      <c r="BM399" s="23" t="s">
        <v>725</v>
      </c>
    </row>
    <row r="400" spans="2:47" s="1" customFormat="1" ht="13.5">
      <c r="B400" s="45"/>
      <c r="C400" s="73"/>
      <c r="D400" s="233" t="s">
        <v>205</v>
      </c>
      <c r="E400" s="73"/>
      <c r="F400" s="254" t="s">
        <v>721</v>
      </c>
      <c r="G400" s="73"/>
      <c r="H400" s="73"/>
      <c r="I400" s="190"/>
      <c r="J400" s="73"/>
      <c r="K400" s="73"/>
      <c r="L400" s="71"/>
      <c r="M400" s="255"/>
      <c r="N400" s="46"/>
      <c r="O400" s="46"/>
      <c r="P400" s="46"/>
      <c r="Q400" s="46"/>
      <c r="R400" s="46"/>
      <c r="S400" s="46"/>
      <c r="T400" s="94"/>
      <c r="AT400" s="23" t="s">
        <v>205</v>
      </c>
      <c r="AU400" s="23" t="s">
        <v>187</v>
      </c>
    </row>
    <row r="401" spans="2:51" s="11" customFormat="1" ht="13.5">
      <c r="B401" s="231"/>
      <c r="C401" s="232"/>
      <c r="D401" s="233" t="s">
        <v>194</v>
      </c>
      <c r="E401" s="234" t="s">
        <v>22</v>
      </c>
      <c r="F401" s="235" t="s">
        <v>726</v>
      </c>
      <c r="G401" s="232"/>
      <c r="H401" s="236">
        <v>20.06</v>
      </c>
      <c r="I401" s="237"/>
      <c r="J401" s="232"/>
      <c r="K401" s="232"/>
      <c r="L401" s="238"/>
      <c r="M401" s="239"/>
      <c r="N401" s="240"/>
      <c r="O401" s="240"/>
      <c r="P401" s="240"/>
      <c r="Q401" s="240"/>
      <c r="R401" s="240"/>
      <c r="S401" s="240"/>
      <c r="T401" s="241"/>
      <c r="AT401" s="242" t="s">
        <v>194</v>
      </c>
      <c r="AU401" s="242" t="s">
        <v>187</v>
      </c>
      <c r="AV401" s="11" t="s">
        <v>187</v>
      </c>
      <c r="AW401" s="11" t="s">
        <v>35</v>
      </c>
      <c r="AX401" s="11" t="s">
        <v>73</v>
      </c>
      <c r="AY401" s="242" t="s">
        <v>180</v>
      </c>
    </row>
    <row r="402" spans="2:51" s="12" customFormat="1" ht="13.5">
      <c r="B402" s="243"/>
      <c r="C402" s="244"/>
      <c r="D402" s="233" t="s">
        <v>194</v>
      </c>
      <c r="E402" s="245" t="s">
        <v>22</v>
      </c>
      <c r="F402" s="246" t="s">
        <v>196</v>
      </c>
      <c r="G402" s="244"/>
      <c r="H402" s="247">
        <v>20.06</v>
      </c>
      <c r="I402" s="248"/>
      <c r="J402" s="244"/>
      <c r="K402" s="244"/>
      <c r="L402" s="249"/>
      <c r="M402" s="250"/>
      <c r="N402" s="251"/>
      <c r="O402" s="251"/>
      <c r="P402" s="251"/>
      <c r="Q402" s="251"/>
      <c r="R402" s="251"/>
      <c r="S402" s="251"/>
      <c r="T402" s="252"/>
      <c r="AT402" s="253" t="s">
        <v>194</v>
      </c>
      <c r="AU402" s="253" t="s">
        <v>187</v>
      </c>
      <c r="AV402" s="12" t="s">
        <v>186</v>
      </c>
      <c r="AW402" s="12" t="s">
        <v>35</v>
      </c>
      <c r="AX402" s="12" t="s">
        <v>10</v>
      </c>
      <c r="AY402" s="253" t="s">
        <v>180</v>
      </c>
    </row>
    <row r="403" spans="2:65" s="1" customFormat="1" ht="34.2" customHeight="1">
      <c r="B403" s="45"/>
      <c r="C403" s="220" t="s">
        <v>727</v>
      </c>
      <c r="D403" s="220" t="s">
        <v>182</v>
      </c>
      <c r="E403" s="221" t="s">
        <v>728</v>
      </c>
      <c r="F403" s="222" t="s">
        <v>729</v>
      </c>
      <c r="G403" s="223" t="s">
        <v>334</v>
      </c>
      <c r="H403" s="225"/>
      <c r="I403" s="225"/>
      <c r="J403" s="224">
        <f>ROUND(I403*H403,0)</f>
        <v>0</v>
      </c>
      <c r="K403" s="222" t="s">
        <v>193</v>
      </c>
      <c r="L403" s="71"/>
      <c r="M403" s="226" t="s">
        <v>22</v>
      </c>
      <c r="N403" s="227" t="s">
        <v>45</v>
      </c>
      <c r="O403" s="46"/>
      <c r="P403" s="228">
        <f>O403*H403</f>
        <v>0</v>
      </c>
      <c r="Q403" s="228">
        <v>0</v>
      </c>
      <c r="R403" s="228">
        <f>Q403*H403</f>
        <v>0</v>
      </c>
      <c r="S403" s="228">
        <v>0</v>
      </c>
      <c r="T403" s="229">
        <f>S403*H403</f>
        <v>0</v>
      </c>
      <c r="AR403" s="23" t="s">
        <v>224</v>
      </c>
      <c r="AT403" s="23" t="s">
        <v>182</v>
      </c>
      <c r="AU403" s="23" t="s">
        <v>187</v>
      </c>
      <c r="AY403" s="23" t="s">
        <v>180</v>
      </c>
      <c r="BE403" s="230">
        <f>IF(N403="základní",J403,0)</f>
        <v>0</v>
      </c>
      <c r="BF403" s="230">
        <f>IF(N403="snížená",J403,0)</f>
        <v>0</v>
      </c>
      <c r="BG403" s="230">
        <f>IF(N403="zákl. přenesená",J403,0)</f>
        <v>0</v>
      </c>
      <c r="BH403" s="230">
        <f>IF(N403="sníž. přenesená",J403,0)</f>
        <v>0</v>
      </c>
      <c r="BI403" s="230">
        <f>IF(N403="nulová",J403,0)</f>
        <v>0</v>
      </c>
      <c r="BJ403" s="23" t="s">
        <v>187</v>
      </c>
      <c r="BK403" s="230">
        <f>ROUND(I403*H403,0)</f>
        <v>0</v>
      </c>
      <c r="BL403" s="23" t="s">
        <v>224</v>
      </c>
      <c r="BM403" s="23" t="s">
        <v>730</v>
      </c>
    </row>
    <row r="404" spans="2:47" s="1" customFormat="1" ht="13.5">
      <c r="B404" s="45"/>
      <c r="C404" s="73"/>
      <c r="D404" s="233" t="s">
        <v>205</v>
      </c>
      <c r="E404" s="73"/>
      <c r="F404" s="254" t="s">
        <v>336</v>
      </c>
      <c r="G404" s="73"/>
      <c r="H404" s="73"/>
      <c r="I404" s="190"/>
      <c r="J404" s="73"/>
      <c r="K404" s="73"/>
      <c r="L404" s="71"/>
      <c r="M404" s="255"/>
      <c r="N404" s="46"/>
      <c r="O404" s="46"/>
      <c r="P404" s="46"/>
      <c r="Q404" s="46"/>
      <c r="R404" s="46"/>
      <c r="S404" s="46"/>
      <c r="T404" s="94"/>
      <c r="AT404" s="23" t="s">
        <v>205</v>
      </c>
      <c r="AU404" s="23" t="s">
        <v>187</v>
      </c>
    </row>
    <row r="405" spans="2:63" s="10" customFormat="1" ht="29.85" customHeight="1">
      <c r="B405" s="204"/>
      <c r="C405" s="205"/>
      <c r="D405" s="206" t="s">
        <v>72</v>
      </c>
      <c r="E405" s="218" t="s">
        <v>731</v>
      </c>
      <c r="F405" s="218" t="s">
        <v>732</v>
      </c>
      <c r="G405" s="205"/>
      <c r="H405" s="205"/>
      <c r="I405" s="208"/>
      <c r="J405" s="219">
        <f>BK405</f>
        <v>0</v>
      </c>
      <c r="K405" s="205"/>
      <c r="L405" s="210"/>
      <c r="M405" s="211"/>
      <c r="N405" s="212"/>
      <c r="O405" s="212"/>
      <c r="P405" s="213">
        <f>SUM(P406:P417)</f>
        <v>0</v>
      </c>
      <c r="Q405" s="212"/>
      <c r="R405" s="213">
        <f>SUM(R406:R417)</f>
        <v>0</v>
      </c>
      <c r="S405" s="212"/>
      <c r="T405" s="214">
        <f>SUM(T406:T417)</f>
        <v>0</v>
      </c>
      <c r="AR405" s="215" t="s">
        <v>187</v>
      </c>
      <c r="AT405" s="216" t="s">
        <v>72</v>
      </c>
      <c r="AU405" s="216" t="s">
        <v>10</v>
      </c>
      <c r="AY405" s="215" t="s">
        <v>180</v>
      </c>
      <c r="BK405" s="217">
        <f>SUM(BK406:BK417)</f>
        <v>0</v>
      </c>
    </row>
    <row r="406" spans="2:65" s="1" customFormat="1" ht="22.8" customHeight="1">
      <c r="B406" s="45"/>
      <c r="C406" s="220" t="s">
        <v>475</v>
      </c>
      <c r="D406" s="220" t="s">
        <v>182</v>
      </c>
      <c r="E406" s="221" t="s">
        <v>733</v>
      </c>
      <c r="F406" s="222" t="s">
        <v>734</v>
      </c>
      <c r="G406" s="223" t="s">
        <v>192</v>
      </c>
      <c r="H406" s="224">
        <v>78.82</v>
      </c>
      <c r="I406" s="225"/>
      <c r="J406" s="224">
        <f>ROUND(I406*H406,0)</f>
        <v>0</v>
      </c>
      <c r="K406" s="222" t="s">
        <v>193</v>
      </c>
      <c r="L406" s="71"/>
      <c r="M406" s="226" t="s">
        <v>22</v>
      </c>
      <c r="N406" s="227" t="s">
        <v>45</v>
      </c>
      <c r="O406" s="46"/>
      <c r="P406" s="228">
        <f>O406*H406</f>
        <v>0</v>
      </c>
      <c r="Q406" s="228">
        <v>0</v>
      </c>
      <c r="R406" s="228">
        <f>Q406*H406</f>
        <v>0</v>
      </c>
      <c r="S406" s="228">
        <v>0</v>
      </c>
      <c r="T406" s="229">
        <f>S406*H406</f>
        <v>0</v>
      </c>
      <c r="AR406" s="23" t="s">
        <v>224</v>
      </c>
      <c r="AT406" s="23" t="s">
        <v>182</v>
      </c>
      <c r="AU406" s="23" t="s">
        <v>187</v>
      </c>
      <c r="AY406" s="23" t="s">
        <v>180</v>
      </c>
      <c r="BE406" s="230">
        <f>IF(N406="základní",J406,0)</f>
        <v>0</v>
      </c>
      <c r="BF406" s="230">
        <f>IF(N406="snížená",J406,0)</f>
        <v>0</v>
      </c>
      <c r="BG406" s="230">
        <f>IF(N406="zákl. přenesená",J406,0)</f>
        <v>0</v>
      </c>
      <c r="BH406" s="230">
        <f>IF(N406="sníž. přenesená",J406,0)</f>
        <v>0</v>
      </c>
      <c r="BI406" s="230">
        <f>IF(N406="nulová",J406,0)</f>
        <v>0</v>
      </c>
      <c r="BJ406" s="23" t="s">
        <v>187</v>
      </c>
      <c r="BK406" s="230">
        <f>ROUND(I406*H406,0)</f>
        <v>0</v>
      </c>
      <c r="BL406" s="23" t="s">
        <v>224</v>
      </c>
      <c r="BM406" s="23" t="s">
        <v>735</v>
      </c>
    </row>
    <row r="407" spans="2:51" s="13" customFormat="1" ht="13.5">
      <c r="B407" s="256"/>
      <c r="C407" s="257"/>
      <c r="D407" s="233" t="s">
        <v>194</v>
      </c>
      <c r="E407" s="258" t="s">
        <v>22</v>
      </c>
      <c r="F407" s="259" t="s">
        <v>736</v>
      </c>
      <c r="G407" s="257"/>
      <c r="H407" s="258" t="s">
        <v>22</v>
      </c>
      <c r="I407" s="260"/>
      <c r="J407" s="257"/>
      <c r="K407" s="257"/>
      <c r="L407" s="261"/>
      <c r="M407" s="262"/>
      <c r="N407" s="263"/>
      <c r="O407" s="263"/>
      <c r="P407" s="263"/>
      <c r="Q407" s="263"/>
      <c r="R407" s="263"/>
      <c r="S407" s="263"/>
      <c r="T407" s="264"/>
      <c r="AT407" s="265" t="s">
        <v>194</v>
      </c>
      <c r="AU407" s="265" t="s">
        <v>187</v>
      </c>
      <c r="AV407" s="13" t="s">
        <v>10</v>
      </c>
      <c r="AW407" s="13" t="s">
        <v>35</v>
      </c>
      <c r="AX407" s="13" t="s">
        <v>73</v>
      </c>
      <c r="AY407" s="265" t="s">
        <v>180</v>
      </c>
    </row>
    <row r="408" spans="2:51" s="11" customFormat="1" ht="13.5">
      <c r="B408" s="231"/>
      <c r="C408" s="232"/>
      <c r="D408" s="233" t="s">
        <v>194</v>
      </c>
      <c r="E408" s="234" t="s">
        <v>22</v>
      </c>
      <c r="F408" s="235" t="s">
        <v>225</v>
      </c>
      <c r="G408" s="232"/>
      <c r="H408" s="236">
        <v>19.3</v>
      </c>
      <c r="I408" s="237"/>
      <c r="J408" s="232"/>
      <c r="K408" s="232"/>
      <c r="L408" s="238"/>
      <c r="M408" s="239"/>
      <c r="N408" s="240"/>
      <c r="O408" s="240"/>
      <c r="P408" s="240"/>
      <c r="Q408" s="240"/>
      <c r="R408" s="240"/>
      <c r="S408" s="240"/>
      <c r="T408" s="241"/>
      <c r="AT408" s="242" t="s">
        <v>194</v>
      </c>
      <c r="AU408" s="242" t="s">
        <v>187</v>
      </c>
      <c r="AV408" s="11" t="s">
        <v>187</v>
      </c>
      <c r="AW408" s="11" t="s">
        <v>35</v>
      </c>
      <c r="AX408" s="11" t="s">
        <v>73</v>
      </c>
      <c r="AY408" s="242" t="s">
        <v>180</v>
      </c>
    </row>
    <row r="409" spans="2:51" s="13" customFormat="1" ht="13.5">
      <c r="B409" s="256"/>
      <c r="C409" s="257"/>
      <c r="D409" s="233" t="s">
        <v>194</v>
      </c>
      <c r="E409" s="258" t="s">
        <v>22</v>
      </c>
      <c r="F409" s="259" t="s">
        <v>261</v>
      </c>
      <c r="G409" s="257"/>
      <c r="H409" s="258" t="s">
        <v>22</v>
      </c>
      <c r="I409" s="260"/>
      <c r="J409" s="257"/>
      <c r="K409" s="257"/>
      <c r="L409" s="261"/>
      <c r="M409" s="262"/>
      <c r="N409" s="263"/>
      <c r="O409" s="263"/>
      <c r="P409" s="263"/>
      <c r="Q409" s="263"/>
      <c r="R409" s="263"/>
      <c r="S409" s="263"/>
      <c r="T409" s="264"/>
      <c r="AT409" s="265" t="s">
        <v>194</v>
      </c>
      <c r="AU409" s="265" t="s">
        <v>187</v>
      </c>
      <c r="AV409" s="13" t="s">
        <v>10</v>
      </c>
      <c r="AW409" s="13" t="s">
        <v>35</v>
      </c>
      <c r="AX409" s="13" t="s">
        <v>73</v>
      </c>
      <c r="AY409" s="265" t="s">
        <v>180</v>
      </c>
    </row>
    <row r="410" spans="2:51" s="11" customFormat="1" ht="13.5">
      <c r="B410" s="231"/>
      <c r="C410" s="232"/>
      <c r="D410" s="233" t="s">
        <v>194</v>
      </c>
      <c r="E410" s="234" t="s">
        <v>22</v>
      </c>
      <c r="F410" s="235" t="s">
        <v>737</v>
      </c>
      <c r="G410" s="232"/>
      <c r="H410" s="236">
        <v>35.14</v>
      </c>
      <c r="I410" s="237"/>
      <c r="J410" s="232"/>
      <c r="K410" s="232"/>
      <c r="L410" s="238"/>
      <c r="M410" s="239"/>
      <c r="N410" s="240"/>
      <c r="O410" s="240"/>
      <c r="P410" s="240"/>
      <c r="Q410" s="240"/>
      <c r="R410" s="240"/>
      <c r="S410" s="240"/>
      <c r="T410" s="241"/>
      <c r="AT410" s="242" t="s">
        <v>194</v>
      </c>
      <c r="AU410" s="242" t="s">
        <v>187</v>
      </c>
      <c r="AV410" s="11" t="s">
        <v>187</v>
      </c>
      <c r="AW410" s="11" t="s">
        <v>35</v>
      </c>
      <c r="AX410" s="11" t="s">
        <v>73</v>
      </c>
      <c r="AY410" s="242" t="s">
        <v>180</v>
      </c>
    </row>
    <row r="411" spans="2:51" s="11" customFormat="1" ht="13.5">
      <c r="B411" s="231"/>
      <c r="C411" s="232"/>
      <c r="D411" s="233" t="s">
        <v>194</v>
      </c>
      <c r="E411" s="234" t="s">
        <v>22</v>
      </c>
      <c r="F411" s="235" t="s">
        <v>738</v>
      </c>
      <c r="G411" s="232"/>
      <c r="H411" s="236">
        <v>14.87</v>
      </c>
      <c r="I411" s="237"/>
      <c r="J411" s="232"/>
      <c r="K411" s="232"/>
      <c r="L411" s="238"/>
      <c r="M411" s="239"/>
      <c r="N411" s="240"/>
      <c r="O411" s="240"/>
      <c r="P411" s="240"/>
      <c r="Q411" s="240"/>
      <c r="R411" s="240"/>
      <c r="S411" s="240"/>
      <c r="T411" s="241"/>
      <c r="AT411" s="242" t="s">
        <v>194</v>
      </c>
      <c r="AU411" s="242" t="s">
        <v>187</v>
      </c>
      <c r="AV411" s="11" t="s">
        <v>187</v>
      </c>
      <c r="AW411" s="11" t="s">
        <v>35</v>
      </c>
      <c r="AX411" s="11" t="s">
        <v>73</v>
      </c>
      <c r="AY411" s="242" t="s">
        <v>180</v>
      </c>
    </row>
    <row r="412" spans="2:51" s="11" customFormat="1" ht="13.5">
      <c r="B412" s="231"/>
      <c r="C412" s="232"/>
      <c r="D412" s="233" t="s">
        <v>194</v>
      </c>
      <c r="E412" s="234" t="s">
        <v>22</v>
      </c>
      <c r="F412" s="235" t="s">
        <v>739</v>
      </c>
      <c r="G412" s="232"/>
      <c r="H412" s="236">
        <v>4.74</v>
      </c>
      <c r="I412" s="237"/>
      <c r="J412" s="232"/>
      <c r="K412" s="232"/>
      <c r="L412" s="238"/>
      <c r="M412" s="239"/>
      <c r="N412" s="240"/>
      <c r="O412" s="240"/>
      <c r="P412" s="240"/>
      <c r="Q412" s="240"/>
      <c r="R412" s="240"/>
      <c r="S412" s="240"/>
      <c r="T412" s="241"/>
      <c r="AT412" s="242" t="s">
        <v>194</v>
      </c>
      <c r="AU412" s="242" t="s">
        <v>187</v>
      </c>
      <c r="AV412" s="11" t="s">
        <v>187</v>
      </c>
      <c r="AW412" s="11" t="s">
        <v>35</v>
      </c>
      <c r="AX412" s="11" t="s">
        <v>73</v>
      </c>
      <c r="AY412" s="242" t="s">
        <v>180</v>
      </c>
    </row>
    <row r="413" spans="2:51" s="11" customFormat="1" ht="13.5">
      <c r="B413" s="231"/>
      <c r="C413" s="232"/>
      <c r="D413" s="233" t="s">
        <v>194</v>
      </c>
      <c r="E413" s="234" t="s">
        <v>22</v>
      </c>
      <c r="F413" s="235" t="s">
        <v>740</v>
      </c>
      <c r="G413" s="232"/>
      <c r="H413" s="236">
        <v>4.77</v>
      </c>
      <c r="I413" s="237"/>
      <c r="J413" s="232"/>
      <c r="K413" s="232"/>
      <c r="L413" s="238"/>
      <c r="M413" s="239"/>
      <c r="N413" s="240"/>
      <c r="O413" s="240"/>
      <c r="P413" s="240"/>
      <c r="Q413" s="240"/>
      <c r="R413" s="240"/>
      <c r="S413" s="240"/>
      <c r="T413" s="241"/>
      <c r="AT413" s="242" t="s">
        <v>194</v>
      </c>
      <c r="AU413" s="242" t="s">
        <v>187</v>
      </c>
      <c r="AV413" s="11" t="s">
        <v>187</v>
      </c>
      <c r="AW413" s="11" t="s">
        <v>35</v>
      </c>
      <c r="AX413" s="11" t="s">
        <v>73</v>
      </c>
      <c r="AY413" s="242" t="s">
        <v>180</v>
      </c>
    </row>
    <row r="414" spans="2:51" s="12" customFormat="1" ht="13.5">
      <c r="B414" s="243"/>
      <c r="C414" s="244"/>
      <c r="D414" s="233" t="s">
        <v>194</v>
      </c>
      <c r="E414" s="245" t="s">
        <v>22</v>
      </c>
      <c r="F414" s="246" t="s">
        <v>196</v>
      </c>
      <c r="G414" s="244"/>
      <c r="H414" s="247">
        <v>78.82</v>
      </c>
      <c r="I414" s="248"/>
      <c r="J414" s="244"/>
      <c r="K414" s="244"/>
      <c r="L414" s="249"/>
      <c r="M414" s="250"/>
      <c r="N414" s="251"/>
      <c r="O414" s="251"/>
      <c r="P414" s="251"/>
      <c r="Q414" s="251"/>
      <c r="R414" s="251"/>
      <c r="S414" s="251"/>
      <c r="T414" s="252"/>
      <c r="AT414" s="253" t="s">
        <v>194</v>
      </c>
      <c r="AU414" s="253" t="s">
        <v>187</v>
      </c>
      <c r="AV414" s="12" t="s">
        <v>186</v>
      </c>
      <c r="AW414" s="12" t="s">
        <v>35</v>
      </c>
      <c r="AX414" s="12" t="s">
        <v>10</v>
      </c>
      <c r="AY414" s="253" t="s">
        <v>180</v>
      </c>
    </row>
    <row r="415" spans="2:65" s="1" customFormat="1" ht="34.2" customHeight="1">
      <c r="B415" s="45"/>
      <c r="C415" s="220" t="s">
        <v>741</v>
      </c>
      <c r="D415" s="220" t="s">
        <v>182</v>
      </c>
      <c r="E415" s="221" t="s">
        <v>742</v>
      </c>
      <c r="F415" s="222" t="s">
        <v>743</v>
      </c>
      <c r="G415" s="223" t="s">
        <v>192</v>
      </c>
      <c r="H415" s="224">
        <v>78.82</v>
      </c>
      <c r="I415" s="225"/>
      <c r="J415" s="224">
        <f>ROUND(I415*H415,0)</f>
        <v>0</v>
      </c>
      <c r="K415" s="222" t="s">
        <v>193</v>
      </c>
      <c r="L415" s="71"/>
      <c r="M415" s="226" t="s">
        <v>22</v>
      </c>
      <c r="N415" s="227" t="s">
        <v>45</v>
      </c>
      <c r="O415" s="46"/>
      <c r="P415" s="228">
        <f>O415*H415</f>
        <v>0</v>
      </c>
      <c r="Q415" s="228">
        <v>0</v>
      </c>
      <c r="R415" s="228">
        <f>Q415*H415</f>
        <v>0</v>
      </c>
      <c r="S415" s="228">
        <v>0</v>
      </c>
      <c r="T415" s="229">
        <f>S415*H415</f>
        <v>0</v>
      </c>
      <c r="AR415" s="23" t="s">
        <v>224</v>
      </c>
      <c r="AT415" s="23" t="s">
        <v>182</v>
      </c>
      <c r="AU415" s="23" t="s">
        <v>187</v>
      </c>
      <c r="AY415" s="23" t="s">
        <v>180</v>
      </c>
      <c r="BE415" s="230">
        <f>IF(N415="základní",J415,0)</f>
        <v>0</v>
      </c>
      <c r="BF415" s="230">
        <f>IF(N415="snížená",J415,0)</f>
        <v>0</v>
      </c>
      <c r="BG415" s="230">
        <f>IF(N415="zákl. přenesená",J415,0)</f>
        <v>0</v>
      </c>
      <c r="BH415" s="230">
        <f>IF(N415="sníž. přenesená",J415,0)</f>
        <v>0</v>
      </c>
      <c r="BI415" s="230">
        <f>IF(N415="nulová",J415,0)</f>
        <v>0</v>
      </c>
      <c r="BJ415" s="23" t="s">
        <v>187</v>
      </c>
      <c r="BK415" s="230">
        <f>ROUND(I415*H415,0)</f>
        <v>0</v>
      </c>
      <c r="BL415" s="23" t="s">
        <v>224</v>
      </c>
      <c r="BM415" s="23" t="s">
        <v>744</v>
      </c>
    </row>
    <row r="416" spans="2:51" s="11" customFormat="1" ht="13.5">
      <c r="B416" s="231"/>
      <c r="C416" s="232"/>
      <c r="D416" s="233" t="s">
        <v>194</v>
      </c>
      <c r="E416" s="234" t="s">
        <v>22</v>
      </c>
      <c r="F416" s="235" t="s">
        <v>745</v>
      </c>
      <c r="G416" s="232"/>
      <c r="H416" s="236">
        <v>78.82</v>
      </c>
      <c r="I416" s="237"/>
      <c r="J416" s="232"/>
      <c r="K416" s="232"/>
      <c r="L416" s="238"/>
      <c r="M416" s="239"/>
      <c r="N416" s="240"/>
      <c r="O416" s="240"/>
      <c r="P416" s="240"/>
      <c r="Q416" s="240"/>
      <c r="R416" s="240"/>
      <c r="S416" s="240"/>
      <c r="T416" s="241"/>
      <c r="AT416" s="242" t="s">
        <v>194</v>
      </c>
      <c r="AU416" s="242" t="s">
        <v>187</v>
      </c>
      <c r="AV416" s="11" t="s">
        <v>187</v>
      </c>
      <c r="AW416" s="11" t="s">
        <v>35</v>
      </c>
      <c r="AX416" s="11" t="s">
        <v>73</v>
      </c>
      <c r="AY416" s="242" t="s">
        <v>180</v>
      </c>
    </row>
    <row r="417" spans="2:51" s="12" customFormat="1" ht="13.5">
      <c r="B417" s="243"/>
      <c r="C417" s="244"/>
      <c r="D417" s="233" t="s">
        <v>194</v>
      </c>
      <c r="E417" s="245" t="s">
        <v>22</v>
      </c>
      <c r="F417" s="246" t="s">
        <v>196</v>
      </c>
      <c r="G417" s="244"/>
      <c r="H417" s="247">
        <v>78.82</v>
      </c>
      <c r="I417" s="248"/>
      <c r="J417" s="244"/>
      <c r="K417" s="244"/>
      <c r="L417" s="249"/>
      <c r="M417" s="275"/>
      <c r="N417" s="276"/>
      <c r="O417" s="276"/>
      <c r="P417" s="276"/>
      <c r="Q417" s="276"/>
      <c r="R417" s="276"/>
      <c r="S417" s="276"/>
      <c r="T417" s="277"/>
      <c r="AT417" s="253" t="s">
        <v>194</v>
      </c>
      <c r="AU417" s="253" t="s">
        <v>187</v>
      </c>
      <c r="AV417" s="12" t="s">
        <v>186</v>
      </c>
      <c r="AW417" s="12" t="s">
        <v>35</v>
      </c>
      <c r="AX417" s="12" t="s">
        <v>10</v>
      </c>
      <c r="AY417" s="253" t="s">
        <v>180</v>
      </c>
    </row>
    <row r="418" spans="2:12" s="1" customFormat="1" ht="6.95" customHeight="1">
      <c r="B418" s="66"/>
      <c r="C418" s="67"/>
      <c r="D418" s="67"/>
      <c r="E418" s="67"/>
      <c r="F418" s="67"/>
      <c r="G418" s="67"/>
      <c r="H418" s="67"/>
      <c r="I418" s="165"/>
      <c r="J418" s="67"/>
      <c r="K418" s="67"/>
      <c r="L418" s="71"/>
    </row>
  </sheetData>
  <sheetProtection password="CC35" sheet="1" objects="1" scenarios="1" formatColumns="0" formatRows="0" autoFilter="0"/>
  <autoFilter ref="C93:K417"/>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4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114</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756</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ROUND(J94,2)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ROUND(SUM(BE94:BE417),2)</f>
        <v>0</v>
      </c>
      <c r="G30" s="46"/>
      <c r="H30" s="46"/>
      <c r="I30" s="157">
        <v>0.21</v>
      </c>
      <c r="J30" s="156">
        <f>ROUND(ROUND((SUM(BE94:BE417)),2)*I30,0)</f>
        <v>0</v>
      </c>
      <c r="K30" s="50"/>
    </row>
    <row r="31" spans="2:11" s="1" customFormat="1" ht="14.4" customHeight="1">
      <c r="B31" s="45"/>
      <c r="C31" s="46"/>
      <c r="D31" s="46"/>
      <c r="E31" s="54" t="s">
        <v>45</v>
      </c>
      <c r="F31" s="156">
        <f>ROUND(SUM(BF94:BF417),2)</f>
        <v>0</v>
      </c>
      <c r="G31" s="46"/>
      <c r="H31" s="46"/>
      <c r="I31" s="157">
        <v>0.15</v>
      </c>
      <c r="J31" s="156">
        <f>ROUND(ROUND((SUM(BF94:BF417)),2)*I31,0)</f>
        <v>0</v>
      </c>
      <c r="K31" s="50"/>
    </row>
    <row r="32" spans="2:11" s="1" customFormat="1" ht="14.4" customHeight="1" hidden="1">
      <c r="B32" s="45"/>
      <c r="C32" s="46"/>
      <c r="D32" s="46"/>
      <c r="E32" s="54" t="s">
        <v>46</v>
      </c>
      <c r="F32" s="156">
        <f>ROUND(SUM(BG94:BG417),2)</f>
        <v>0</v>
      </c>
      <c r="G32" s="46"/>
      <c r="H32" s="46"/>
      <c r="I32" s="157">
        <v>0.21</v>
      </c>
      <c r="J32" s="156">
        <v>0</v>
      </c>
      <c r="K32" s="50"/>
    </row>
    <row r="33" spans="2:11" s="1" customFormat="1" ht="14.4" customHeight="1" hidden="1">
      <c r="B33" s="45"/>
      <c r="C33" s="46"/>
      <c r="D33" s="46"/>
      <c r="E33" s="54" t="s">
        <v>47</v>
      </c>
      <c r="F33" s="156">
        <f>ROUND(SUM(BH94:BH417),2)</f>
        <v>0</v>
      </c>
      <c r="G33" s="46"/>
      <c r="H33" s="46"/>
      <c r="I33" s="157">
        <v>0.15</v>
      </c>
      <c r="J33" s="156">
        <v>0</v>
      </c>
      <c r="K33" s="50"/>
    </row>
    <row r="34" spans="2:11" s="1" customFormat="1" ht="14.4" customHeight="1" hidden="1">
      <c r="B34" s="45"/>
      <c r="C34" s="46"/>
      <c r="D34" s="46"/>
      <c r="E34" s="54" t="s">
        <v>48</v>
      </c>
      <c r="F34" s="156">
        <f>ROUND(SUM(BI94:BI417),2)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02-9 - SO 02-9 Byt 1+1 č. 9</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J94</f>
        <v>0</v>
      </c>
      <c r="K56" s="50"/>
      <c r="AU56" s="23" t="s">
        <v>145</v>
      </c>
    </row>
    <row r="57" spans="2:11" s="7" customFormat="1" ht="24.95" customHeight="1">
      <c r="B57" s="176"/>
      <c r="C57" s="177"/>
      <c r="D57" s="178" t="s">
        <v>146</v>
      </c>
      <c r="E57" s="179"/>
      <c r="F57" s="179"/>
      <c r="G57" s="179"/>
      <c r="H57" s="179"/>
      <c r="I57" s="180"/>
      <c r="J57" s="181">
        <f>J95</f>
        <v>0</v>
      </c>
      <c r="K57" s="182"/>
    </row>
    <row r="58" spans="2:11" s="8" customFormat="1" ht="19.9" customHeight="1">
      <c r="B58" s="183"/>
      <c r="C58" s="184"/>
      <c r="D58" s="185" t="s">
        <v>147</v>
      </c>
      <c r="E58" s="186"/>
      <c r="F58" s="186"/>
      <c r="G58" s="186"/>
      <c r="H58" s="186"/>
      <c r="I58" s="187"/>
      <c r="J58" s="188">
        <f>J96</f>
        <v>0</v>
      </c>
      <c r="K58" s="189"/>
    </row>
    <row r="59" spans="2:11" s="8" customFormat="1" ht="19.9" customHeight="1">
      <c r="B59" s="183"/>
      <c r="C59" s="184"/>
      <c r="D59" s="185" t="s">
        <v>148</v>
      </c>
      <c r="E59" s="186"/>
      <c r="F59" s="186"/>
      <c r="G59" s="186"/>
      <c r="H59" s="186"/>
      <c r="I59" s="187"/>
      <c r="J59" s="188">
        <f>J98</f>
        <v>0</v>
      </c>
      <c r="K59" s="189"/>
    </row>
    <row r="60" spans="2:11" s="8" customFormat="1" ht="19.9" customHeight="1">
      <c r="B60" s="183"/>
      <c r="C60" s="184"/>
      <c r="D60" s="185" t="s">
        <v>149</v>
      </c>
      <c r="E60" s="186"/>
      <c r="F60" s="186"/>
      <c r="G60" s="186"/>
      <c r="H60" s="186"/>
      <c r="I60" s="187"/>
      <c r="J60" s="188">
        <f>J121</f>
        <v>0</v>
      </c>
      <c r="K60" s="189"/>
    </row>
    <row r="61" spans="2:11" s="8" customFormat="1" ht="19.9" customHeight="1">
      <c r="B61" s="183"/>
      <c r="C61" s="184"/>
      <c r="D61" s="185" t="s">
        <v>150</v>
      </c>
      <c r="E61" s="186"/>
      <c r="F61" s="186"/>
      <c r="G61" s="186"/>
      <c r="H61" s="186"/>
      <c r="I61" s="187"/>
      <c r="J61" s="188">
        <f>J161</f>
        <v>0</v>
      </c>
      <c r="K61" s="189"/>
    </row>
    <row r="62" spans="2:11" s="8" customFormat="1" ht="19.9" customHeight="1">
      <c r="B62" s="183"/>
      <c r="C62" s="184"/>
      <c r="D62" s="185" t="s">
        <v>151</v>
      </c>
      <c r="E62" s="186"/>
      <c r="F62" s="186"/>
      <c r="G62" s="186"/>
      <c r="H62" s="186"/>
      <c r="I62" s="187"/>
      <c r="J62" s="188">
        <f>J173</f>
        <v>0</v>
      </c>
      <c r="K62" s="189"/>
    </row>
    <row r="63" spans="2:11" s="8" customFormat="1" ht="19.9" customHeight="1">
      <c r="B63" s="183"/>
      <c r="C63" s="184"/>
      <c r="D63" s="185" t="s">
        <v>152</v>
      </c>
      <c r="E63" s="186"/>
      <c r="F63" s="186"/>
      <c r="G63" s="186"/>
      <c r="H63" s="186"/>
      <c r="I63" s="187"/>
      <c r="J63" s="188">
        <f>J186</f>
        <v>0</v>
      </c>
      <c r="K63" s="189"/>
    </row>
    <row r="64" spans="2:11" s="7" customFormat="1" ht="24.95" customHeight="1">
      <c r="B64" s="176"/>
      <c r="C64" s="177"/>
      <c r="D64" s="178" t="s">
        <v>153</v>
      </c>
      <c r="E64" s="179"/>
      <c r="F64" s="179"/>
      <c r="G64" s="179"/>
      <c r="H64" s="179"/>
      <c r="I64" s="180"/>
      <c r="J64" s="181">
        <f>J189</f>
        <v>0</v>
      </c>
      <c r="K64" s="182"/>
    </row>
    <row r="65" spans="2:11" s="8" customFormat="1" ht="19.9" customHeight="1">
      <c r="B65" s="183"/>
      <c r="C65" s="184"/>
      <c r="D65" s="185" t="s">
        <v>154</v>
      </c>
      <c r="E65" s="186"/>
      <c r="F65" s="186"/>
      <c r="G65" s="186"/>
      <c r="H65" s="186"/>
      <c r="I65" s="187"/>
      <c r="J65" s="188">
        <f>J190</f>
        <v>0</v>
      </c>
      <c r="K65" s="189"/>
    </row>
    <row r="66" spans="2:11" s="8" customFormat="1" ht="19.9" customHeight="1">
      <c r="B66" s="183"/>
      <c r="C66" s="184"/>
      <c r="D66" s="185" t="s">
        <v>155</v>
      </c>
      <c r="E66" s="186"/>
      <c r="F66" s="186"/>
      <c r="G66" s="186"/>
      <c r="H66" s="186"/>
      <c r="I66" s="187"/>
      <c r="J66" s="188">
        <f>J205</f>
        <v>0</v>
      </c>
      <c r="K66" s="189"/>
    </row>
    <row r="67" spans="2:11" s="8" customFormat="1" ht="19.9" customHeight="1">
      <c r="B67" s="183"/>
      <c r="C67" s="184"/>
      <c r="D67" s="185" t="s">
        <v>156</v>
      </c>
      <c r="E67" s="186"/>
      <c r="F67" s="186"/>
      <c r="G67" s="186"/>
      <c r="H67" s="186"/>
      <c r="I67" s="187"/>
      <c r="J67" s="188">
        <f>J226</f>
        <v>0</v>
      </c>
      <c r="K67" s="189"/>
    </row>
    <row r="68" spans="2:11" s="8" customFormat="1" ht="19.9" customHeight="1">
      <c r="B68" s="183"/>
      <c r="C68" s="184"/>
      <c r="D68" s="185" t="s">
        <v>157</v>
      </c>
      <c r="E68" s="186"/>
      <c r="F68" s="186"/>
      <c r="G68" s="186"/>
      <c r="H68" s="186"/>
      <c r="I68" s="187"/>
      <c r="J68" s="188">
        <f>J245</f>
        <v>0</v>
      </c>
      <c r="K68" s="189"/>
    </row>
    <row r="69" spans="2:11" s="8" customFormat="1" ht="19.9" customHeight="1">
      <c r="B69" s="183"/>
      <c r="C69" s="184"/>
      <c r="D69" s="185" t="s">
        <v>158</v>
      </c>
      <c r="E69" s="186"/>
      <c r="F69" s="186"/>
      <c r="G69" s="186"/>
      <c r="H69" s="186"/>
      <c r="I69" s="187"/>
      <c r="J69" s="188">
        <f>J269</f>
        <v>0</v>
      </c>
      <c r="K69" s="189"/>
    </row>
    <row r="70" spans="2:11" s="8" customFormat="1" ht="19.9" customHeight="1">
      <c r="B70" s="183"/>
      <c r="C70" s="184"/>
      <c r="D70" s="185" t="s">
        <v>159</v>
      </c>
      <c r="E70" s="186"/>
      <c r="F70" s="186"/>
      <c r="G70" s="186"/>
      <c r="H70" s="186"/>
      <c r="I70" s="187"/>
      <c r="J70" s="188">
        <f>J297</f>
        <v>0</v>
      </c>
      <c r="K70" s="189"/>
    </row>
    <row r="71" spans="2:11" s="8" customFormat="1" ht="19.9" customHeight="1">
      <c r="B71" s="183"/>
      <c r="C71" s="184"/>
      <c r="D71" s="185" t="s">
        <v>160</v>
      </c>
      <c r="E71" s="186"/>
      <c r="F71" s="186"/>
      <c r="G71" s="186"/>
      <c r="H71" s="186"/>
      <c r="I71" s="187"/>
      <c r="J71" s="188">
        <f>J310</f>
        <v>0</v>
      </c>
      <c r="K71" s="189"/>
    </row>
    <row r="72" spans="2:11" s="8" customFormat="1" ht="19.9" customHeight="1">
      <c r="B72" s="183"/>
      <c r="C72" s="184"/>
      <c r="D72" s="185" t="s">
        <v>161</v>
      </c>
      <c r="E72" s="186"/>
      <c r="F72" s="186"/>
      <c r="G72" s="186"/>
      <c r="H72" s="186"/>
      <c r="I72" s="187"/>
      <c r="J72" s="188">
        <f>J345</f>
        <v>0</v>
      </c>
      <c r="K72" s="189"/>
    </row>
    <row r="73" spans="2:11" s="8" customFormat="1" ht="19.9" customHeight="1">
      <c r="B73" s="183"/>
      <c r="C73" s="184"/>
      <c r="D73" s="185" t="s">
        <v>162</v>
      </c>
      <c r="E73" s="186"/>
      <c r="F73" s="186"/>
      <c r="G73" s="186"/>
      <c r="H73" s="186"/>
      <c r="I73" s="187"/>
      <c r="J73" s="188">
        <f>J376</f>
        <v>0</v>
      </c>
      <c r="K73" s="189"/>
    </row>
    <row r="74" spans="2:11" s="8" customFormat="1" ht="19.9" customHeight="1">
      <c r="B74" s="183"/>
      <c r="C74" s="184"/>
      <c r="D74" s="185" t="s">
        <v>163</v>
      </c>
      <c r="E74" s="186"/>
      <c r="F74" s="186"/>
      <c r="G74" s="186"/>
      <c r="H74" s="186"/>
      <c r="I74" s="187"/>
      <c r="J74" s="188">
        <f>J405</f>
        <v>0</v>
      </c>
      <c r="K74" s="189"/>
    </row>
    <row r="75" spans="2:11" s="1" customFormat="1" ht="21.8" customHeight="1">
      <c r="B75" s="45"/>
      <c r="C75" s="46"/>
      <c r="D75" s="46"/>
      <c r="E75" s="46"/>
      <c r="F75" s="46"/>
      <c r="G75" s="46"/>
      <c r="H75" s="46"/>
      <c r="I75" s="143"/>
      <c r="J75" s="46"/>
      <c r="K75" s="50"/>
    </row>
    <row r="76" spans="2:11" s="1" customFormat="1" ht="6.95" customHeight="1">
      <c r="B76" s="66"/>
      <c r="C76" s="67"/>
      <c r="D76" s="67"/>
      <c r="E76" s="67"/>
      <c r="F76" s="67"/>
      <c r="G76" s="67"/>
      <c r="H76" s="67"/>
      <c r="I76" s="165"/>
      <c r="J76" s="67"/>
      <c r="K76" s="68"/>
    </row>
    <row r="80" spans="2:12" s="1" customFormat="1" ht="6.95" customHeight="1">
      <c r="B80" s="69"/>
      <c r="C80" s="70"/>
      <c r="D80" s="70"/>
      <c r="E80" s="70"/>
      <c r="F80" s="70"/>
      <c r="G80" s="70"/>
      <c r="H80" s="70"/>
      <c r="I80" s="168"/>
      <c r="J80" s="70"/>
      <c r="K80" s="70"/>
      <c r="L80" s="71"/>
    </row>
    <row r="81" spans="2:12" s="1" customFormat="1" ht="36.95" customHeight="1">
      <c r="B81" s="45"/>
      <c r="C81" s="72" t="s">
        <v>164</v>
      </c>
      <c r="D81" s="73"/>
      <c r="E81" s="73"/>
      <c r="F81" s="73"/>
      <c r="G81" s="73"/>
      <c r="H81" s="73"/>
      <c r="I81" s="190"/>
      <c r="J81" s="73"/>
      <c r="K81" s="73"/>
      <c r="L81" s="71"/>
    </row>
    <row r="82" spans="2:12" s="1" customFormat="1" ht="6.95" customHeight="1">
      <c r="B82" s="45"/>
      <c r="C82" s="73"/>
      <c r="D82" s="73"/>
      <c r="E82" s="73"/>
      <c r="F82" s="73"/>
      <c r="G82" s="73"/>
      <c r="H82" s="73"/>
      <c r="I82" s="190"/>
      <c r="J82" s="73"/>
      <c r="K82" s="73"/>
      <c r="L82" s="71"/>
    </row>
    <row r="83" spans="2:12" s="1" customFormat="1" ht="14.4" customHeight="1">
      <c r="B83" s="45"/>
      <c r="C83" s="75" t="s">
        <v>18</v>
      </c>
      <c r="D83" s="73"/>
      <c r="E83" s="73"/>
      <c r="F83" s="73"/>
      <c r="G83" s="73"/>
      <c r="H83" s="73"/>
      <c r="I83" s="190"/>
      <c r="J83" s="73"/>
      <c r="K83" s="73"/>
      <c r="L83" s="71"/>
    </row>
    <row r="84" spans="2:12" s="1" customFormat="1" ht="14.4" customHeight="1">
      <c r="B84" s="45"/>
      <c r="C84" s="73"/>
      <c r="D84" s="73"/>
      <c r="E84" s="191" t="str">
        <f>E7</f>
        <v>6118 Klatovská nemocnice, a. s.</v>
      </c>
      <c r="F84" s="75"/>
      <c r="G84" s="75"/>
      <c r="H84" s="75"/>
      <c r="I84" s="190"/>
      <c r="J84" s="73"/>
      <c r="K84" s="73"/>
      <c r="L84" s="71"/>
    </row>
    <row r="85" spans="2:12" s="1" customFormat="1" ht="14.4" customHeight="1">
      <c r="B85" s="45"/>
      <c r="C85" s="75" t="s">
        <v>139</v>
      </c>
      <c r="D85" s="73"/>
      <c r="E85" s="73"/>
      <c r="F85" s="73"/>
      <c r="G85" s="73"/>
      <c r="H85" s="73"/>
      <c r="I85" s="190"/>
      <c r="J85" s="73"/>
      <c r="K85" s="73"/>
      <c r="L85" s="71"/>
    </row>
    <row r="86" spans="2:12" s="1" customFormat="1" ht="16.2" customHeight="1">
      <c r="B86" s="45"/>
      <c r="C86" s="73"/>
      <c r="D86" s="73"/>
      <c r="E86" s="81" t="str">
        <f>E9</f>
        <v>02-9 - SO 02-9 Byt 1+1 č. 9</v>
      </c>
      <c r="F86" s="73"/>
      <c r="G86" s="73"/>
      <c r="H86" s="73"/>
      <c r="I86" s="190"/>
      <c r="J86" s="73"/>
      <c r="K86" s="73"/>
      <c r="L86" s="71"/>
    </row>
    <row r="87" spans="2:12" s="1" customFormat="1" ht="6.95" customHeight="1">
      <c r="B87" s="45"/>
      <c r="C87" s="73"/>
      <c r="D87" s="73"/>
      <c r="E87" s="73"/>
      <c r="F87" s="73"/>
      <c r="G87" s="73"/>
      <c r="H87" s="73"/>
      <c r="I87" s="190"/>
      <c r="J87" s="73"/>
      <c r="K87" s="73"/>
      <c r="L87" s="71"/>
    </row>
    <row r="88" spans="2:12" s="1" customFormat="1" ht="18" customHeight="1">
      <c r="B88" s="45"/>
      <c r="C88" s="75" t="s">
        <v>24</v>
      </c>
      <c r="D88" s="73"/>
      <c r="E88" s="73"/>
      <c r="F88" s="192" t="str">
        <f>F12</f>
        <v xml:space="preserve"> </v>
      </c>
      <c r="G88" s="73"/>
      <c r="H88" s="73"/>
      <c r="I88" s="193" t="s">
        <v>26</v>
      </c>
      <c r="J88" s="84" t="str">
        <f>IF(J12="","",J12)</f>
        <v>28. 5. 2018</v>
      </c>
      <c r="K88" s="73"/>
      <c r="L88" s="71"/>
    </row>
    <row r="89" spans="2:12" s="1" customFormat="1" ht="6.95" customHeight="1">
      <c r="B89" s="45"/>
      <c r="C89" s="73"/>
      <c r="D89" s="73"/>
      <c r="E89" s="73"/>
      <c r="F89" s="73"/>
      <c r="G89" s="73"/>
      <c r="H89" s="73"/>
      <c r="I89" s="190"/>
      <c r="J89" s="73"/>
      <c r="K89" s="73"/>
      <c r="L89" s="71"/>
    </row>
    <row r="90" spans="2:12" s="1" customFormat="1" ht="13.5">
      <c r="B90" s="45"/>
      <c r="C90" s="75" t="s">
        <v>30</v>
      </c>
      <c r="D90" s="73"/>
      <c r="E90" s="73"/>
      <c r="F90" s="192" t="str">
        <f>E15</f>
        <v xml:space="preserve"> </v>
      </c>
      <c r="G90" s="73"/>
      <c r="H90" s="73"/>
      <c r="I90" s="193" t="s">
        <v>36</v>
      </c>
      <c r="J90" s="192" t="str">
        <f>E21</f>
        <v xml:space="preserve"> </v>
      </c>
      <c r="K90" s="73"/>
      <c r="L90" s="71"/>
    </row>
    <row r="91" spans="2:12" s="1" customFormat="1" ht="14.4" customHeight="1">
      <c r="B91" s="45"/>
      <c r="C91" s="75" t="s">
        <v>33</v>
      </c>
      <c r="D91" s="73"/>
      <c r="E91" s="73"/>
      <c r="F91" s="192" t="str">
        <f>IF(E18="","",E18)</f>
        <v/>
      </c>
      <c r="G91" s="73"/>
      <c r="H91" s="73"/>
      <c r="I91" s="190"/>
      <c r="J91" s="73"/>
      <c r="K91" s="73"/>
      <c r="L91" s="71"/>
    </row>
    <row r="92" spans="2:12" s="1" customFormat="1" ht="10.3" customHeight="1">
      <c r="B92" s="45"/>
      <c r="C92" s="73"/>
      <c r="D92" s="73"/>
      <c r="E92" s="73"/>
      <c r="F92" s="73"/>
      <c r="G92" s="73"/>
      <c r="H92" s="73"/>
      <c r="I92" s="190"/>
      <c r="J92" s="73"/>
      <c r="K92" s="73"/>
      <c r="L92" s="71"/>
    </row>
    <row r="93" spans="2:20" s="9" customFormat="1" ht="29.25" customHeight="1">
      <c r="B93" s="194"/>
      <c r="C93" s="195" t="s">
        <v>165</v>
      </c>
      <c r="D93" s="196" t="s">
        <v>58</v>
      </c>
      <c r="E93" s="196" t="s">
        <v>54</v>
      </c>
      <c r="F93" s="196" t="s">
        <v>166</v>
      </c>
      <c r="G93" s="196" t="s">
        <v>167</v>
      </c>
      <c r="H93" s="196" t="s">
        <v>168</v>
      </c>
      <c r="I93" s="197" t="s">
        <v>169</v>
      </c>
      <c r="J93" s="196" t="s">
        <v>143</v>
      </c>
      <c r="K93" s="198" t="s">
        <v>170</v>
      </c>
      <c r="L93" s="199"/>
      <c r="M93" s="101" t="s">
        <v>171</v>
      </c>
      <c r="N93" s="102" t="s">
        <v>43</v>
      </c>
      <c r="O93" s="102" t="s">
        <v>172</v>
      </c>
      <c r="P93" s="102" t="s">
        <v>173</v>
      </c>
      <c r="Q93" s="102" t="s">
        <v>174</v>
      </c>
      <c r="R93" s="102" t="s">
        <v>175</v>
      </c>
      <c r="S93" s="102" t="s">
        <v>176</v>
      </c>
      <c r="T93" s="103" t="s">
        <v>177</v>
      </c>
    </row>
    <row r="94" spans="2:63" s="1" customFormat="1" ht="29.25" customHeight="1">
      <c r="B94" s="45"/>
      <c r="C94" s="107" t="s">
        <v>144</v>
      </c>
      <c r="D94" s="73"/>
      <c r="E94" s="73"/>
      <c r="F94" s="73"/>
      <c r="G94" s="73"/>
      <c r="H94" s="73"/>
      <c r="I94" s="190"/>
      <c r="J94" s="200">
        <f>BK94</f>
        <v>0</v>
      </c>
      <c r="K94" s="73"/>
      <c r="L94" s="71"/>
      <c r="M94" s="104"/>
      <c r="N94" s="105"/>
      <c r="O94" s="105"/>
      <c r="P94" s="201">
        <f>P95+P189</f>
        <v>0</v>
      </c>
      <c r="Q94" s="105"/>
      <c r="R94" s="201">
        <f>R95+R189</f>
        <v>0</v>
      </c>
      <c r="S94" s="105"/>
      <c r="T94" s="202">
        <f>T95+T189</f>
        <v>0</v>
      </c>
      <c r="AT94" s="23" t="s">
        <v>72</v>
      </c>
      <c r="AU94" s="23" t="s">
        <v>145</v>
      </c>
      <c r="BK94" s="203">
        <f>BK95+BK189</f>
        <v>0</v>
      </c>
    </row>
    <row r="95" spans="2:63" s="10" customFormat="1" ht="37.4" customHeight="1">
      <c r="B95" s="204"/>
      <c r="C95" s="205"/>
      <c r="D95" s="206" t="s">
        <v>72</v>
      </c>
      <c r="E95" s="207" t="s">
        <v>178</v>
      </c>
      <c r="F95" s="207" t="s">
        <v>179</v>
      </c>
      <c r="G95" s="205"/>
      <c r="H95" s="205"/>
      <c r="I95" s="208"/>
      <c r="J95" s="209">
        <f>BK95</f>
        <v>0</v>
      </c>
      <c r="K95" s="205"/>
      <c r="L95" s="210"/>
      <c r="M95" s="211"/>
      <c r="N95" s="212"/>
      <c r="O95" s="212"/>
      <c r="P95" s="213">
        <f>P96+P98+P121+P161+P173+P186</f>
        <v>0</v>
      </c>
      <c r="Q95" s="212"/>
      <c r="R95" s="213">
        <f>R96+R98+R121+R161+R173+R186</f>
        <v>0</v>
      </c>
      <c r="S95" s="212"/>
      <c r="T95" s="214">
        <f>T96+T98+T121+T161+T173+T186</f>
        <v>0</v>
      </c>
      <c r="AR95" s="215" t="s">
        <v>10</v>
      </c>
      <c r="AT95" s="216" t="s">
        <v>72</v>
      </c>
      <c r="AU95" s="216" t="s">
        <v>73</v>
      </c>
      <c r="AY95" s="215" t="s">
        <v>180</v>
      </c>
      <c r="BK95" s="217">
        <f>BK96+BK98+BK121+BK161+BK173+BK186</f>
        <v>0</v>
      </c>
    </row>
    <row r="96" spans="2:63" s="10" customFormat="1" ht="19.9" customHeight="1">
      <c r="B96" s="204"/>
      <c r="C96" s="205"/>
      <c r="D96" s="206" t="s">
        <v>72</v>
      </c>
      <c r="E96" s="218" t="s">
        <v>29</v>
      </c>
      <c r="F96" s="218" t="s">
        <v>181</v>
      </c>
      <c r="G96" s="205"/>
      <c r="H96" s="205"/>
      <c r="I96" s="208"/>
      <c r="J96" s="219">
        <f>BK96</f>
        <v>0</v>
      </c>
      <c r="K96" s="205"/>
      <c r="L96" s="210"/>
      <c r="M96" s="211"/>
      <c r="N96" s="212"/>
      <c r="O96" s="212"/>
      <c r="P96" s="213">
        <f>P97</f>
        <v>0</v>
      </c>
      <c r="Q96" s="212"/>
      <c r="R96" s="213">
        <f>R97</f>
        <v>0</v>
      </c>
      <c r="S96" s="212"/>
      <c r="T96" s="214">
        <f>T97</f>
        <v>0</v>
      </c>
      <c r="AR96" s="215" t="s">
        <v>10</v>
      </c>
      <c r="AT96" s="216" t="s">
        <v>72</v>
      </c>
      <c r="AU96" s="216" t="s">
        <v>10</v>
      </c>
      <c r="AY96" s="215" t="s">
        <v>180</v>
      </c>
      <c r="BK96" s="217">
        <f>BK97</f>
        <v>0</v>
      </c>
    </row>
    <row r="97" spans="2:65" s="1" customFormat="1" ht="14.4" customHeight="1">
      <c r="B97" s="45"/>
      <c r="C97" s="220" t="s">
        <v>10</v>
      </c>
      <c r="D97" s="220" t="s">
        <v>182</v>
      </c>
      <c r="E97" s="221" t="s">
        <v>183</v>
      </c>
      <c r="F97" s="222" t="s">
        <v>184</v>
      </c>
      <c r="G97" s="223" t="s">
        <v>185</v>
      </c>
      <c r="H97" s="224">
        <v>1</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187</v>
      </c>
    </row>
    <row r="98" spans="2:63" s="10" customFormat="1" ht="29.85" customHeight="1">
      <c r="B98" s="204"/>
      <c r="C98" s="205"/>
      <c r="D98" s="206" t="s">
        <v>72</v>
      </c>
      <c r="E98" s="218" t="s">
        <v>188</v>
      </c>
      <c r="F98" s="218" t="s">
        <v>189</v>
      </c>
      <c r="G98" s="205"/>
      <c r="H98" s="205"/>
      <c r="I98" s="208"/>
      <c r="J98" s="219">
        <f>BK98</f>
        <v>0</v>
      </c>
      <c r="K98" s="205"/>
      <c r="L98" s="210"/>
      <c r="M98" s="211"/>
      <c r="N98" s="212"/>
      <c r="O98" s="212"/>
      <c r="P98" s="213">
        <f>SUM(P99:P120)</f>
        <v>0</v>
      </c>
      <c r="Q98" s="212"/>
      <c r="R98" s="213">
        <f>SUM(R99:R120)</f>
        <v>0</v>
      </c>
      <c r="S98" s="212"/>
      <c r="T98" s="214">
        <f>SUM(T99:T120)</f>
        <v>0</v>
      </c>
      <c r="AR98" s="215" t="s">
        <v>10</v>
      </c>
      <c r="AT98" s="216" t="s">
        <v>72</v>
      </c>
      <c r="AU98" s="216" t="s">
        <v>10</v>
      </c>
      <c r="AY98" s="215" t="s">
        <v>180</v>
      </c>
      <c r="BK98" s="217">
        <f>SUM(BK99:BK120)</f>
        <v>0</v>
      </c>
    </row>
    <row r="99" spans="2:65" s="1" customFormat="1" ht="22.8" customHeight="1">
      <c r="B99" s="45"/>
      <c r="C99" s="220" t="s">
        <v>187</v>
      </c>
      <c r="D99" s="220" t="s">
        <v>182</v>
      </c>
      <c r="E99" s="221" t="s">
        <v>190</v>
      </c>
      <c r="F99" s="222" t="s">
        <v>191</v>
      </c>
      <c r="G99" s="223" t="s">
        <v>192</v>
      </c>
      <c r="H99" s="224">
        <v>12.1</v>
      </c>
      <c r="I99" s="225"/>
      <c r="J99" s="224">
        <f>ROUND(I99*H99,0)</f>
        <v>0</v>
      </c>
      <c r="K99" s="222" t="s">
        <v>193</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186</v>
      </c>
    </row>
    <row r="100" spans="2:51" s="11" customFormat="1" ht="13.5">
      <c r="B100" s="231"/>
      <c r="C100" s="232"/>
      <c r="D100" s="233" t="s">
        <v>194</v>
      </c>
      <c r="E100" s="234" t="s">
        <v>22</v>
      </c>
      <c r="F100" s="235" t="s">
        <v>195</v>
      </c>
      <c r="G100" s="232"/>
      <c r="H100" s="236">
        <v>12.1</v>
      </c>
      <c r="I100" s="237"/>
      <c r="J100" s="232"/>
      <c r="K100" s="232"/>
      <c r="L100" s="238"/>
      <c r="M100" s="239"/>
      <c r="N100" s="240"/>
      <c r="O100" s="240"/>
      <c r="P100" s="240"/>
      <c r="Q100" s="240"/>
      <c r="R100" s="240"/>
      <c r="S100" s="240"/>
      <c r="T100" s="241"/>
      <c r="AT100" s="242" t="s">
        <v>194</v>
      </c>
      <c r="AU100" s="242" t="s">
        <v>187</v>
      </c>
      <c r="AV100" s="11" t="s">
        <v>187</v>
      </c>
      <c r="AW100" s="11" t="s">
        <v>35</v>
      </c>
      <c r="AX100" s="11" t="s">
        <v>73</v>
      </c>
      <c r="AY100" s="242" t="s">
        <v>180</v>
      </c>
    </row>
    <row r="101" spans="2:51" s="12" customFormat="1" ht="13.5">
      <c r="B101" s="243"/>
      <c r="C101" s="244"/>
      <c r="D101" s="233" t="s">
        <v>194</v>
      </c>
      <c r="E101" s="245" t="s">
        <v>22</v>
      </c>
      <c r="F101" s="246" t="s">
        <v>196</v>
      </c>
      <c r="G101" s="244"/>
      <c r="H101" s="247">
        <v>12.1</v>
      </c>
      <c r="I101" s="248"/>
      <c r="J101" s="244"/>
      <c r="K101" s="244"/>
      <c r="L101" s="249"/>
      <c r="M101" s="250"/>
      <c r="N101" s="251"/>
      <c r="O101" s="251"/>
      <c r="P101" s="251"/>
      <c r="Q101" s="251"/>
      <c r="R101" s="251"/>
      <c r="S101" s="251"/>
      <c r="T101" s="252"/>
      <c r="AT101" s="253" t="s">
        <v>194</v>
      </c>
      <c r="AU101" s="253" t="s">
        <v>187</v>
      </c>
      <c r="AV101" s="12" t="s">
        <v>186</v>
      </c>
      <c r="AW101" s="12" t="s">
        <v>35</v>
      </c>
      <c r="AX101" s="12" t="s">
        <v>10</v>
      </c>
      <c r="AY101" s="253" t="s">
        <v>180</v>
      </c>
    </row>
    <row r="102" spans="2:65" s="1" customFormat="1" ht="22.8" customHeight="1">
      <c r="B102" s="45"/>
      <c r="C102" s="220" t="s">
        <v>188</v>
      </c>
      <c r="D102" s="220" t="s">
        <v>182</v>
      </c>
      <c r="E102" s="221" t="s">
        <v>197</v>
      </c>
      <c r="F102" s="222" t="s">
        <v>198</v>
      </c>
      <c r="G102" s="223" t="s">
        <v>192</v>
      </c>
      <c r="H102" s="224">
        <v>7.45</v>
      </c>
      <c r="I102" s="225"/>
      <c r="J102" s="224">
        <f>ROUND(I102*H102,0)</f>
        <v>0</v>
      </c>
      <c r="K102" s="222" t="s">
        <v>193</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199</v>
      </c>
    </row>
    <row r="103" spans="2:51" s="11" customFormat="1" ht="13.5">
      <c r="B103" s="231"/>
      <c r="C103" s="232"/>
      <c r="D103" s="233" t="s">
        <v>194</v>
      </c>
      <c r="E103" s="234" t="s">
        <v>22</v>
      </c>
      <c r="F103" s="235" t="s">
        <v>200</v>
      </c>
      <c r="G103" s="232"/>
      <c r="H103" s="236">
        <v>7.45</v>
      </c>
      <c r="I103" s="237"/>
      <c r="J103" s="232"/>
      <c r="K103" s="232"/>
      <c r="L103" s="238"/>
      <c r="M103" s="239"/>
      <c r="N103" s="240"/>
      <c r="O103" s="240"/>
      <c r="P103" s="240"/>
      <c r="Q103" s="240"/>
      <c r="R103" s="240"/>
      <c r="S103" s="240"/>
      <c r="T103" s="241"/>
      <c r="AT103" s="242" t="s">
        <v>194</v>
      </c>
      <c r="AU103" s="242" t="s">
        <v>187</v>
      </c>
      <c r="AV103" s="11" t="s">
        <v>187</v>
      </c>
      <c r="AW103" s="11" t="s">
        <v>35</v>
      </c>
      <c r="AX103" s="11" t="s">
        <v>73</v>
      </c>
      <c r="AY103" s="242" t="s">
        <v>180</v>
      </c>
    </row>
    <row r="104" spans="2:51" s="12" customFormat="1" ht="13.5">
      <c r="B104" s="243"/>
      <c r="C104" s="244"/>
      <c r="D104" s="233" t="s">
        <v>194</v>
      </c>
      <c r="E104" s="245" t="s">
        <v>22</v>
      </c>
      <c r="F104" s="246" t="s">
        <v>196</v>
      </c>
      <c r="G104" s="244"/>
      <c r="H104" s="247">
        <v>7.45</v>
      </c>
      <c r="I104" s="248"/>
      <c r="J104" s="244"/>
      <c r="K104" s="244"/>
      <c r="L104" s="249"/>
      <c r="M104" s="250"/>
      <c r="N104" s="251"/>
      <c r="O104" s="251"/>
      <c r="P104" s="251"/>
      <c r="Q104" s="251"/>
      <c r="R104" s="251"/>
      <c r="S104" s="251"/>
      <c r="T104" s="252"/>
      <c r="AT104" s="253" t="s">
        <v>194</v>
      </c>
      <c r="AU104" s="253" t="s">
        <v>187</v>
      </c>
      <c r="AV104" s="12" t="s">
        <v>186</v>
      </c>
      <c r="AW104" s="12" t="s">
        <v>35</v>
      </c>
      <c r="AX104" s="12" t="s">
        <v>10</v>
      </c>
      <c r="AY104" s="253" t="s">
        <v>180</v>
      </c>
    </row>
    <row r="105" spans="2:65" s="1" customFormat="1" ht="14.4" customHeight="1">
      <c r="B105" s="45"/>
      <c r="C105" s="220" t="s">
        <v>186</v>
      </c>
      <c r="D105" s="220" t="s">
        <v>182</v>
      </c>
      <c r="E105" s="221" t="s">
        <v>201</v>
      </c>
      <c r="F105" s="222" t="s">
        <v>202</v>
      </c>
      <c r="G105" s="223" t="s">
        <v>203</v>
      </c>
      <c r="H105" s="224">
        <v>5.1</v>
      </c>
      <c r="I105" s="225"/>
      <c r="J105" s="224">
        <f>ROUND(I105*H105,0)</f>
        <v>0</v>
      </c>
      <c r="K105" s="222" t="s">
        <v>193</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204</v>
      </c>
    </row>
    <row r="106" spans="2:47" s="1" customFormat="1" ht="13.5">
      <c r="B106" s="45"/>
      <c r="C106" s="73"/>
      <c r="D106" s="233" t="s">
        <v>205</v>
      </c>
      <c r="E106" s="73"/>
      <c r="F106" s="254" t="s">
        <v>206</v>
      </c>
      <c r="G106" s="73"/>
      <c r="H106" s="73"/>
      <c r="I106" s="190"/>
      <c r="J106" s="73"/>
      <c r="K106" s="73"/>
      <c r="L106" s="71"/>
      <c r="M106" s="255"/>
      <c r="N106" s="46"/>
      <c r="O106" s="46"/>
      <c r="P106" s="46"/>
      <c r="Q106" s="46"/>
      <c r="R106" s="46"/>
      <c r="S106" s="46"/>
      <c r="T106" s="94"/>
      <c r="AT106" s="23" t="s">
        <v>205</v>
      </c>
      <c r="AU106" s="23" t="s">
        <v>187</v>
      </c>
    </row>
    <row r="107" spans="2:51" s="11" customFormat="1" ht="13.5">
      <c r="B107" s="231"/>
      <c r="C107" s="232"/>
      <c r="D107" s="233" t="s">
        <v>194</v>
      </c>
      <c r="E107" s="234" t="s">
        <v>22</v>
      </c>
      <c r="F107" s="235" t="s">
        <v>207</v>
      </c>
      <c r="G107" s="232"/>
      <c r="H107" s="236">
        <v>5.1</v>
      </c>
      <c r="I107" s="237"/>
      <c r="J107" s="232"/>
      <c r="K107" s="232"/>
      <c r="L107" s="238"/>
      <c r="M107" s="239"/>
      <c r="N107" s="240"/>
      <c r="O107" s="240"/>
      <c r="P107" s="240"/>
      <c r="Q107" s="240"/>
      <c r="R107" s="240"/>
      <c r="S107" s="240"/>
      <c r="T107" s="241"/>
      <c r="AT107" s="242" t="s">
        <v>194</v>
      </c>
      <c r="AU107" s="242" t="s">
        <v>187</v>
      </c>
      <c r="AV107" s="11" t="s">
        <v>187</v>
      </c>
      <c r="AW107" s="11" t="s">
        <v>35</v>
      </c>
      <c r="AX107" s="11" t="s">
        <v>73</v>
      </c>
      <c r="AY107" s="242" t="s">
        <v>180</v>
      </c>
    </row>
    <row r="108" spans="2:51" s="12" customFormat="1" ht="13.5">
      <c r="B108" s="243"/>
      <c r="C108" s="244"/>
      <c r="D108" s="233" t="s">
        <v>194</v>
      </c>
      <c r="E108" s="245" t="s">
        <v>22</v>
      </c>
      <c r="F108" s="246" t="s">
        <v>196</v>
      </c>
      <c r="G108" s="244"/>
      <c r="H108" s="247">
        <v>5.1</v>
      </c>
      <c r="I108" s="248"/>
      <c r="J108" s="244"/>
      <c r="K108" s="244"/>
      <c r="L108" s="249"/>
      <c r="M108" s="250"/>
      <c r="N108" s="251"/>
      <c r="O108" s="251"/>
      <c r="P108" s="251"/>
      <c r="Q108" s="251"/>
      <c r="R108" s="251"/>
      <c r="S108" s="251"/>
      <c r="T108" s="252"/>
      <c r="AT108" s="253" t="s">
        <v>194</v>
      </c>
      <c r="AU108" s="253" t="s">
        <v>187</v>
      </c>
      <c r="AV108" s="12" t="s">
        <v>186</v>
      </c>
      <c r="AW108" s="12" t="s">
        <v>35</v>
      </c>
      <c r="AX108" s="12" t="s">
        <v>10</v>
      </c>
      <c r="AY108" s="253" t="s">
        <v>180</v>
      </c>
    </row>
    <row r="109" spans="2:65" s="1" customFormat="1" ht="14.4" customHeight="1">
      <c r="B109" s="45"/>
      <c r="C109" s="220" t="s">
        <v>208</v>
      </c>
      <c r="D109" s="220" t="s">
        <v>182</v>
      </c>
      <c r="E109" s="221" t="s">
        <v>209</v>
      </c>
      <c r="F109" s="222" t="s">
        <v>210</v>
      </c>
      <c r="G109" s="223" t="s">
        <v>203</v>
      </c>
      <c r="H109" s="224">
        <v>3.47</v>
      </c>
      <c r="I109" s="225"/>
      <c r="J109" s="224">
        <f>ROUND(I109*H109,0)</f>
        <v>0</v>
      </c>
      <c r="K109" s="222" t="s">
        <v>193</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28</v>
      </c>
    </row>
    <row r="110" spans="2:47" s="1" customFormat="1" ht="13.5">
      <c r="B110" s="45"/>
      <c r="C110" s="73"/>
      <c r="D110" s="233" t="s">
        <v>205</v>
      </c>
      <c r="E110" s="73"/>
      <c r="F110" s="254" t="s">
        <v>206</v>
      </c>
      <c r="G110" s="73"/>
      <c r="H110" s="73"/>
      <c r="I110" s="190"/>
      <c r="J110" s="73"/>
      <c r="K110" s="73"/>
      <c r="L110" s="71"/>
      <c r="M110" s="255"/>
      <c r="N110" s="46"/>
      <c r="O110" s="46"/>
      <c r="P110" s="46"/>
      <c r="Q110" s="46"/>
      <c r="R110" s="46"/>
      <c r="S110" s="46"/>
      <c r="T110" s="94"/>
      <c r="AT110" s="23" t="s">
        <v>205</v>
      </c>
      <c r="AU110" s="23" t="s">
        <v>187</v>
      </c>
    </row>
    <row r="111" spans="2:51" s="11" customFormat="1" ht="13.5">
      <c r="B111" s="231"/>
      <c r="C111" s="232"/>
      <c r="D111" s="233" t="s">
        <v>194</v>
      </c>
      <c r="E111" s="234" t="s">
        <v>22</v>
      </c>
      <c r="F111" s="235" t="s">
        <v>211</v>
      </c>
      <c r="G111" s="232"/>
      <c r="H111" s="236">
        <v>3.47</v>
      </c>
      <c r="I111" s="237"/>
      <c r="J111" s="232"/>
      <c r="K111" s="232"/>
      <c r="L111" s="238"/>
      <c r="M111" s="239"/>
      <c r="N111" s="240"/>
      <c r="O111" s="240"/>
      <c r="P111" s="240"/>
      <c r="Q111" s="240"/>
      <c r="R111" s="240"/>
      <c r="S111" s="240"/>
      <c r="T111" s="241"/>
      <c r="AT111" s="242" t="s">
        <v>194</v>
      </c>
      <c r="AU111" s="242" t="s">
        <v>187</v>
      </c>
      <c r="AV111" s="11" t="s">
        <v>187</v>
      </c>
      <c r="AW111" s="11" t="s">
        <v>35</v>
      </c>
      <c r="AX111" s="11" t="s">
        <v>73</v>
      </c>
      <c r="AY111" s="242" t="s">
        <v>180</v>
      </c>
    </row>
    <row r="112" spans="2:51" s="12" customFormat="1" ht="13.5">
      <c r="B112" s="243"/>
      <c r="C112" s="244"/>
      <c r="D112" s="233" t="s">
        <v>194</v>
      </c>
      <c r="E112" s="245" t="s">
        <v>22</v>
      </c>
      <c r="F112" s="246" t="s">
        <v>196</v>
      </c>
      <c r="G112" s="244"/>
      <c r="H112" s="247">
        <v>3.47</v>
      </c>
      <c r="I112" s="248"/>
      <c r="J112" s="244"/>
      <c r="K112" s="244"/>
      <c r="L112" s="249"/>
      <c r="M112" s="250"/>
      <c r="N112" s="251"/>
      <c r="O112" s="251"/>
      <c r="P112" s="251"/>
      <c r="Q112" s="251"/>
      <c r="R112" s="251"/>
      <c r="S112" s="251"/>
      <c r="T112" s="252"/>
      <c r="AT112" s="253" t="s">
        <v>194</v>
      </c>
      <c r="AU112" s="253" t="s">
        <v>187</v>
      </c>
      <c r="AV112" s="12" t="s">
        <v>186</v>
      </c>
      <c r="AW112" s="12" t="s">
        <v>35</v>
      </c>
      <c r="AX112" s="12" t="s">
        <v>10</v>
      </c>
      <c r="AY112" s="253" t="s">
        <v>180</v>
      </c>
    </row>
    <row r="113" spans="2:65" s="1" customFormat="1" ht="14.4" customHeight="1">
      <c r="B113" s="45"/>
      <c r="C113" s="220" t="s">
        <v>199</v>
      </c>
      <c r="D113" s="220" t="s">
        <v>182</v>
      </c>
      <c r="E113" s="221" t="s">
        <v>212</v>
      </c>
      <c r="F113" s="222" t="s">
        <v>213</v>
      </c>
      <c r="G113" s="223" t="s">
        <v>203</v>
      </c>
      <c r="H113" s="224">
        <v>10.4</v>
      </c>
      <c r="I113" s="225"/>
      <c r="J113" s="224">
        <f>ROUND(I113*H113,0)</f>
        <v>0</v>
      </c>
      <c r="K113" s="222" t="s">
        <v>193</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214</v>
      </c>
    </row>
    <row r="114" spans="2:47" s="1" customFormat="1" ht="13.5">
      <c r="B114" s="45"/>
      <c r="C114" s="73"/>
      <c r="D114" s="233" t="s">
        <v>205</v>
      </c>
      <c r="E114" s="73"/>
      <c r="F114" s="254" t="s">
        <v>206</v>
      </c>
      <c r="G114" s="73"/>
      <c r="H114" s="73"/>
      <c r="I114" s="190"/>
      <c r="J114" s="73"/>
      <c r="K114" s="73"/>
      <c r="L114" s="71"/>
      <c r="M114" s="255"/>
      <c r="N114" s="46"/>
      <c r="O114" s="46"/>
      <c r="P114" s="46"/>
      <c r="Q114" s="46"/>
      <c r="R114" s="46"/>
      <c r="S114" s="46"/>
      <c r="T114" s="94"/>
      <c r="AT114" s="23" t="s">
        <v>205</v>
      </c>
      <c r="AU114" s="23" t="s">
        <v>187</v>
      </c>
    </row>
    <row r="115" spans="2:51" s="11" customFormat="1" ht="13.5">
      <c r="B115" s="231"/>
      <c r="C115" s="232"/>
      <c r="D115" s="233" t="s">
        <v>194</v>
      </c>
      <c r="E115" s="234" t="s">
        <v>22</v>
      </c>
      <c r="F115" s="235" t="s">
        <v>215</v>
      </c>
      <c r="G115" s="232"/>
      <c r="H115" s="236">
        <v>10.4</v>
      </c>
      <c r="I115" s="237"/>
      <c r="J115" s="232"/>
      <c r="K115" s="232"/>
      <c r="L115" s="238"/>
      <c r="M115" s="239"/>
      <c r="N115" s="240"/>
      <c r="O115" s="240"/>
      <c r="P115" s="240"/>
      <c r="Q115" s="240"/>
      <c r="R115" s="240"/>
      <c r="S115" s="240"/>
      <c r="T115" s="241"/>
      <c r="AT115" s="242" t="s">
        <v>194</v>
      </c>
      <c r="AU115" s="242" t="s">
        <v>187</v>
      </c>
      <c r="AV115" s="11" t="s">
        <v>187</v>
      </c>
      <c r="AW115" s="11" t="s">
        <v>35</v>
      </c>
      <c r="AX115" s="11" t="s">
        <v>73</v>
      </c>
      <c r="AY115" s="242" t="s">
        <v>180</v>
      </c>
    </row>
    <row r="116" spans="2:51" s="12" customFormat="1" ht="13.5">
      <c r="B116" s="243"/>
      <c r="C116" s="244"/>
      <c r="D116" s="233" t="s">
        <v>194</v>
      </c>
      <c r="E116" s="245" t="s">
        <v>22</v>
      </c>
      <c r="F116" s="246" t="s">
        <v>196</v>
      </c>
      <c r="G116" s="244"/>
      <c r="H116" s="247">
        <v>10.4</v>
      </c>
      <c r="I116" s="248"/>
      <c r="J116" s="244"/>
      <c r="K116" s="244"/>
      <c r="L116" s="249"/>
      <c r="M116" s="250"/>
      <c r="N116" s="251"/>
      <c r="O116" s="251"/>
      <c r="P116" s="251"/>
      <c r="Q116" s="251"/>
      <c r="R116" s="251"/>
      <c r="S116" s="251"/>
      <c r="T116" s="252"/>
      <c r="AT116" s="253" t="s">
        <v>194</v>
      </c>
      <c r="AU116" s="253" t="s">
        <v>187</v>
      </c>
      <c r="AV116" s="12" t="s">
        <v>186</v>
      </c>
      <c r="AW116" s="12" t="s">
        <v>35</v>
      </c>
      <c r="AX116" s="12" t="s">
        <v>10</v>
      </c>
      <c r="AY116" s="253" t="s">
        <v>180</v>
      </c>
    </row>
    <row r="117" spans="2:65" s="1" customFormat="1" ht="14.4" customHeight="1">
      <c r="B117" s="45"/>
      <c r="C117" s="220" t="s">
        <v>216</v>
      </c>
      <c r="D117" s="220" t="s">
        <v>182</v>
      </c>
      <c r="E117" s="221" t="s">
        <v>217</v>
      </c>
      <c r="F117" s="222" t="s">
        <v>218</v>
      </c>
      <c r="G117" s="223" t="s">
        <v>203</v>
      </c>
      <c r="H117" s="224">
        <v>13</v>
      </c>
      <c r="I117" s="225"/>
      <c r="J117" s="224">
        <f>ROUND(I117*H117,0)</f>
        <v>0</v>
      </c>
      <c r="K117" s="222" t="s">
        <v>193</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219</v>
      </c>
    </row>
    <row r="118" spans="2:47" s="1" customFormat="1" ht="13.5">
      <c r="B118" s="45"/>
      <c r="C118" s="73"/>
      <c r="D118" s="233" t="s">
        <v>205</v>
      </c>
      <c r="E118" s="73"/>
      <c r="F118" s="254" t="s">
        <v>206</v>
      </c>
      <c r="G118" s="73"/>
      <c r="H118" s="73"/>
      <c r="I118" s="190"/>
      <c r="J118" s="73"/>
      <c r="K118" s="73"/>
      <c r="L118" s="71"/>
      <c r="M118" s="255"/>
      <c r="N118" s="46"/>
      <c r="O118" s="46"/>
      <c r="P118" s="46"/>
      <c r="Q118" s="46"/>
      <c r="R118" s="46"/>
      <c r="S118" s="46"/>
      <c r="T118" s="94"/>
      <c r="AT118" s="23" t="s">
        <v>205</v>
      </c>
      <c r="AU118" s="23" t="s">
        <v>187</v>
      </c>
    </row>
    <row r="119" spans="2:51" s="11" customFormat="1" ht="13.5">
      <c r="B119" s="231"/>
      <c r="C119" s="232"/>
      <c r="D119" s="233" t="s">
        <v>194</v>
      </c>
      <c r="E119" s="234" t="s">
        <v>22</v>
      </c>
      <c r="F119" s="235" t="s">
        <v>220</v>
      </c>
      <c r="G119" s="232"/>
      <c r="H119" s="236">
        <v>13</v>
      </c>
      <c r="I119" s="237"/>
      <c r="J119" s="232"/>
      <c r="K119" s="232"/>
      <c r="L119" s="238"/>
      <c r="M119" s="239"/>
      <c r="N119" s="240"/>
      <c r="O119" s="240"/>
      <c r="P119" s="240"/>
      <c r="Q119" s="240"/>
      <c r="R119" s="240"/>
      <c r="S119" s="240"/>
      <c r="T119" s="241"/>
      <c r="AT119" s="242" t="s">
        <v>194</v>
      </c>
      <c r="AU119" s="242" t="s">
        <v>187</v>
      </c>
      <c r="AV119" s="11" t="s">
        <v>187</v>
      </c>
      <c r="AW119" s="11" t="s">
        <v>35</v>
      </c>
      <c r="AX119" s="11" t="s">
        <v>73</v>
      </c>
      <c r="AY119" s="242" t="s">
        <v>180</v>
      </c>
    </row>
    <row r="120" spans="2:51" s="12" customFormat="1" ht="13.5">
      <c r="B120" s="243"/>
      <c r="C120" s="244"/>
      <c r="D120" s="233" t="s">
        <v>194</v>
      </c>
      <c r="E120" s="245" t="s">
        <v>22</v>
      </c>
      <c r="F120" s="246" t="s">
        <v>196</v>
      </c>
      <c r="G120" s="244"/>
      <c r="H120" s="247">
        <v>13</v>
      </c>
      <c r="I120" s="248"/>
      <c r="J120" s="244"/>
      <c r="K120" s="244"/>
      <c r="L120" s="249"/>
      <c r="M120" s="250"/>
      <c r="N120" s="251"/>
      <c r="O120" s="251"/>
      <c r="P120" s="251"/>
      <c r="Q120" s="251"/>
      <c r="R120" s="251"/>
      <c r="S120" s="251"/>
      <c r="T120" s="252"/>
      <c r="AT120" s="253" t="s">
        <v>194</v>
      </c>
      <c r="AU120" s="253" t="s">
        <v>187</v>
      </c>
      <c r="AV120" s="12" t="s">
        <v>186</v>
      </c>
      <c r="AW120" s="12" t="s">
        <v>35</v>
      </c>
      <c r="AX120" s="12" t="s">
        <v>10</v>
      </c>
      <c r="AY120" s="253" t="s">
        <v>180</v>
      </c>
    </row>
    <row r="121" spans="2:63" s="10" customFormat="1" ht="29.85" customHeight="1">
      <c r="B121" s="204"/>
      <c r="C121" s="205"/>
      <c r="D121" s="206" t="s">
        <v>72</v>
      </c>
      <c r="E121" s="218" t="s">
        <v>199</v>
      </c>
      <c r="F121" s="218" t="s">
        <v>221</v>
      </c>
      <c r="G121" s="205"/>
      <c r="H121" s="205"/>
      <c r="I121" s="208"/>
      <c r="J121" s="219">
        <f>BK121</f>
        <v>0</v>
      </c>
      <c r="K121" s="205"/>
      <c r="L121" s="210"/>
      <c r="M121" s="211"/>
      <c r="N121" s="212"/>
      <c r="O121" s="212"/>
      <c r="P121" s="213">
        <f>SUM(P122:P160)</f>
        <v>0</v>
      </c>
      <c r="Q121" s="212"/>
      <c r="R121" s="213">
        <f>SUM(R122:R160)</f>
        <v>0</v>
      </c>
      <c r="S121" s="212"/>
      <c r="T121" s="214">
        <f>SUM(T122:T160)</f>
        <v>0</v>
      </c>
      <c r="AR121" s="215" t="s">
        <v>10</v>
      </c>
      <c r="AT121" s="216" t="s">
        <v>72</v>
      </c>
      <c r="AU121" s="216" t="s">
        <v>10</v>
      </c>
      <c r="AY121" s="215" t="s">
        <v>180</v>
      </c>
      <c r="BK121" s="217">
        <f>SUM(BK122:BK160)</f>
        <v>0</v>
      </c>
    </row>
    <row r="122" spans="2:65" s="1" customFormat="1" ht="22.8" customHeight="1">
      <c r="B122" s="45"/>
      <c r="C122" s="220" t="s">
        <v>204</v>
      </c>
      <c r="D122" s="220" t="s">
        <v>182</v>
      </c>
      <c r="E122" s="221" t="s">
        <v>222</v>
      </c>
      <c r="F122" s="222" t="s">
        <v>223</v>
      </c>
      <c r="G122" s="223" t="s">
        <v>192</v>
      </c>
      <c r="H122" s="224">
        <v>19.3</v>
      </c>
      <c r="I122" s="225"/>
      <c r="J122" s="224">
        <f>ROUND(I122*H122,0)</f>
        <v>0</v>
      </c>
      <c r="K122" s="222" t="s">
        <v>193</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224</v>
      </c>
    </row>
    <row r="123" spans="2:51" s="11" customFormat="1" ht="13.5">
      <c r="B123" s="231"/>
      <c r="C123" s="232"/>
      <c r="D123" s="233" t="s">
        <v>194</v>
      </c>
      <c r="E123" s="234" t="s">
        <v>22</v>
      </c>
      <c r="F123" s="235" t="s">
        <v>225</v>
      </c>
      <c r="G123" s="232"/>
      <c r="H123" s="236">
        <v>19.3</v>
      </c>
      <c r="I123" s="237"/>
      <c r="J123" s="232"/>
      <c r="K123" s="232"/>
      <c r="L123" s="238"/>
      <c r="M123" s="239"/>
      <c r="N123" s="240"/>
      <c r="O123" s="240"/>
      <c r="P123" s="240"/>
      <c r="Q123" s="240"/>
      <c r="R123" s="240"/>
      <c r="S123" s="240"/>
      <c r="T123" s="241"/>
      <c r="AT123" s="242" t="s">
        <v>194</v>
      </c>
      <c r="AU123" s="242" t="s">
        <v>187</v>
      </c>
      <c r="AV123" s="11" t="s">
        <v>187</v>
      </c>
      <c r="AW123" s="11" t="s">
        <v>35</v>
      </c>
      <c r="AX123" s="11" t="s">
        <v>73</v>
      </c>
      <c r="AY123" s="242" t="s">
        <v>180</v>
      </c>
    </row>
    <row r="124" spans="2:51" s="12" customFormat="1" ht="13.5">
      <c r="B124" s="243"/>
      <c r="C124" s="244"/>
      <c r="D124" s="233" t="s">
        <v>194</v>
      </c>
      <c r="E124" s="245" t="s">
        <v>22</v>
      </c>
      <c r="F124" s="246" t="s">
        <v>196</v>
      </c>
      <c r="G124" s="244"/>
      <c r="H124" s="247">
        <v>19.3</v>
      </c>
      <c r="I124" s="248"/>
      <c r="J124" s="244"/>
      <c r="K124" s="244"/>
      <c r="L124" s="249"/>
      <c r="M124" s="250"/>
      <c r="N124" s="251"/>
      <c r="O124" s="251"/>
      <c r="P124" s="251"/>
      <c r="Q124" s="251"/>
      <c r="R124" s="251"/>
      <c r="S124" s="251"/>
      <c r="T124" s="252"/>
      <c r="AT124" s="253" t="s">
        <v>194</v>
      </c>
      <c r="AU124" s="253" t="s">
        <v>187</v>
      </c>
      <c r="AV124" s="12" t="s">
        <v>186</v>
      </c>
      <c r="AW124" s="12" t="s">
        <v>35</v>
      </c>
      <c r="AX124" s="12" t="s">
        <v>10</v>
      </c>
      <c r="AY124" s="253" t="s">
        <v>180</v>
      </c>
    </row>
    <row r="125" spans="2:65" s="1" customFormat="1" ht="22.8" customHeight="1">
      <c r="B125" s="45"/>
      <c r="C125" s="220" t="s">
        <v>226</v>
      </c>
      <c r="D125" s="220" t="s">
        <v>182</v>
      </c>
      <c r="E125" s="221" t="s">
        <v>227</v>
      </c>
      <c r="F125" s="222" t="s">
        <v>228</v>
      </c>
      <c r="G125" s="223" t="s">
        <v>192</v>
      </c>
      <c r="H125" s="224">
        <v>19.3</v>
      </c>
      <c r="I125" s="225"/>
      <c r="J125" s="224">
        <f>ROUND(I125*H125,0)</f>
        <v>0</v>
      </c>
      <c r="K125" s="222" t="s">
        <v>193</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229</v>
      </c>
    </row>
    <row r="126" spans="2:51" s="11" customFormat="1" ht="13.5">
      <c r="B126" s="231"/>
      <c r="C126" s="232"/>
      <c r="D126" s="233" t="s">
        <v>194</v>
      </c>
      <c r="E126" s="234" t="s">
        <v>22</v>
      </c>
      <c r="F126" s="235" t="s">
        <v>225</v>
      </c>
      <c r="G126" s="232"/>
      <c r="H126" s="236">
        <v>19.3</v>
      </c>
      <c r="I126" s="237"/>
      <c r="J126" s="232"/>
      <c r="K126" s="232"/>
      <c r="L126" s="238"/>
      <c r="M126" s="239"/>
      <c r="N126" s="240"/>
      <c r="O126" s="240"/>
      <c r="P126" s="240"/>
      <c r="Q126" s="240"/>
      <c r="R126" s="240"/>
      <c r="S126" s="240"/>
      <c r="T126" s="241"/>
      <c r="AT126" s="242" t="s">
        <v>194</v>
      </c>
      <c r="AU126" s="242" t="s">
        <v>187</v>
      </c>
      <c r="AV126" s="11" t="s">
        <v>187</v>
      </c>
      <c r="AW126" s="11" t="s">
        <v>35</v>
      </c>
      <c r="AX126" s="11" t="s">
        <v>73</v>
      </c>
      <c r="AY126" s="242" t="s">
        <v>180</v>
      </c>
    </row>
    <row r="127" spans="2:51" s="12" customFormat="1" ht="13.5">
      <c r="B127" s="243"/>
      <c r="C127" s="244"/>
      <c r="D127" s="233" t="s">
        <v>194</v>
      </c>
      <c r="E127" s="245" t="s">
        <v>22</v>
      </c>
      <c r="F127" s="246" t="s">
        <v>196</v>
      </c>
      <c r="G127" s="244"/>
      <c r="H127" s="247">
        <v>19.3</v>
      </c>
      <c r="I127" s="248"/>
      <c r="J127" s="244"/>
      <c r="K127" s="244"/>
      <c r="L127" s="249"/>
      <c r="M127" s="250"/>
      <c r="N127" s="251"/>
      <c r="O127" s="251"/>
      <c r="P127" s="251"/>
      <c r="Q127" s="251"/>
      <c r="R127" s="251"/>
      <c r="S127" s="251"/>
      <c r="T127" s="252"/>
      <c r="AT127" s="253" t="s">
        <v>194</v>
      </c>
      <c r="AU127" s="253" t="s">
        <v>187</v>
      </c>
      <c r="AV127" s="12" t="s">
        <v>186</v>
      </c>
      <c r="AW127" s="12" t="s">
        <v>35</v>
      </c>
      <c r="AX127" s="12" t="s">
        <v>10</v>
      </c>
      <c r="AY127" s="253" t="s">
        <v>180</v>
      </c>
    </row>
    <row r="128" spans="2:65" s="1" customFormat="1" ht="22.8" customHeight="1">
      <c r="B128" s="45"/>
      <c r="C128" s="220" t="s">
        <v>28</v>
      </c>
      <c r="D128" s="220" t="s">
        <v>182</v>
      </c>
      <c r="E128" s="221" t="s">
        <v>230</v>
      </c>
      <c r="F128" s="222" t="s">
        <v>231</v>
      </c>
      <c r="G128" s="223" t="s">
        <v>192</v>
      </c>
      <c r="H128" s="224">
        <v>46.44</v>
      </c>
      <c r="I128" s="225"/>
      <c r="J128" s="224">
        <f>ROUND(I128*H128,0)</f>
        <v>0</v>
      </c>
      <c r="K128" s="222" t="s">
        <v>193</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232</v>
      </c>
    </row>
    <row r="129" spans="2:51" s="11" customFormat="1" ht="13.5">
      <c r="B129" s="231"/>
      <c r="C129" s="232"/>
      <c r="D129" s="233" t="s">
        <v>194</v>
      </c>
      <c r="E129" s="234" t="s">
        <v>22</v>
      </c>
      <c r="F129" s="235" t="s">
        <v>233</v>
      </c>
      <c r="G129" s="232"/>
      <c r="H129" s="236">
        <v>29.72</v>
      </c>
      <c r="I129" s="237"/>
      <c r="J129" s="232"/>
      <c r="K129" s="232"/>
      <c r="L129" s="238"/>
      <c r="M129" s="239"/>
      <c r="N129" s="240"/>
      <c r="O129" s="240"/>
      <c r="P129" s="240"/>
      <c r="Q129" s="240"/>
      <c r="R129" s="240"/>
      <c r="S129" s="240"/>
      <c r="T129" s="241"/>
      <c r="AT129" s="242" t="s">
        <v>194</v>
      </c>
      <c r="AU129" s="242" t="s">
        <v>187</v>
      </c>
      <c r="AV129" s="11" t="s">
        <v>187</v>
      </c>
      <c r="AW129" s="11" t="s">
        <v>35</v>
      </c>
      <c r="AX129" s="11" t="s">
        <v>73</v>
      </c>
      <c r="AY129" s="242" t="s">
        <v>180</v>
      </c>
    </row>
    <row r="130" spans="2:51" s="11" customFormat="1" ht="13.5">
      <c r="B130" s="231"/>
      <c r="C130" s="232"/>
      <c r="D130" s="233" t="s">
        <v>194</v>
      </c>
      <c r="E130" s="234" t="s">
        <v>22</v>
      </c>
      <c r="F130" s="235" t="s">
        <v>234</v>
      </c>
      <c r="G130" s="232"/>
      <c r="H130" s="236">
        <v>7.44</v>
      </c>
      <c r="I130" s="237"/>
      <c r="J130" s="232"/>
      <c r="K130" s="232"/>
      <c r="L130" s="238"/>
      <c r="M130" s="239"/>
      <c r="N130" s="240"/>
      <c r="O130" s="240"/>
      <c r="P130" s="240"/>
      <c r="Q130" s="240"/>
      <c r="R130" s="240"/>
      <c r="S130" s="240"/>
      <c r="T130" s="241"/>
      <c r="AT130" s="242" t="s">
        <v>194</v>
      </c>
      <c r="AU130" s="242" t="s">
        <v>187</v>
      </c>
      <c r="AV130" s="11" t="s">
        <v>187</v>
      </c>
      <c r="AW130" s="11" t="s">
        <v>35</v>
      </c>
      <c r="AX130" s="11" t="s">
        <v>73</v>
      </c>
      <c r="AY130" s="242" t="s">
        <v>180</v>
      </c>
    </row>
    <row r="131" spans="2:51" s="11" customFormat="1" ht="13.5">
      <c r="B131" s="231"/>
      <c r="C131" s="232"/>
      <c r="D131" s="233" t="s">
        <v>194</v>
      </c>
      <c r="E131" s="234" t="s">
        <v>22</v>
      </c>
      <c r="F131" s="235" t="s">
        <v>235</v>
      </c>
      <c r="G131" s="232"/>
      <c r="H131" s="236">
        <v>3.64</v>
      </c>
      <c r="I131" s="237"/>
      <c r="J131" s="232"/>
      <c r="K131" s="232"/>
      <c r="L131" s="238"/>
      <c r="M131" s="239"/>
      <c r="N131" s="240"/>
      <c r="O131" s="240"/>
      <c r="P131" s="240"/>
      <c r="Q131" s="240"/>
      <c r="R131" s="240"/>
      <c r="S131" s="240"/>
      <c r="T131" s="241"/>
      <c r="AT131" s="242" t="s">
        <v>194</v>
      </c>
      <c r="AU131" s="242" t="s">
        <v>187</v>
      </c>
      <c r="AV131" s="11" t="s">
        <v>187</v>
      </c>
      <c r="AW131" s="11" t="s">
        <v>35</v>
      </c>
      <c r="AX131" s="11" t="s">
        <v>73</v>
      </c>
      <c r="AY131" s="242" t="s">
        <v>180</v>
      </c>
    </row>
    <row r="132" spans="2:51" s="11" customFormat="1" ht="13.5">
      <c r="B132" s="231"/>
      <c r="C132" s="232"/>
      <c r="D132" s="233" t="s">
        <v>194</v>
      </c>
      <c r="E132" s="234" t="s">
        <v>22</v>
      </c>
      <c r="F132" s="235" t="s">
        <v>236</v>
      </c>
      <c r="G132" s="232"/>
      <c r="H132" s="236">
        <v>5.64</v>
      </c>
      <c r="I132" s="237"/>
      <c r="J132" s="232"/>
      <c r="K132" s="232"/>
      <c r="L132" s="238"/>
      <c r="M132" s="239"/>
      <c r="N132" s="240"/>
      <c r="O132" s="240"/>
      <c r="P132" s="240"/>
      <c r="Q132" s="240"/>
      <c r="R132" s="240"/>
      <c r="S132" s="240"/>
      <c r="T132" s="241"/>
      <c r="AT132" s="242" t="s">
        <v>194</v>
      </c>
      <c r="AU132" s="242" t="s">
        <v>187</v>
      </c>
      <c r="AV132" s="11" t="s">
        <v>187</v>
      </c>
      <c r="AW132" s="11" t="s">
        <v>35</v>
      </c>
      <c r="AX132" s="11" t="s">
        <v>73</v>
      </c>
      <c r="AY132" s="242" t="s">
        <v>180</v>
      </c>
    </row>
    <row r="133" spans="2:51" s="12" customFormat="1" ht="13.5">
      <c r="B133" s="243"/>
      <c r="C133" s="244"/>
      <c r="D133" s="233" t="s">
        <v>194</v>
      </c>
      <c r="E133" s="245" t="s">
        <v>22</v>
      </c>
      <c r="F133" s="246" t="s">
        <v>196</v>
      </c>
      <c r="G133" s="244"/>
      <c r="H133" s="247">
        <v>46.44</v>
      </c>
      <c r="I133" s="248"/>
      <c r="J133" s="244"/>
      <c r="K133" s="244"/>
      <c r="L133" s="249"/>
      <c r="M133" s="250"/>
      <c r="N133" s="251"/>
      <c r="O133" s="251"/>
      <c r="P133" s="251"/>
      <c r="Q133" s="251"/>
      <c r="R133" s="251"/>
      <c r="S133" s="251"/>
      <c r="T133" s="252"/>
      <c r="AT133" s="253" t="s">
        <v>194</v>
      </c>
      <c r="AU133" s="253" t="s">
        <v>187</v>
      </c>
      <c r="AV133" s="12" t="s">
        <v>186</v>
      </c>
      <c r="AW133" s="12" t="s">
        <v>35</v>
      </c>
      <c r="AX133" s="12" t="s">
        <v>10</v>
      </c>
      <c r="AY133" s="253" t="s">
        <v>180</v>
      </c>
    </row>
    <row r="134" spans="2:65" s="1" customFormat="1" ht="22.8" customHeight="1">
      <c r="B134" s="45"/>
      <c r="C134" s="220" t="s">
        <v>237</v>
      </c>
      <c r="D134" s="220" t="s">
        <v>182</v>
      </c>
      <c r="E134" s="221" t="s">
        <v>238</v>
      </c>
      <c r="F134" s="222" t="s">
        <v>239</v>
      </c>
      <c r="G134" s="223" t="s">
        <v>192</v>
      </c>
      <c r="H134" s="224">
        <v>46.44</v>
      </c>
      <c r="I134" s="225"/>
      <c r="J134" s="224">
        <f>ROUND(I134*H134,0)</f>
        <v>0</v>
      </c>
      <c r="K134" s="222" t="s">
        <v>193</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240</v>
      </c>
    </row>
    <row r="135" spans="2:51" s="11" customFormat="1" ht="13.5">
      <c r="B135" s="231"/>
      <c r="C135" s="232"/>
      <c r="D135" s="233" t="s">
        <v>194</v>
      </c>
      <c r="E135" s="234" t="s">
        <v>22</v>
      </c>
      <c r="F135" s="235" t="s">
        <v>233</v>
      </c>
      <c r="G135" s="232"/>
      <c r="H135" s="236">
        <v>29.72</v>
      </c>
      <c r="I135" s="237"/>
      <c r="J135" s="232"/>
      <c r="K135" s="232"/>
      <c r="L135" s="238"/>
      <c r="M135" s="239"/>
      <c r="N135" s="240"/>
      <c r="O135" s="240"/>
      <c r="P135" s="240"/>
      <c r="Q135" s="240"/>
      <c r="R135" s="240"/>
      <c r="S135" s="240"/>
      <c r="T135" s="241"/>
      <c r="AT135" s="242" t="s">
        <v>194</v>
      </c>
      <c r="AU135" s="242" t="s">
        <v>187</v>
      </c>
      <c r="AV135" s="11" t="s">
        <v>187</v>
      </c>
      <c r="AW135" s="11" t="s">
        <v>35</v>
      </c>
      <c r="AX135" s="11" t="s">
        <v>73</v>
      </c>
      <c r="AY135" s="242" t="s">
        <v>180</v>
      </c>
    </row>
    <row r="136" spans="2:51" s="11" customFormat="1" ht="13.5">
      <c r="B136" s="231"/>
      <c r="C136" s="232"/>
      <c r="D136" s="233" t="s">
        <v>194</v>
      </c>
      <c r="E136" s="234" t="s">
        <v>22</v>
      </c>
      <c r="F136" s="235" t="s">
        <v>234</v>
      </c>
      <c r="G136" s="232"/>
      <c r="H136" s="236">
        <v>7.44</v>
      </c>
      <c r="I136" s="237"/>
      <c r="J136" s="232"/>
      <c r="K136" s="232"/>
      <c r="L136" s="238"/>
      <c r="M136" s="239"/>
      <c r="N136" s="240"/>
      <c r="O136" s="240"/>
      <c r="P136" s="240"/>
      <c r="Q136" s="240"/>
      <c r="R136" s="240"/>
      <c r="S136" s="240"/>
      <c r="T136" s="241"/>
      <c r="AT136" s="242" t="s">
        <v>194</v>
      </c>
      <c r="AU136" s="242" t="s">
        <v>187</v>
      </c>
      <c r="AV136" s="11" t="s">
        <v>187</v>
      </c>
      <c r="AW136" s="11" t="s">
        <v>35</v>
      </c>
      <c r="AX136" s="11" t="s">
        <v>73</v>
      </c>
      <c r="AY136" s="242" t="s">
        <v>180</v>
      </c>
    </row>
    <row r="137" spans="2:51" s="11" customFormat="1" ht="13.5">
      <c r="B137" s="231"/>
      <c r="C137" s="232"/>
      <c r="D137" s="233" t="s">
        <v>194</v>
      </c>
      <c r="E137" s="234" t="s">
        <v>22</v>
      </c>
      <c r="F137" s="235" t="s">
        <v>235</v>
      </c>
      <c r="G137" s="232"/>
      <c r="H137" s="236">
        <v>3.64</v>
      </c>
      <c r="I137" s="237"/>
      <c r="J137" s="232"/>
      <c r="K137" s="232"/>
      <c r="L137" s="238"/>
      <c r="M137" s="239"/>
      <c r="N137" s="240"/>
      <c r="O137" s="240"/>
      <c r="P137" s="240"/>
      <c r="Q137" s="240"/>
      <c r="R137" s="240"/>
      <c r="S137" s="240"/>
      <c r="T137" s="241"/>
      <c r="AT137" s="242" t="s">
        <v>194</v>
      </c>
      <c r="AU137" s="242" t="s">
        <v>187</v>
      </c>
      <c r="AV137" s="11" t="s">
        <v>187</v>
      </c>
      <c r="AW137" s="11" t="s">
        <v>35</v>
      </c>
      <c r="AX137" s="11" t="s">
        <v>73</v>
      </c>
      <c r="AY137" s="242" t="s">
        <v>180</v>
      </c>
    </row>
    <row r="138" spans="2:51" s="11" customFormat="1" ht="13.5">
      <c r="B138" s="231"/>
      <c r="C138" s="232"/>
      <c r="D138" s="233" t="s">
        <v>194</v>
      </c>
      <c r="E138" s="234" t="s">
        <v>22</v>
      </c>
      <c r="F138" s="235" t="s">
        <v>236</v>
      </c>
      <c r="G138" s="232"/>
      <c r="H138" s="236">
        <v>5.64</v>
      </c>
      <c r="I138" s="237"/>
      <c r="J138" s="232"/>
      <c r="K138" s="232"/>
      <c r="L138" s="238"/>
      <c r="M138" s="239"/>
      <c r="N138" s="240"/>
      <c r="O138" s="240"/>
      <c r="P138" s="240"/>
      <c r="Q138" s="240"/>
      <c r="R138" s="240"/>
      <c r="S138" s="240"/>
      <c r="T138" s="241"/>
      <c r="AT138" s="242" t="s">
        <v>194</v>
      </c>
      <c r="AU138" s="242" t="s">
        <v>187</v>
      </c>
      <c r="AV138" s="11" t="s">
        <v>187</v>
      </c>
      <c r="AW138" s="11" t="s">
        <v>35</v>
      </c>
      <c r="AX138" s="11" t="s">
        <v>73</v>
      </c>
      <c r="AY138" s="242" t="s">
        <v>180</v>
      </c>
    </row>
    <row r="139" spans="2:51" s="12" customFormat="1" ht="13.5">
      <c r="B139" s="243"/>
      <c r="C139" s="244"/>
      <c r="D139" s="233" t="s">
        <v>194</v>
      </c>
      <c r="E139" s="245" t="s">
        <v>22</v>
      </c>
      <c r="F139" s="246" t="s">
        <v>196</v>
      </c>
      <c r="G139" s="244"/>
      <c r="H139" s="247">
        <v>46.44</v>
      </c>
      <c r="I139" s="248"/>
      <c r="J139" s="244"/>
      <c r="K139" s="244"/>
      <c r="L139" s="249"/>
      <c r="M139" s="250"/>
      <c r="N139" s="251"/>
      <c r="O139" s="251"/>
      <c r="P139" s="251"/>
      <c r="Q139" s="251"/>
      <c r="R139" s="251"/>
      <c r="S139" s="251"/>
      <c r="T139" s="252"/>
      <c r="AT139" s="253" t="s">
        <v>194</v>
      </c>
      <c r="AU139" s="253" t="s">
        <v>187</v>
      </c>
      <c r="AV139" s="12" t="s">
        <v>186</v>
      </c>
      <c r="AW139" s="12" t="s">
        <v>35</v>
      </c>
      <c r="AX139" s="12" t="s">
        <v>10</v>
      </c>
      <c r="AY139" s="253" t="s">
        <v>180</v>
      </c>
    </row>
    <row r="140" spans="2:65" s="1" customFormat="1" ht="22.8" customHeight="1">
      <c r="B140" s="45"/>
      <c r="C140" s="220" t="s">
        <v>214</v>
      </c>
      <c r="D140" s="220" t="s">
        <v>182</v>
      </c>
      <c r="E140" s="221" t="s">
        <v>241</v>
      </c>
      <c r="F140" s="222" t="s">
        <v>242</v>
      </c>
      <c r="G140" s="223" t="s">
        <v>192</v>
      </c>
      <c r="H140" s="224">
        <v>28.25</v>
      </c>
      <c r="I140" s="225"/>
      <c r="J140" s="224">
        <f>ROUND(I140*H140,0)</f>
        <v>0</v>
      </c>
      <c r="K140" s="222" t="s">
        <v>193</v>
      </c>
      <c r="L140" s="71"/>
      <c r="M140" s="226" t="s">
        <v>22</v>
      </c>
      <c r="N140" s="227" t="s">
        <v>45</v>
      </c>
      <c r="O140" s="46"/>
      <c r="P140" s="228">
        <f>O140*H140</f>
        <v>0</v>
      </c>
      <c r="Q140" s="228">
        <v>0</v>
      </c>
      <c r="R140" s="228">
        <f>Q140*H140</f>
        <v>0</v>
      </c>
      <c r="S140" s="228">
        <v>0</v>
      </c>
      <c r="T140" s="229">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243</v>
      </c>
    </row>
    <row r="141" spans="2:47" s="1" customFormat="1" ht="13.5">
      <c r="B141" s="45"/>
      <c r="C141" s="73"/>
      <c r="D141" s="233" t="s">
        <v>205</v>
      </c>
      <c r="E141" s="73"/>
      <c r="F141" s="254" t="s">
        <v>244</v>
      </c>
      <c r="G141" s="73"/>
      <c r="H141" s="73"/>
      <c r="I141" s="190"/>
      <c r="J141" s="73"/>
      <c r="K141" s="73"/>
      <c r="L141" s="71"/>
      <c r="M141" s="255"/>
      <c r="N141" s="46"/>
      <c r="O141" s="46"/>
      <c r="P141" s="46"/>
      <c r="Q141" s="46"/>
      <c r="R141" s="46"/>
      <c r="S141" s="46"/>
      <c r="T141" s="94"/>
      <c r="AT141" s="23" t="s">
        <v>205</v>
      </c>
      <c r="AU141" s="23" t="s">
        <v>187</v>
      </c>
    </row>
    <row r="142" spans="2:51" s="11" customFormat="1" ht="13.5">
      <c r="B142" s="231"/>
      <c r="C142" s="232"/>
      <c r="D142" s="233" t="s">
        <v>194</v>
      </c>
      <c r="E142" s="234" t="s">
        <v>22</v>
      </c>
      <c r="F142" s="235" t="s">
        <v>245</v>
      </c>
      <c r="G142" s="232"/>
      <c r="H142" s="236">
        <v>7.45</v>
      </c>
      <c r="I142" s="237"/>
      <c r="J142" s="232"/>
      <c r="K142" s="232"/>
      <c r="L142" s="238"/>
      <c r="M142" s="239"/>
      <c r="N142" s="240"/>
      <c r="O142" s="240"/>
      <c r="P142" s="240"/>
      <c r="Q142" s="240"/>
      <c r="R142" s="240"/>
      <c r="S142" s="240"/>
      <c r="T142" s="241"/>
      <c r="AT142" s="242" t="s">
        <v>194</v>
      </c>
      <c r="AU142" s="242" t="s">
        <v>187</v>
      </c>
      <c r="AV142" s="11" t="s">
        <v>187</v>
      </c>
      <c r="AW142" s="11" t="s">
        <v>35</v>
      </c>
      <c r="AX142" s="11" t="s">
        <v>73</v>
      </c>
      <c r="AY142" s="242" t="s">
        <v>180</v>
      </c>
    </row>
    <row r="143" spans="2:51" s="11" customFormat="1" ht="13.5">
      <c r="B143" s="231"/>
      <c r="C143" s="232"/>
      <c r="D143" s="233" t="s">
        <v>194</v>
      </c>
      <c r="E143" s="234" t="s">
        <v>22</v>
      </c>
      <c r="F143" s="235" t="s">
        <v>246</v>
      </c>
      <c r="G143" s="232"/>
      <c r="H143" s="236">
        <v>4.48</v>
      </c>
      <c r="I143" s="237"/>
      <c r="J143" s="232"/>
      <c r="K143" s="232"/>
      <c r="L143" s="238"/>
      <c r="M143" s="239"/>
      <c r="N143" s="240"/>
      <c r="O143" s="240"/>
      <c r="P143" s="240"/>
      <c r="Q143" s="240"/>
      <c r="R143" s="240"/>
      <c r="S143" s="240"/>
      <c r="T143" s="241"/>
      <c r="AT143" s="242" t="s">
        <v>194</v>
      </c>
      <c r="AU143" s="242" t="s">
        <v>187</v>
      </c>
      <c r="AV143" s="11" t="s">
        <v>187</v>
      </c>
      <c r="AW143" s="11" t="s">
        <v>35</v>
      </c>
      <c r="AX143" s="11" t="s">
        <v>73</v>
      </c>
      <c r="AY143" s="242" t="s">
        <v>180</v>
      </c>
    </row>
    <row r="144" spans="2:51" s="11" customFormat="1" ht="13.5">
      <c r="B144" s="231"/>
      <c r="C144" s="232"/>
      <c r="D144" s="233" t="s">
        <v>194</v>
      </c>
      <c r="E144" s="234" t="s">
        <v>22</v>
      </c>
      <c r="F144" s="235" t="s">
        <v>247</v>
      </c>
      <c r="G144" s="232"/>
      <c r="H144" s="236">
        <v>12.06</v>
      </c>
      <c r="I144" s="237"/>
      <c r="J144" s="232"/>
      <c r="K144" s="232"/>
      <c r="L144" s="238"/>
      <c r="M144" s="239"/>
      <c r="N144" s="240"/>
      <c r="O144" s="240"/>
      <c r="P144" s="240"/>
      <c r="Q144" s="240"/>
      <c r="R144" s="240"/>
      <c r="S144" s="240"/>
      <c r="T144" s="241"/>
      <c r="AT144" s="242" t="s">
        <v>194</v>
      </c>
      <c r="AU144" s="242" t="s">
        <v>187</v>
      </c>
      <c r="AV144" s="11" t="s">
        <v>187</v>
      </c>
      <c r="AW144" s="11" t="s">
        <v>35</v>
      </c>
      <c r="AX144" s="11" t="s">
        <v>73</v>
      </c>
      <c r="AY144" s="242" t="s">
        <v>180</v>
      </c>
    </row>
    <row r="145" spans="2:51" s="11" customFormat="1" ht="13.5">
      <c r="B145" s="231"/>
      <c r="C145" s="232"/>
      <c r="D145" s="233" t="s">
        <v>194</v>
      </c>
      <c r="E145" s="234" t="s">
        <v>22</v>
      </c>
      <c r="F145" s="235" t="s">
        <v>248</v>
      </c>
      <c r="G145" s="232"/>
      <c r="H145" s="236">
        <v>4.26</v>
      </c>
      <c r="I145" s="237"/>
      <c r="J145" s="232"/>
      <c r="K145" s="232"/>
      <c r="L145" s="238"/>
      <c r="M145" s="239"/>
      <c r="N145" s="240"/>
      <c r="O145" s="240"/>
      <c r="P145" s="240"/>
      <c r="Q145" s="240"/>
      <c r="R145" s="240"/>
      <c r="S145" s="240"/>
      <c r="T145" s="241"/>
      <c r="AT145" s="242" t="s">
        <v>194</v>
      </c>
      <c r="AU145" s="242" t="s">
        <v>187</v>
      </c>
      <c r="AV145" s="11" t="s">
        <v>187</v>
      </c>
      <c r="AW145" s="11" t="s">
        <v>35</v>
      </c>
      <c r="AX145" s="11" t="s">
        <v>73</v>
      </c>
      <c r="AY145" s="242" t="s">
        <v>180</v>
      </c>
    </row>
    <row r="146" spans="2:51" s="12" customFormat="1" ht="13.5">
      <c r="B146" s="243"/>
      <c r="C146" s="244"/>
      <c r="D146" s="233" t="s">
        <v>194</v>
      </c>
      <c r="E146" s="245" t="s">
        <v>22</v>
      </c>
      <c r="F146" s="246" t="s">
        <v>196</v>
      </c>
      <c r="G146" s="244"/>
      <c r="H146" s="247">
        <v>28.25</v>
      </c>
      <c r="I146" s="248"/>
      <c r="J146" s="244"/>
      <c r="K146" s="244"/>
      <c r="L146" s="249"/>
      <c r="M146" s="250"/>
      <c r="N146" s="251"/>
      <c r="O146" s="251"/>
      <c r="P146" s="251"/>
      <c r="Q146" s="251"/>
      <c r="R146" s="251"/>
      <c r="S146" s="251"/>
      <c r="T146" s="252"/>
      <c r="AT146" s="253" t="s">
        <v>194</v>
      </c>
      <c r="AU146" s="253" t="s">
        <v>187</v>
      </c>
      <c r="AV146" s="12" t="s">
        <v>186</v>
      </c>
      <c r="AW146" s="12" t="s">
        <v>35</v>
      </c>
      <c r="AX146" s="12" t="s">
        <v>10</v>
      </c>
      <c r="AY146" s="253" t="s">
        <v>180</v>
      </c>
    </row>
    <row r="147" spans="2:65" s="1" customFormat="1" ht="22.8" customHeight="1">
      <c r="B147" s="45"/>
      <c r="C147" s="220" t="s">
        <v>249</v>
      </c>
      <c r="D147" s="220" t="s">
        <v>182</v>
      </c>
      <c r="E147" s="221" t="s">
        <v>250</v>
      </c>
      <c r="F147" s="222" t="s">
        <v>251</v>
      </c>
      <c r="G147" s="223" t="s">
        <v>252</v>
      </c>
      <c r="H147" s="224">
        <v>0.02</v>
      </c>
      <c r="I147" s="225"/>
      <c r="J147" s="224">
        <f>ROUND(I147*H147,0)</f>
        <v>0</v>
      </c>
      <c r="K147" s="222" t="s">
        <v>193</v>
      </c>
      <c r="L147" s="71"/>
      <c r="M147" s="226" t="s">
        <v>22</v>
      </c>
      <c r="N147" s="227" t="s">
        <v>45</v>
      </c>
      <c r="O147" s="46"/>
      <c r="P147" s="228">
        <f>O147*H147</f>
        <v>0</v>
      </c>
      <c r="Q147" s="228">
        <v>0</v>
      </c>
      <c r="R147" s="228">
        <f>Q147*H147</f>
        <v>0</v>
      </c>
      <c r="S147" s="228">
        <v>0</v>
      </c>
      <c r="T147" s="229">
        <f>S147*H147</f>
        <v>0</v>
      </c>
      <c r="AR147" s="23" t="s">
        <v>186</v>
      </c>
      <c r="AT147" s="23" t="s">
        <v>182</v>
      </c>
      <c r="AU147" s="23" t="s">
        <v>187</v>
      </c>
      <c r="AY147" s="23" t="s">
        <v>180</v>
      </c>
      <c r="BE147" s="230">
        <f>IF(N147="základní",J147,0)</f>
        <v>0</v>
      </c>
      <c r="BF147" s="230">
        <f>IF(N147="snížená",J147,0)</f>
        <v>0</v>
      </c>
      <c r="BG147" s="230">
        <f>IF(N147="zákl. přenesená",J147,0)</f>
        <v>0</v>
      </c>
      <c r="BH147" s="230">
        <f>IF(N147="sníž. přenesená",J147,0)</f>
        <v>0</v>
      </c>
      <c r="BI147" s="230">
        <f>IF(N147="nulová",J147,0)</f>
        <v>0</v>
      </c>
      <c r="BJ147" s="23" t="s">
        <v>187</v>
      </c>
      <c r="BK147" s="230">
        <f>ROUND(I147*H147,0)</f>
        <v>0</v>
      </c>
      <c r="BL147" s="23" t="s">
        <v>186</v>
      </c>
      <c r="BM147" s="23" t="s">
        <v>253</v>
      </c>
    </row>
    <row r="148" spans="2:47" s="1" customFormat="1" ht="13.5">
      <c r="B148" s="45"/>
      <c r="C148" s="73"/>
      <c r="D148" s="233" t="s">
        <v>205</v>
      </c>
      <c r="E148" s="73"/>
      <c r="F148" s="254" t="s">
        <v>254</v>
      </c>
      <c r="G148" s="73"/>
      <c r="H148" s="73"/>
      <c r="I148" s="190"/>
      <c r="J148" s="73"/>
      <c r="K148" s="73"/>
      <c r="L148" s="71"/>
      <c r="M148" s="255"/>
      <c r="N148" s="46"/>
      <c r="O148" s="46"/>
      <c r="P148" s="46"/>
      <c r="Q148" s="46"/>
      <c r="R148" s="46"/>
      <c r="S148" s="46"/>
      <c r="T148" s="94"/>
      <c r="AT148" s="23" t="s">
        <v>205</v>
      </c>
      <c r="AU148" s="23" t="s">
        <v>187</v>
      </c>
    </row>
    <row r="149" spans="2:51" s="11" customFormat="1" ht="13.5">
      <c r="B149" s="231"/>
      <c r="C149" s="232"/>
      <c r="D149" s="233" t="s">
        <v>194</v>
      </c>
      <c r="E149" s="234" t="s">
        <v>22</v>
      </c>
      <c r="F149" s="235" t="s">
        <v>255</v>
      </c>
      <c r="G149" s="232"/>
      <c r="H149" s="236">
        <v>0.02</v>
      </c>
      <c r="I149" s="237"/>
      <c r="J149" s="232"/>
      <c r="K149" s="232"/>
      <c r="L149" s="238"/>
      <c r="M149" s="239"/>
      <c r="N149" s="240"/>
      <c r="O149" s="240"/>
      <c r="P149" s="240"/>
      <c r="Q149" s="240"/>
      <c r="R149" s="240"/>
      <c r="S149" s="240"/>
      <c r="T149" s="241"/>
      <c r="AT149" s="242" t="s">
        <v>194</v>
      </c>
      <c r="AU149" s="242" t="s">
        <v>187</v>
      </c>
      <c r="AV149" s="11" t="s">
        <v>187</v>
      </c>
      <c r="AW149" s="11" t="s">
        <v>35</v>
      </c>
      <c r="AX149" s="11" t="s">
        <v>73</v>
      </c>
      <c r="AY149" s="242" t="s">
        <v>180</v>
      </c>
    </row>
    <row r="150" spans="2:51" s="12" customFormat="1" ht="13.5">
      <c r="B150" s="243"/>
      <c r="C150" s="244"/>
      <c r="D150" s="233" t="s">
        <v>194</v>
      </c>
      <c r="E150" s="245" t="s">
        <v>22</v>
      </c>
      <c r="F150" s="246" t="s">
        <v>196</v>
      </c>
      <c r="G150" s="244"/>
      <c r="H150" s="247">
        <v>0.02</v>
      </c>
      <c r="I150" s="248"/>
      <c r="J150" s="244"/>
      <c r="K150" s="244"/>
      <c r="L150" s="249"/>
      <c r="M150" s="250"/>
      <c r="N150" s="251"/>
      <c r="O150" s="251"/>
      <c r="P150" s="251"/>
      <c r="Q150" s="251"/>
      <c r="R150" s="251"/>
      <c r="S150" s="251"/>
      <c r="T150" s="252"/>
      <c r="AT150" s="253" t="s">
        <v>194</v>
      </c>
      <c r="AU150" s="253" t="s">
        <v>187</v>
      </c>
      <c r="AV150" s="12" t="s">
        <v>186</v>
      </c>
      <c r="AW150" s="12" t="s">
        <v>35</v>
      </c>
      <c r="AX150" s="12" t="s">
        <v>10</v>
      </c>
      <c r="AY150" s="253" t="s">
        <v>180</v>
      </c>
    </row>
    <row r="151" spans="2:65" s="1" customFormat="1" ht="14.4" customHeight="1">
      <c r="B151" s="45"/>
      <c r="C151" s="220" t="s">
        <v>219</v>
      </c>
      <c r="D151" s="220" t="s">
        <v>182</v>
      </c>
      <c r="E151" s="221" t="s">
        <v>256</v>
      </c>
      <c r="F151" s="222" t="s">
        <v>257</v>
      </c>
      <c r="G151" s="223" t="s">
        <v>192</v>
      </c>
      <c r="H151" s="224">
        <v>65.74</v>
      </c>
      <c r="I151" s="225"/>
      <c r="J151" s="224">
        <f>ROUND(I151*H151,0)</f>
        <v>0</v>
      </c>
      <c r="K151" s="222" t="s">
        <v>193</v>
      </c>
      <c r="L151" s="71"/>
      <c r="M151" s="226" t="s">
        <v>22</v>
      </c>
      <c r="N151" s="227" t="s">
        <v>45</v>
      </c>
      <c r="O151" s="46"/>
      <c r="P151" s="228">
        <f>O151*H151</f>
        <v>0</v>
      </c>
      <c r="Q151" s="228">
        <v>0</v>
      </c>
      <c r="R151" s="228">
        <f>Q151*H151</f>
        <v>0</v>
      </c>
      <c r="S151" s="228">
        <v>0</v>
      </c>
      <c r="T151" s="229">
        <f>S151*H151</f>
        <v>0</v>
      </c>
      <c r="AR151" s="23" t="s">
        <v>186</v>
      </c>
      <c r="AT151" s="23" t="s">
        <v>182</v>
      </c>
      <c r="AU151" s="23" t="s">
        <v>187</v>
      </c>
      <c r="AY151" s="23" t="s">
        <v>180</v>
      </c>
      <c r="BE151" s="230">
        <f>IF(N151="základní",J151,0)</f>
        <v>0</v>
      </c>
      <c r="BF151" s="230">
        <f>IF(N151="snížená",J151,0)</f>
        <v>0</v>
      </c>
      <c r="BG151" s="230">
        <f>IF(N151="zákl. přenesená",J151,0)</f>
        <v>0</v>
      </c>
      <c r="BH151" s="230">
        <f>IF(N151="sníž. přenesená",J151,0)</f>
        <v>0</v>
      </c>
      <c r="BI151" s="230">
        <f>IF(N151="nulová",J151,0)</f>
        <v>0</v>
      </c>
      <c r="BJ151" s="23" t="s">
        <v>187</v>
      </c>
      <c r="BK151" s="230">
        <f>ROUND(I151*H151,0)</f>
        <v>0</v>
      </c>
      <c r="BL151" s="23" t="s">
        <v>186</v>
      </c>
      <c r="BM151" s="23" t="s">
        <v>258</v>
      </c>
    </row>
    <row r="152" spans="2:47" s="1" customFormat="1" ht="13.5">
      <c r="B152" s="45"/>
      <c r="C152" s="73"/>
      <c r="D152" s="233" t="s">
        <v>205</v>
      </c>
      <c r="E152" s="73"/>
      <c r="F152" s="254" t="s">
        <v>259</v>
      </c>
      <c r="G152" s="73"/>
      <c r="H152" s="73"/>
      <c r="I152" s="190"/>
      <c r="J152" s="73"/>
      <c r="K152" s="73"/>
      <c r="L152" s="71"/>
      <c r="M152" s="255"/>
      <c r="N152" s="46"/>
      <c r="O152" s="46"/>
      <c r="P152" s="46"/>
      <c r="Q152" s="46"/>
      <c r="R152" s="46"/>
      <c r="S152" s="46"/>
      <c r="T152" s="94"/>
      <c r="AT152" s="23" t="s">
        <v>205</v>
      </c>
      <c r="AU152" s="23" t="s">
        <v>187</v>
      </c>
    </row>
    <row r="153" spans="2:51" s="13" customFormat="1" ht="13.5">
      <c r="B153" s="256"/>
      <c r="C153" s="257"/>
      <c r="D153" s="233" t="s">
        <v>194</v>
      </c>
      <c r="E153" s="258" t="s">
        <v>22</v>
      </c>
      <c r="F153" s="259" t="s">
        <v>260</v>
      </c>
      <c r="G153" s="257"/>
      <c r="H153" s="258" t="s">
        <v>22</v>
      </c>
      <c r="I153" s="260"/>
      <c r="J153" s="257"/>
      <c r="K153" s="257"/>
      <c r="L153" s="261"/>
      <c r="M153" s="262"/>
      <c r="N153" s="263"/>
      <c r="O153" s="263"/>
      <c r="P153" s="263"/>
      <c r="Q153" s="263"/>
      <c r="R153" s="263"/>
      <c r="S153" s="263"/>
      <c r="T153" s="264"/>
      <c r="AT153" s="265" t="s">
        <v>194</v>
      </c>
      <c r="AU153" s="265" t="s">
        <v>187</v>
      </c>
      <c r="AV153" s="13" t="s">
        <v>10</v>
      </c>
      <c r="AW153" s="13" t="s">
        <v>35</v>
      </c>
      <c r="AX153" s="13" t="s">
        <v>73</v>
      </c>
      <c r="AY153" s="265" t="s">
        <v>180</v>
      </c>
    </row>
    <row r="154" spans="2:51" s="11" customFormat="1" ht="13.5">
      <c r="B154" s="231"/>
      <c r="C154" s="232"/>
      <c r="D154" s="233" t="s">
        <v>194</v>
      </c>
      <c r="E154" s="234" t="s">
        <v>22</v>
      </c>
      <c r="F154" s="235" t="s">
        <v>225</v>
      </c>
      <c r="G154" s="232"/>
      <c r="H154" s="236">
        <v>19.3</v>
      </c>
      <c r="I154" s="237"/>
      <c r="J154" s="232"/>
      <c r="K154" s="232"/>
      <c r="L154" s="238"/>
      <c r="M154" s="239"/>
      <c r="N154" s="240"/>
      <c r="O154" s="240"/>
      <c r="P154" s="240"/>
      <c r="Q154" s="240"/>
      <c r="R154" s="240"/>
      <c r="S154" s="240"/>
      <c r="T154" s="241"/>
      <c r="AT154" s="242" t="s">
        <v>194</v>
      </c>
      <c r="AU154" s="242" t="s">
        <v>187</v>
      </c>
      <c r="AV154" s="11" t="s">
        <v>187</v>
      </c>
      <c r="AW154" s="11" t="s">
        <v>35</v>
      </c>
      <c r="AX154" s="11" t="s">
        <v>73</v>
      </c>
      <c r="AY154" s="242" t="s">
        <v>180</v>
      </c>
    </row>
    <row r="155" spans="2:51" s="13" customFormat="1" ht="13.5">
      <c r="B155" s="256"/>
      <c r="C155" s="257"/>
      <c r="D155" s="233" t="s">
        <v>194</v>
      </c>
      <c r="E155" s="258" t="s">
        <v>22</v>
      </c>
      <c r="F155" s="259" t="s">
        <v>261</v>
      </c>
      <c r="G155" s="257"/>
      <c r="H155" s="258" t="s">
        <v>22</v>
      </c>
      <c r="I155" s="260"/>
      <c r="J155" s="257"/>
      <c r="K155" s="257"/>
      <c r="L155" s="261"/>
      <c r="M155" s="262"/>
      <c r="N155" s="263"/>
      <c r="O155" s="263"/>
      <c r="P155" s="263"/>
      <c r="Q155" s="263"/>
      <c r="R155" s="263"/>
      <c r="S155" s="263"/>
      <c r="T155" s="264"/>
      <c r="AT155" s="265" t="s">
        <v>194</v>
      </c>
      <c r="AU155" s="265" t="s">
        <v>187</v>
      </c>
      <c r="AV155" s="13" t="s">
        <v>10</v>
      </c>
      <c r="AW155" s="13" t="s">
        <v>35</v>
      </c>
      <c r="AX155" s="13" t="s">
        <v>73</v>
      </c>
      <c r="AY155" s="265" t="s">
        <v>180</v>
      </c>
    </row>
    <row r="156" spans="2:51" s="11" customFormat="1" ht="13.5">
      <c r="B156" s="231"/>
      <c r="C156" s="232"/>
      <c r="D156" s="233" t="s">
        <v>194</v>
      </c>
      <c r="E156" s="234" t="s">
        <v>22</v>
      </c>
      <c r="F156" s="235" t="s">
        <v>233</v>
      </c>
      <c r="G156" s="232"/>
      <c r="H156" s="236">
        <v>29.72</v>
      </c>
      <c r="I156" s="237"/>
      <c r="J156" s="232"/>
      <c r="K156" s="232"/>
      <c r="L156" s="238"/>
      <c r="M156" s="239"/>
      <c r="N156" s="240"/>
      <c r="O156" s="240"/>
      <c r="P156" s="240"/>
      <c r="Q156" s="240"/>
      <c r="R156" s="240"/>
      <c r="S156" s="240"/>
      <c r="T156" s="241"/>
      <c r="AT156" s="242" t="s">
        <v>194</v>
      </c>
      <c r="AU156" s="242" t="s">
        <v>187</v>
      </c>
      <c r="AV156" s="11" t="s">
        <v>187</v>
      </c>
      <c r="AW156" s="11" t="s">
        <v>35</v>
      </c>
      <c r="AX156" s="11" t="s">
        <v>73</v>
      </c>
      <c r="AY156" s="242" t="s">
        <v>180</v>
      </c>
    </row>
    <row r="157" spans="2:51" s="11" customFormat="1" ht="13.5">
      <c r="B157" s="231"/>
      <c r="C157" s="232"/>
      <c r="D157" s="233" t="s">
        <v>194</v>
      </c>
      <c r="E157" s="234" t="s">
        <v>22</v>
      </c>
      <c r="F157" s="235" t="s">
        <v>234</v>
      </c>
      <c r="G157" s="232"/>
      <c r="H157" s="236">
        <v>7.44</v>
      </c>
      <c r="I157" s="237"/>
      <c r="J157" s="232"/>
      <c r="K157" s="232"/>
      <c r="L157" s="238"/>
      <c r="M157" s="239"/>
      <c r="N157" s="240"/>
      <c r="O157" s="240"/>
      <c r="P157" s="240"/>
      <c r="Q157" s="240"/>
      <c r="R157" s="240"/>
      <c r="S157" s="240"/>
      <c r="T157" s="241"/>
      <c r="AT157" s="242" t="s">
        <v>194</v>
      </c>
      <c r="AU157" s="242" t="s">
        <v>187</v>
      </c>
      <c r="AV157" s="11" t="s">
        <v>187</v>
      </c>
      <c r="AW157" s="11" t="s">
        <v>35</v>
      </c>
      <c r="AX157" s="11" t="s">
        <v>73</v>
      </c>
      <c r="AY157" s="242" t="s">
        <v>180</v>
      </c>
    </row>
    <row r="158" spans="2:51" s="11" customFormat="1" ht="13.5">
      <c r="B158" s="231"/>
      <c r="C158" s="232"/>
      <c r="D158" s="233" t="s">
        <v>194</v>
      </c>
      <c r="E158" s="234" t="s">
        <v>22</v>
      </c>
      <c r="F158" s="235" t="s">
        <v>235</v>
      </c>
      <c r="G158" s="232"/>
      <c r="H158" s="236">
        <v>3.64</v>
      </c>
      <c r="I158" s="237"/>
      <c r="J158" s="232"/>
      <c r="K158" s="232"/>
      <c r="L158" s="238"/>
      <c r="M158" s="239"/>
      <c r="N158" s="240"/>
      <c r="O158" s="240"/>
      <c r="P158" s="240"/>
      <c r="Q158" s="240"/>
      <c r="R158" s="240"/>
      <c r="S158" s="240"/>
      <c r="T158" s="241"/>
      <c r="AT158" s="242" t="s">
        <v>194</v>
      </c>
      <c r="AU158" s="242" t="s">
        <v>187</v>
      </c>
      <c r="AV158" s="11" t="s">
        <v>187</v>
      </c>
      <c r="AW158" s="11" t="s">
        <v>35</v>
      </c>
      <c r="AX158" s="11" t="s">
        <v>73</v>
      </c>
      <c r="AY158" s="242" t="s">
        <v>180</v>
      </c>
    </row>
    <row r="159" spans="2:51" s="11" customFormat="1" ht="13.5">
      <c r="B159" s="231"/>
      <c r="C159" s="232"/>
      <c r="D159" s="233" t="s">
        <v>194</v>
      </c>
      <c r="E159" s="234" t="s">
        <v>22</v>
      </c>
      <c r="F159" s="235" t="s">
        <v>236</v>
      </c>
      <c r="G159" s="232"/>
      <c r="H159" s="236">
        <v>5.64</v>
      </c>
      <c r="I159" s="237"/>
      <c r="J159" s="232"/>
      <c r="K159" s="232"/>
      <c r="L159" s="238"/>
      <c r="M159" s="239"/>
      <c r="N159" s="240"/>
      <c r="O159" s="240"/>
      <c r="P159" s="240"/>
      <c r="Q159" s="240"/>
      <c r="R159" s="240"/>
      <c r="S159" s="240"/>
      <c r="T159" s="241"/>
      <c r="AT159" s="242" t="s">
        <v>194</v>
      </c>
      <c r="AU159" s="242" t="s">
        <v>187</v>
      </c>
      <c r="AV159" s="11" t="s">
        <v>187</v>
      </c>
      <c r="AW159" s="11" t="s">
        <v>35</v>
      </c>
      <c r="AX159" s="11" t="s">
        <v>73</v>
      </c>
      <c r="AY159" s="242" t="s">
        <v>180</v>
      </c>
    </row>
    <row r="160" spans="2:51" s="12" customFormat="1" ht="13.5">
      <c r="B160" s="243"/>
      <c r="C160" s="244"/>
      <c r="D160" s="233" t="s">
        <v>194</v>
      </c>
      <c r="E160" s="245" t="s">
        <v>22</v>
      </c>
      <c r="F160" s="246" t="s">
        <v>196</v>
      </c>
      <c r="G160" s="244"/>
      <c r="H160" s="247">
        <v>65.74</v>
      </c>
      <c r="I160" s="248"/>
      <c r="J160" s="244"/>
      <c r="K160" s="244"/>
      <c r="L160" s="249"/>
      <c r="M160" s="250"/>
      <c r="N160" s="251"/>
      <c r="O160" s="251"/>
      <c r="P160" s="251"/>
      <c r="Q160" s="251"/>
      <c r="R160" s="251"/>
      <c r="S160" s="251"/>
      <c r="T160" s="252"/>
      <c r="AT160" s="253" t="s">
        <v>194</v>
      </c>
      <c r="AU160" s="253" t="s">
        <v>187</v>
      </c>
      <c r="AV160" s="12" t="s">
        <v>186</v>
      </c>
      <c r="AW160" s="12" t="s">
        <v>35</v>
      </c>
      <c r="AX160" s="12" t="s">
        <v>10</v>
      </c>
      <c r="AY160" s="253" t="s">
        <v>180</v>
      </c>
    </row>
    <row r="161" spans="2:63" s="10" customFormat="1" ht="29.85" customHeight="1">
      <c r="B161" s="204"/>
      <c r="C161" s="205"/>
      <c r="D161" s="206" t="s">
        <v>72</v>
      </c>
      <c r="E161" s="218" t="s">
        <v>226</v>
      </c>
      <c r="F161" s="218" t="s">
        <v>262</v>
      </c>
      <c r="G161" s="205"/>
      <c r="H161" s="205"/>
      <c r="I161" s="208"/>
      <c r="J161" s="219">
        <f>BK161</f>
        <v>0</v>
      </c>
      <c r="K161" s="205"/>
      <c r="L161" s="210"/>
      <c r="M161" s="211"/>
      <c r="N161" s="212"/>
      <c r="O161" s="212"/>
      <c r="P161" s="213">
        <f>SUM(P162:P172)</f>
        <v>0</v>
      </c>
      <c r="Q161" s="212"/>
      <c r="R161" s="213">
        <f>SUM(R162:R172)</f>
        <v>0</v>
      </c>
      <c r="S161" s="212"/>
      <c r="T161" s="214">
        <f>SUM(T162:T172)</f>
        <v>0</v>
      </c>
      <c r="AR161" s="215" t="s">
        <v>10</v>
      </c>
      <c r="AT161" s="216" t="s">
        <v>72</v>
      </c>
      <c r="AU161" s="216" t="s">
        <v>10</v>
      </c>
      <c r="AY161" s="215" t="s">
        <v>180</v>
      </c>
      <c r="BK161" s="217">
        <f>SUM(BK162:BK172)</f>
        <v>0</v>
      </c>
    </row>
    <row r="162" spans="2:65" s="1" customFormat="1" ht="22.8" customHeight="1">
      <c r="B162" s="45"/>
      <c r="C162" s="220" t="s">
        <v>11</v>
      </c>
      <c r="D162" s="220" t="s">
        <v>182</v>
      </c>
      <c r="E162" s="221" t="s">
        <v>263</v>
      </c>
      <c r="F162" s="222" t="s">
        <v>264</v>
      </c>
      <c r="G162" s="223" t="s">
        <v>192</v>
      </c>
      <c r="H162" s="224">
        <v>19.3</v>
      </c>
      <c r="I162" s="225"/>
      <c r="J162" s="224">
        <f>ROUND(I162*H162,0)</f>
        <v>0</v>
      </c>
      <c r="K162" s="222" t="s">
        <v>193</v>
      </c>
      <c r="L162" s="71"/>
      <c r="M162" s="226" t="s">
        <v>22</v>
      </c>
      <c r="N162" s="227" t="s">
        <v>45</v>
      </c>
      <c r="O162" s="46"/>
      <c r="P162" s="228">
        <f>O162*H162</f>
        <v>0</v>
      </c>
      <c r="Q162" s="228">
        <v>0</v>
      </c>
      <c r="R162" s="228">
        <f>Q162*H162</f>
        <v>0</v>
      </c>
      <c r="S162" s="228">
        <v>0</v>
      </c>
      <c r="T162" s="229">
        <f>S162*H162</f>
        <v>0</v>
      </c>
      <c r="AR162" s="23" t="s">
        <v>186</v>
      </c>
      <c r="AT162" s="23" t="s">
        <v>182</v>
      </c>
      <c r="AU162" s="23" t="s">
        <v>187</v>
      </c>
      <c r="AY162" s="23" t="s">
        <v>180</v>
      </c>
      <c r="BE162" s="230">
        <f>IF(N162="základní",J162,0)</f>
        <v>0</v>
      </c>
      <c r="BF162" s="230">
        <f>IF(N162="snížená",J162,0)</f>
        <v>0</v>
      </c>
      <c r="BG162" s="230">
        <f>IF(N162="zákl. přenesená",J162,0)</f>
        <v>0</v>
      </c>
      <c r="BH162" s="230">
        <f>IF(N162="sníž. přenesená",J162,0)</f>
        <v>0</v>
      </c>
      <c r="BI162" s="230">
        <f>IF(N162="nulová",J162,0)</f>
        <v>0</v>
      </c>
      <c r="BJ162" s="23" t="s">
        <v>187</v>
      </c>
      <c r="BK162" s="230">
        <f>ROUND(I162*H162,0)</f>
        <v>0</v>
      </c>
      <c r="BL162" s="23" t="s">
        <v>186</v>
      </c>
      <c r="BM162" s="23" t="s">
        <v>265</v>
      </c>
    </row>
    <row r="163" spans="2:47" s="1" customFormat="1" ht="13.5">
      <c r="B163" s="45"/>
      <c r="C163" s="73"/>
      <c r="D163" s="233" t="s">
        <v>205</v>
      </c>
      <c r="E163" s="73"/>
      <c r="F163" s="254" t="s">
        <v>266</v>
      </c>
      <c r="G163" s="73"/>
      <c r="H163" s="73"/>
      <c r="I163" s="190"/>
      <c r="J163" s="73"/>
      <c r="K163" s="73"/>
      <c r="L163" s="71"/>
      <c r="M163" s="255"/>
      <c r="N163" s="46"/>
      <c r="O163" s="46"/>
      <c r="P163" s="46"/>
      <c r="Q163" s="46"/>
      <c r="R163" s="46"/>
      <c r="S163" s="46"/>
      <c r="T163" s="94"/>
      <c r="AT163" s="23" t="s">
        <v>205</v>
      </c>
      <c r="AU163" s="23" t="s">
        <v>187</v>
      </c>
    </row>
    <row r="164" spans="2:51" s="11" customFormat="1" ht="13.5">
      <c r="B164" s="231"/>
      <c r="C164" s="232"/>
      <c r="D164" s="233" t="s">
        <v>194</v>
      </c>
      <c r="E164" s="234" t="s">
        <v>22</v>
      </c>
      <c r="F164" s="235" t="s">
        <v>225</v>
      </c>
      <c r="G164" s="232"/>
      <c r="H164" s="236">
        <v>19.3</v>
      </c>
      <c r="I164" s="237"/>
      <c r="J164" s="232"/>
      <c r="K164" s="232"/>
      <c r="L164" s="238"/>
      <c r="M164" s="239"/>
      <c r="N164" s="240"/>
      <c r="O164" s="240"/>
      <c r="P164" s="240"/>
      <c r="Q164" s="240"/>
      <c r="R164" s="240"/>
      <c r="S164" s="240"/>
      <c r="T164" s="241"/>
      <c r="AT164" s="242" t="s">
        <v>194</v>
      </c>
      <c r="AU164" s="242" t="s">
        <v>187</v>
      </c>
      <c r="AV164" s="11" t="s">
        <v>187</v>
      </c>
      <c r="AW164" s="11" t="s">
        <v>35</v>
      </c>
      <c r="AX164" s="11" t="s">
        <v>73</v>
      </c>
      <c r="AY164" s="242" t="s">
        <v>180</v>
      </c>
    </row>
    <row r="165" spans="2:51" s="12" customFormat="1" ht="13.5">
      <c r="B165" s="243"/>
      <c r="C165" s="244"/>
      <c r="D165" s="233" t="s">
        <v>194</v>
      </c>
      <c r="E165" s="245" t="s">
        <v>22</v>
      </c>
      <c r="F165" s="246" t="s">
        <v>196</v>
      </c>
      <c r="G165" s="244"/>
      <c r="H165" s="247">
        <v>19.3</v>
      </c>
      <c r="I165" s="248"/>
      <c r="J165" s="244"/>
      <c r="K165" s="244"/>
      <c r="L165" s="249"/>
      <c r="M165" s="250"/>
      <c r="N165" s="251"/>
      <c r="O165" s="251"/>
      <c r="P165" s="251"/>
      <c r="Q165" s="251"/>
      <c r="R165" s="251"/>
      <c r="S165" s="251"/>
      <c r="T165" s="252"/>
      <c r="AT165" s="253" t="s">
        <v>194</v>
      </c>
      <c r="AU165" s="253" t="s">
        <v>187</v>
      </c>
      <c r="AV165" s="12" t="s">
        <v>186</v>
      </c>
      <c r="AW165" s="12" t="s">
        <v>35</v>
      </c>
      <c r="AX165" s="12" t="s">
        <v>10</v>
      </c>
      <c r="AY165" s="253" t="s">
        <v>180</v>
      </c>
    </row>
    <row r="166" spans="2:65" s="1" customFormat="1" ht="14.4" customHeight="1">
      <c r="B166" s="45"/>
      <c r="C166" s="220" t="s">
        <v>224</v>
      </c>
      <c r="D166" s="220" t="s">
        <v>182</v>
      </c>
      <c r="E166" s="221" t="s">
        <v>267</v>
      </c>
      <c r="F166" s="222" t="s">
        <v>268</v>
      </c>
      <c r="G166" s="223" t="s">
        <v>269</v>
      </c>
      <c r="H166" s="224">
        <v>1</v>
      </c>
      <c r="I166" s="225"/>
      <c r="J166" s="224">
        <f>ROUND(I166*H166,0)</f>
        <v>0</v>
      </c>
      <c r="K166" s="222" t="s">
        <v>22</v>
      </c>
      <c r="L166" s="71"/>
      <c r="M166" s="226" t="s">
        <v>22</v>
      </c>
      <c r="N166" s="227" t="s">
        <v>45</v>
      </c>
      <c r="O166" s="46"/>
      <c r="P166" s="228">
        <f>O166*H166</f>
        <v>0</v>
      </c>
      <c r="Q166" s="228">
        <v>0</v>
      </c>
      <c r="R166" s="228">
        <f>Q166*H166</f>
        <v>0</v>
      </c>
      <c r="S166" s="228">
        <v>0</v>
      </c>
      <c r="T166" s="229">
        <f>S166*H166</f>
        <v>0</v>
      </c>
      <c r="AR166" s="23" t="s">
        <v>186</v>
      </c>
      <c r="AT166" s="23" t="s">
        <v>182</v>
      </c>
      <c r="AU166" s="23" t="s">
        <v>187</v>
      </c>
      <c r="AY166" s="23" t="s">
        <v>180</v>
      </c>
      <c r="BE166" s="230">
        <f>IF(N166="základní",J166,0)</f>
        <v>0</v>
      </c>
      <c r="BF166" s="230">
        <f>IF(N166="snížená",J166,0)</f>
        <v>0</v>
      </c>
      <c r="BG166" s="230">
        <f>IF(N166="zákl. přenesená",J166,0)</f>
        <v>0</v>
      </c>
      <c r="BH166" s="230">
        <f>IF(N166="sníž. přenesená",J166,0)</f>
        <v>0</v>
      </c>
      <c r="BI166" s="230">
        <f>IF(N166="nulová",J166,0)</f>
        <v>0</v>
      </c>
      <c r="BJ166" s="23" t="s">
        <v>187</v>
      </c>
      <c r="BK166" s="230">
        <f>ROUND(I166*H166,0)</f>
        <v>0</v>
      </c>
      <c r="BL166" s="23" t="s">
        <v>186</v>
      </c>
      <c r="BM166" s="23" t="s">
        <v>270</v>
      </c>
    </row>
    <row r="167" spans="2:65" s="1" customFormat="1" ht="45.6" customHeight="1">
      <c r="B167" s="45"/>
      <c r="C167" s="220" t="s">
        <v>271</v>
      </c>
      <c r="D167" s="220" t="s">
        <v>182</v>
      </c>
      <c r="E167" s="221" t="s">
        <v>272</v>
      </c>
      <c r="F167" s="222" t="s">
        <v>273</v>
      </c>
      <c r="G167" s="223" t="s">
        <v>192</v>
      </c>
      <c r="H167" s="224">
        <v>26.34</v>
      </c>
      <c r="I167" s="225"/>
      <c r="J167" s="224">
        <f>ROUND(I167*H167,0)</f>
        <v>0</v>
      </c>
      <c r="K167" s="222" t="s">
        <v>193</v>
      </c>
      <c r="L167" s="71"/>
      <c r="M167" s="226" t="s">
        <v>22</v>
      </c>
      <c r="N167" s="227" t="s">
        <v>45</v>
      </c>
      <c r="O167" s="46"/>
      <c r="P167" s="228">
        <f>O167*H167</f>
        <v>0</v>
      </c>
      <c r="Q167" s="228">
        <v>0</v>
      </c>
      <c r="R167" s="228">
        <f>Q167*H167</f>
        <v>0</v>
      </c>
      <c r="S167" s="228">
        <v>0</v>
      </c>
      <c r="T167" s="229">
        <f>S167*H167</f>
        <v>0</v>
      </c>
      <c r="AR167" s="23" t="s">
        <v>186</v>
      </c>
      <c r="AT167" s="23" t="s">
        <v>182</v>
      </c>
      <c r="AU167" s="23" t="s">
        <v>187</v>
      </c>
      <c r="AY167" s="23" t="s">
        <v>180</v>
      </c>
      <c r="BE167" s="230">
        <f>IF(N167="základní",J167,0)</f>
        <v>0</v>
      </c>
      <c r="BF167" s="230">
        <f>IF(N167="snížená",J167,0)</f>
        <v>0</v>
      </c>
      <c r="BG167" s="230">
        <f>IF(N167="zákl. přenesená",J167,0)</f>
        <v>0</v>
      </c>
      <c r="BH167" s="230">
        <f>IF(N167="sníž. přenesená",J167,0)</f>
        <v>0</v>
      </c>
      <c r="BI167" s="230">
        <f>IF(N167="nulová",J167,0)</f>
        <v>0</v>
      </c>
      <c r="BJ167" s="23" t="s">
        <v>187</v>
      </c>
      <c r="BK167" s="230">
        <f>ROUND(I167*H167,0)</f>
        <v>0</v>
      </c>
      <c r="BL167" s="23" t="s">
        <v>186</v>
      </c>
      <c r="BM167" s="23" t="s">
        <v>274</v>
      </c>
    </row>
    <row r="168" spans="2:51" s="11" customFormat="1" ht="13.5">
      <c r="B168" s="231"/>
      <c r="C168" s="232"/>
      <c r="D168" s="233" t="s">
        <v>194</v>
      </c>
      <c r="E168" s="234" t="s">
        <v>22</v>
      </c>
      <c r="F168" s="235" t="s">
        <v>275</v>
      </c>
      <c r="G168" s="232"/>
      <c r="H168" s="236">
        <v>26.34</v>
      </c>
      <c r="I168" s="237"/>
      <c r="J168" s="232"/>
      <c r="K168" s="232"/>
      <c r="L168" s="238"/>
      <c r="M168" s="239"/>
      <c r="N168" s="240"/>
      <c r="O168" s="240"/>
      <c r="P168" s="240"/>
      <c r="Q168" s="240"/>
      <c r="R168" s="240"/>
      <c r="S168" s="240"/>
      <c r="T168" s="241"/>
      <c r="AT168" s="242" t="s">
        <v>194</v>
      </c>
      <c r="AU168" s="242" t="s">
        <v>187</v>
      </c>
      <c r="AV168" s="11" t="s">
        <v>187</v>
      </c>
      <c r="AW168" s="11" t="s">
        <v>35</v>
      </c>
      <c r="AX168" s="11" t="s">
        <v>73</v>
      </c>
      <c r="AY168" s="242" t="s">
        <v>180</v>
      </c>
    </row>
    <row r="169" spans="2:51" s="12" customFormat="1" ht="13.5">
      <c r="B169" s="243"/>
      <c r="C169" s="244"/>
      <c r="D169" s="233" t="s">
        <v>194</v>
      </c>
      <c r="E169" s="245" t="s">
        <v>22</v>
      </c>
      <c r="F169" s="246" t="s">
        <v>196</v>
      </c>
      <c r="G169" s="244"/>
      <c r="H169" s="247">
        <v>26.34</v>
      </c>
      <c r="I169" s="248"/>
      <c r="J169" s="244"/>
      <c r="K169" s="244"/>
      <c r="L169" s="249"/>
      <c r="M169" s="250"/>
      <c r="N169" s="251"/>
      <c r="O169" s="251"/>
      <c r="P169" s="251"/>
      <c r="Q169" s="251"/>
      <c r="R169" s="251"/>
      <c r="S169" s="251"/>
      <c r="T169" s="252"/>
      <c r="AT169" s="253" t="s">
        <v>194</v>
      </c>
      <c r="AU169" s="253" t="s">
        <v>187</v>
      </c>
      <c r="AV169" s="12" t="s">
        <v>186</v>
      </c>
      <c r="AW169" s="12" t="s">
        <v>35</v>
      </c>
      <c r="AX169" s="12" t="s">
        <v>10</v>
      </c>
      <c r="AY169" s="253" t="s">
        <v>180</v>
      </c>
    </row>
    <row r="170" spans="2:65" s="1" customFormat="1" ht="22.8" customHeight="1">
      <c r="B170" s="45"/>
      <c r="C170" s="220" t="s">
        <v>229</v>
      </c>
      <c r="D170" s="220" t="s">
        <v>182</v>
      </c>
      <c r="E170" s="221" t="s">
        <v>276</v>
      </c>
      <c r="F170" s="222" t="s">
        <v>277</v>
      </c>
      <c r="G170" s="223" t="s">
        <v>203</v>
      </c>
      <c r="H170" s="224">
        <v>1</v>
      </c>
      <c r="I170" s="225"/>
      <c r="J170" s="224">
        <f>ROUND(I170*H170,0)</f>
        <v>0</v>
      </c>
      <c r="K170" s="222" t="s">
        <v>193</v>
      </c>
      <c r="L170" s="71"/>
      <c r="M170" s="226" t="s">
        <v>22</v>
      </c>
      <c r="N170" s="227" t="s">
        <v>45</v>
      </c>
      <c r="O170" s="46"/>
      <c r="P170" s="228">
        <f>O170*H170</f>
        <v>0</v>
      </c>
      <c r="Q170" s="228">
        <v>0</v>
      </c>
      <c r="R170" s="228">
        <f>Q170*H170</f>
        <v>0</v>
      </c>
      <c r="S170" s="228">
        <v>0</v>
      </c>
      <c r="T170" s="229">
        <f>S170*H170</f>
        <v>0</v>
      </c>
      <c r="AR170" s="23" t="s">
        <v>186</v>
      </c>
      <c r="AT170" s="23" t="s">
        <v>182</v>
      </c>
      <c r="AU170" s="23" t="s">
        <v>187</v>
      </c>
      <c r="AY170" s="23" t="s">
        <v>180</v>
      </c>
      <c r="BE170" s="230">
        <f>IF(N170="základní",J170,0)</f>
        <v>0</v>
      </c>
      <c r="BF170" s="230">
        <f>IF(N170="snížená",J170,0)</f>
        <v>0</v>
      </c>
      <c r="BG170" s="230">
        <f>IF(N170="zákl. přenesená",J170,0)</f>
        <v>0</v>
      </c>
      <c r="BH170" s="230">
        <f>IF(N170="sníž. přenesená",J170,0)</f>
        <v>0</v>
      </c>
      <c r="BI170" s="230">
        <f>IF(N170="nulová",J170,0)</f>
        <v>0</v>
      </c>
      <c r="BJ170" s="23" t="s">
        <v>187</v>
      </c>
      <c r="BK170" s="230">
        <f>ROUND(I170*H170,0)</f>
        <v>0</v>
      </c>
      <c r="BL170" s="23" t="s">
        <v>186</v>
      </c>
      <c r="BM170" s="23" t="s">
        <v>278</v>
      </c>
    </row>
    <row r="171" spans="2:51" s="11" customFormat="1" ht="13.5">
      <c r="B171" s="231"/>
      <c r="C171" s="232"/>
      <c r="D171" s="233" t="s">
        <v>194</v>
      </c>
      <c r="E171" s="234" t="s">
        <v>22</v>
      </c>
      <c r="F171" s="235" t="s">
        <v>279</v>
      </c>
      <c r="G171" s="232"/>
      <c r="H171" s="236">
        <v>1</v>
      </c>
      <c r="I171" s="237"/>
      <c r="J171" s="232"/>
      <c r="K171" s="232"/>
      <c r="L171" s="238"/>
      <c r="M171" s="239"/>
      <c r="N171" s="240"/>
      <c r="O171" s="240"/>
      <c r="P171" s="240"/>
      <c r="Q171" s="240"/>
      <c r="R171" s="240"/>
      <c r="S171" s="240"/>
      <c r="T171" s="241"/>
      <c r="AT171" s="242" t="s">
        <v>194</v>
      </c>
      <c r="AU171" s="242" t="s">
        <v>187</v>
      </c>
      <c r="AV171" s="11" t="s">
        <v>187</v>
      </c>
      <c r="AW171" s="11" t="s">
        <v>35</v>
      </c>
      <c r="AX171" s="11" t="s">
        <v>73</v>
      </c>
      <c r="AY171" s="242" t="s">
        <v>180</v>
      </c>
    </row>
    <row r="172" spans="2:51" s="12" customFormat="1" ht="13.5">
      <c r="B172" s="243"/>
      <c r="C172" s="244"/>
      <c r="D172" s="233" t="s">
        <v>194</v>
      </c>
      <c r="E172" s="245" t="s">
        <v>22</v>
      </c>
      <c r="F172" s="246" t="s">
        <v>196</v>
      </c>
      <c r="G172" s="244"/>
      <c r="H172" s="247">
        <v>1</v>
      </c>
      <c r="I172" s="248"/>
      <c r="J172" s="244"/>
      <c r="K172" s="244"/>
      <c r="L172" s="249"/>
      <c r="M172" s="250"/>
      <c r="N172" s="251"/>
      <c r="O172" s="251"/>
      <c r="P172" s="251"/>
      <c r="Q172" s="251"/>
      <c r="R172" s="251"/>
      <c r="S172" s="251"/>
      <c r="T172" s="252"/>
      <c r="AT172" s="253" t="s">
        <v>194</v>
      </c>
      <c r="AU172" s="253" t="s">
        <v>187</v>
      </c>
      <c r="AV172" s="12" t="s">
        <v>186</v>
      </c>
      <c r="AW172" s="12" t="s">
        <v>35</v>
      </c>
      <c r="AX172" s="12" t="s">
        <v>10</v>
      </c>
      <c r="AY172" s="253" t="s">
        <v>180</v>
      </c>
    </row>
    <row r="173" spans="2:63" s="10" customFormat="1" ht="29.85" customHeight="1">
      <c r="B173" s="204"/>
      <c r="C173" s="205"/>
      <c r="D173" s="206" t="s">
        <v>72</v>
      </c>
      <c r="E173" s="218" t="s">
        <v>280</v>
      </c>
      <c r="F173" s="218" t="s">
        <v>281</v>
      </c>
      <c r="G173" s="205"/>
      <c r="H173" s="205"/>
      <c r="I173" s="208"/>
      <c r="J173" s="219">
        <f>BK173</f>
        <v>0</v>
      </c>
      <c r="K173" s="205"/>
      <c r="L173" s="210"/>
      <c r="M173" s="211"/>
      <c r="N173" s="212"/>
      <c r="O173" s="212"/>
      <c r="P173" s="213">
        <f>SUM(P174:P185)</f>
        <v>0</v>
      </c>
      <c r="Q173" s="212"/>
      <c r="R173" s="213">
        <f>SUM(R174:R185)</f>
        <v>0</v>
      </c>
      <c r="S173" s="212"/>
      <c r="T173" s="214">
        <f>SUM(T174:T185)</f>
        <v>0</v>
      </c>
      <c r="AR173" s="215" t="s">
        <v>10</v>
      </c>
      <c r="AT173" s="216" t="s">
        <v>72</v>
      </c>
      <c r="AU173" s="216" t="s">
        <v>10</v>
      </c>
      <c r="AY173" s="215" t="s">
        <v>180</v>
      </c>
      <c r="BK173" s="217">
        <f>SUM(BK174:BK185)</f>
        <v>0</v>
      </c>
    </row>
    <row r="174" spans="2:65" s="1" customFormat="1" ht="22.8" customHeight="1">
      <c r="B174" s="45"/>
      <c r="C174" s="220" t="s">
        <v>282</v>
      </c>
      <c r="D174" s="220" t="s">
        <v>182</v>
      </c>
      <c r="E174" s="221" t="s">
        <v>283</v>
      </c>
      <c r="F174" s="222" t="s">
        <v>284</v>
      </c>
      <c r="G174" s="223" t="s">
        <v>285</v>
      </c>
      <c r="H174" s="224">
        <v>2.85</v>
      </c>
      <c r="I174" s="225"/>
      <c r="J174" s="224">
        <f>ROUND(I174*H174,0)</f>
        <v>0</v>
      </c>
      <c r="K174" s="222" t="s">
        <v>193</v>
      </c>
      <c r="L174" s="71"/>
      <c r="M174" s="226" t="s">
        <v>22</v>
      </c>
      <c r="N174" s="227" t="s">
        <v>45</v>
      </c>
      <c r="O174" s="46"/>
      <c r="P174" s="228">
        <f>O174*H174</f>
        <v>0</v>
      </c>
      <c r="Q174" s="228">
        <v>0</v>
      </c>
      <c r="R174" s="228">
        <f>Q174*H174</f>
        <v>0</v>
      </c>
      <c r="S174" s="228">
        <v>0</v>
      </c>
      <c r="T174" s="229">
        <f>S174*H174</f>
        <v>0</v>
      </c>
      <c r="AR174" s="23" t="s">
        <v>186</v>
      </c>
      <c r="AT174" s="23" t="s">
        <v>182</v>
      </c>
      <c r="AU174" s="23" t="s">
        <v>187</v>
      </c>
      <c r="AY174" s="23" t="s">
        <v>180</v>
      </c>
      <c r="BE174" s="230">
        <f>IF(N174="základní",J174,0)</f>
        <v>0</v>
      </c>
      <c r="BF174" s="230">
        <f>IF(N174="snížená",J174,0)</f>
        <v>0</v>
      </c>
      <c r="BG174" s="230">
        <f>IF(N174="zákl. přenesená",J174,0)</f>
        <v>0</v>
      </c>
      <c r="BH174" s="230">
        <f>IF(N174="sníž. přenesená",J174,0)</f>
        <v>0</v>
      </c>
      <c r="BI174" s="230">
        <f>IF(N174="nulová",J174,0)</f>
        <v>0</v>
      </c>
      <c r="BJ174" s="23" t="s">
        <v>187</v>
      </c>
      <c r="BK174" s="230">
        <f>ROUND(I174*H174,0)</f>
        <v>0</v>
      </c>
      <c r="BL174" s="23" t="s">
        <v>186</v>
      </c>
      <c r="BM174" s="23" t="s">
        <v>286</v>
      </c>
    </row>
    <row r="175" spans="2:47" s="1" customFormat="1" ht="13.5">
      <c r="B175" s="45"/>
      <c r="C175" s="73"/>
      <c r="D175" s="233" t="s">
        <v>205</v>
      </c>
      <c r="E175" s="73"/>
      <c r="F175" s="254" t="s">
        <v>287</v>
      </c>
      <c r="G175" s="73"/>
      <c r="H175" s="73"/>
      <c r="I175" s="190"/>
      <c r="J175" s="73"/>
      <c r="K175" s="73"/>
      <c r="L175" s="71"/>
      <c r="M175" s="255"/>
      <c r="N175" s="46"/>
      <c r="O175" s="46"/>
      <c r="P175" s="46"/>
      <c r="Q175" s="46"/>
      <c r="R175" s="46"/>
      <c r="S175" s="46"/>
      <c r="T175" s="94"/>
      <c r="AT175" s="23" t="s">
        <v>205</v>
      </c>
      <c r="AU175" s="23" t="s">
        <v>187</v>
      </c>
    </row>
    <row r="176" spans="2:65" s="1" customFormat="1" ht="34.2" customHeight="1">
      <c r="B176" s="45"/>
      <c r="C176" s="220" t="s">
        <v>232</v>
      </c>
      <c r="D176" s="220" t="s">
        <v>182</v>
      </c>
      <c r="E176" s="221" t="s">
        <v>288</v>
      </c>
      <c r="F176" s="222" t="s">
        <v>289</v>
      </c>
      <c r="G176" s="223" t="s">
        <v>285</v>
      </c>
      <c r="H176" s="224">
        <v>2.85</v>
      </c>
      <c r="I176" s="225"/>
      <c r="J176" s="224">
        <f>ROUND(I176*H176,0)</f>
        <v>0</v>
      </c>
      <c r="K176" s="222" t="s">
        <v>193</v>
      </c>
      <c r="L176" s="71"/>
      <c r="M176" s="226" t="s">
        <v>22</v>
      </c>
      <c r="N176" s="227" t="s">
        <v>45</v>
      </c>
      <c r="O176" s="46"/>
      <c r="P176" s="228">
        <f>O176*H176</f>
        <v>0</v>
      </c>
      <c r="Q176" s="228">
        <v>0</v>
      </c>
      <c r="R176" s="228">
        <f>Q176*H176</f>
        <v>0</v>
      </c>
      <c r="S176" s="228">
        <v>0</v>
      </c>
      <c r="T176" s="229">
        <f>S176*H176</f>
        <v>0</v>
      </c>
      <c r="AR176" s="23" t="s">
        <v>186</v>
      </c>
      <c r="AT176" s="23" t="s">
        <v>182</v>
      </c>
      <c r="AU176" s="23" t="s">
        <v>187</v>
      </c>
      <c r="AY176" s="23" t="s">
        <v>180</v>
      </c>
      <c r="BE176" s="230">
        <f>IF(N176="základní",J176,0)</f>
        <v>0</v>
      </c>
      <c r="BF176" s="230">
        <f>IF(N176="snížená",J176,0)</f>
        <v>0</v>
      </c>
      <c r="BG176" s="230">
        <f>IF(N176="zákl. přenesená",J176,0)</f>
        <v>0</v>
      </c>
      <c r="BH176" s="230">
        <f>IF(N176="sníž. přenesená",J176,0)</f>
        <v>0</v>
      </c>
      <c r="BI176" s="230">
        <f>IF(N176="nulová",J176,0)</f>
        <v>0</v>
      </c>
      <c r="BJ176" s="23" t="s">
        <v>187</v>
      </c>
      <c r="BK176" s="230">
        <f>ROUND(I176*H176,0)</f>
        <v>0</v>
      </c>
      <c r="BL176" s="23" t="s">
        <v>186</v>
      </c>
      <c r="BM176" s="23" t="s">
        <v>290</v>
      </c>
    </row>
    <row r="177" spans="2:47" s="1" customFormat="1" ht="13.5">
      <c r="B177" s="45"/>
      <c r="C177" s="73"/>
      <c r="D177" s="233" t="s">
        <v>205</v>
      </c>
      <c r="E177" s="73"/>
      <c r="F177" s="254" t="s">
        <v>291</v>
      </c>
      <c r="G177" s="73"/>
      <c r="H177" s="73"/>
      <c r="I177" s="190"/>
      <c r="J177" s="73"/>
      <c r="K177" s="73"/>
      <c r="L177" s="71"/>
      <c r="M177" s="255"/>
      <c r="N177" s="46"/>
      <c r="O177" s="46"/>
      <c r="P177" s="46"/>
      <c r="Q177" s="46"/>
      <c r="R177" s="46"/>
      <c r="S177" s="46"/>
      <c r="T177" s="94"/>
      <c r="AT177" s="23" t="s">
        <v>205</v>
      </c>
      <c r="AU177" s="23" t="s">
        <v>187</v>
      </c>
    </row>
    <row r="178" spans="2:65" s="1" customFormat="1" ht="22.8" customHeight="1">
      <c r="B178" s="45"/>
      <c r="C178" s="220" t="s">
        <v>9</v>
      </c>
      <c r="D178" s="220" t="s">
        <v>182</v>
      </c>
      <c r="E178" s="221" t="s">
        <v>292</v>
      </c>
      <c r="F178" s="222" t="s">
        <v>293</v>
      </c>
      <c r="G178" s="223" t="s">
        <v>285</v>
      </c>
      <c r="H178" s="224">
        <v>2.85</v>
      </c>
      <c r="I178" s="225"/>
      <c r="J178" s="224">
        <f>ROUND(I178*H178,0)</f>
        <v>0</v>
      </c>
      <c r="K178" s="222" t="s">
        <v>193</v>
      </c>
      <c r="L178" s="71"/>
      <c r="M178" s="226" t="s">
        <v>22</v>
      </c>
      <c r="N178" s="227" t="s">
        <v>45</v>
      </c>
      <c r="O178" s="46"/>
      <c r="P178" s="228">
        <f>O178*H178</f>
        <v>0</v>
      </c>
      <c r="Q178" s="228">
        <v>0</v>
      </c>
      <c r="R178" s="228">
        <f>Q178*H178</f>
        <v>0</v>
      </c>
      <c r="S178" s="228">
        <v>0</v>
      </c>
      <c r="T178" s="229">
        <f>S178*H178</f>
        <v>0</v>
      </c>
      <c r="AR178" s="23" t="s">
        <v>186</v>
      </c>
      <c r="AT178" s="23" t="s">
        <v>182</v>
      </c>
      <c r="AU178" s="23" t="s">
        <v>187</v>
      </c>
      <c r="AY178" s="23" t="s">
        <v>180</v>
      </c>
      <c r="BE178" s="230">
        <f>IF(N178="základní",J178,0)</f>
        <v>0</v>
      </c>
      <c r="BF178" s="230">
        <f>IF(N178="snížená",J178,0)</f>
        <v>0</v>
      </c>
      <c r="BG178" s="230">
        <f>IF(N178="zákl. přenesená",J178,0)</f>
        <v>0</v>
      </c>
      <c r="BH178" s="230">
        <f>IF(N178="sníž. přenesená",J178,0)</f>
        <v>0</v>
      </c>
      <c r="BI178" s="230">
        <f>IF(N178="nulová",J178,0)</f>
        <v>0</v>
      </c>
      <c r="BJ178" s="23" t="s">
        <v>187</v>
      </c>
      <c r="BK178" s="230">
        <f>ROUND(I178*H178,0)</f>
        <v>0</v>
      </c>
      <c r="BL178" s="23" t="s">
        <v>186</v>
      </c>
      <c r="BM178" s="23" t="s">
        <v>294</v>
      </c>
    </row>
    <row r="179" spans="2:47" s="1" customFormat="1" ht="13.5">
      <c r="B179" s="45"/>
      <c r="C179" s="73"/>
      <c r="D179" s="233" t="s">
        <v>205</v>
      </c>
      <c r="E179" s="73"/>
      <c r="F179" s="254" t="s">
        <v>295</v>
      </c>
      <c r="G179" s="73"/>
      <c r="H179" s="73"/>
      <c r="I179" s="190"/>
      <c r="J179" s="73"/>
      <c r="K179" s="73"/>
      <c r="L179" s="71"/>
      <c r="M179" s="255"/>
      <c r="N179" s="46"/>
      <c r="O179" s="46"/>
      <c r="P179" s="46"/>
      <c r="Q179" s="46"/>
      <c r="R179" s="46"/>
      <c r="S179" s="46"/>
      <c r="T179" s="94"/>
      <c r="AT179" s="23" t="s">
        <v>205</v>
      </c>
      <c r="AU179" s="23" t="s">
        <v>187</v>
      </c>
    </row>
    <row r="180" spans="2:65" s="1" customFormat="1" ht="34.2" customHeight="1">
      <c r="B180" s="45"/>
      <c r="C180" s="220" t="s">
        <v>240</v>
      </c>
      <c r="D180" s="220" t="s">
        <v>182</v>
      </c>
      <c r="E180" s="221" t="s">
        <v>296</v>
      </c>
      <c r="F180" s="222" t="s">
        <v>297</v>
      </c>
      <c r="G180" s="223" t="s">
        <v>285</v>
      </c>
      <c r="H180" s="224">
        <v>13.75</v>
      </c>
      <c r="I180" s="225"/>
      <c r="J180" s="224">
        <f>ROUND(I180*H180,0)</f>
        <v>0</v>
      </c>
      <c r="K180" s="222" t="s">
        <v>193</v>
      </c>
      <c r="L180" s="71"/>
      <c r="M180" s="226" t="s">
        <v>22</v>
      </c>
      <c r="N180" s="227" t="s">
        <v>45</v>
      </c>
      <c r="O180" s="46"/>
      <c r="P180" s="228">
        <f>O180*H180</f>
        <v>0</v>
      </c>
      <c r="Q180" s="228">
        <v>0</v>
      </c>
      <c r="R180" s="228">
        <f>Q180*H180</f>
        <v>0</v>
      </c>
      <c r="S180" s="228">
        <v>0</v>
      </c>
      <c r="T180" s="229">
        <f>S180*H180</f>
        <v>0</v>
      </c>
      <c r="AR180" s="23" t="s">
        <v>186</v>
      </c>
      <c r="AT180" s="23" t="s">
        <v>182</v>
      </c>
      <c r="AU180" s="23" t="s">
        <v>187</v>
      </c>
      <c r="AY180" s="23" t="s">
        <v>180</v>
      </c>
      <c r="BE180" s="230">
        <f>IF(N180="základní",J180,0)</f>
        <v>0</v>
      </c>
      <c r="BF180" s="230">
        <f>IF(N180="snížená",J180,0)</f>
        <v>0</v>
      </c>
      <c r="BG180" s="230">
        <f>IF(N180="zákl. přenesená",J180,0)</f>
        <v>0</v>
      </c>
      <c r="BH180" s="230">
        <f>IF(N180="sníž. přenesená",J180,0)</f>
        <v>0</v>
      </c>
      <c r="BI180" s="230">
        <f>IF(N180="nulová",J180,0)</f>
        <v>0</v>
      </c>
      <c r="BJ180" s="23" t="s">
        <v>187</v>
      </c>
      <c r="BK180" s="230">
        <f>ROUND(I180*H180,0)</f>
        <v>0</v>
      </c>
      <c r="BL180" s="23" t="s">
        <v>186</v>
      </c>
      <c r="BM180" s="23" t="s">
        <v>298</v>
      </c>
    </row>
    <row r="181" spans="2:47" s="1" customFormat="1" ht="13.5">
      <c r="B181" s="45"/>
      <c r="C181" s="73"/>
      <c r="D181" s="233" t="s">
        <v>205</v>
      </c>
      <c r="E181" s="73"/>
      <c r="F181" s="254" t="s">
        <v>295</v>
      </c>
      <c r="G181" s="73"/>
      <c r="H181" s="73"/>
      <c r="I181" s="190"/>
      <c r="J181" s="73"/>
      <c r="K181" s="73"/>
      <c r="L181" s="71"/>
      <c r="M181" s="255"/>
      <c r="N181" s="46"/>
      <c r="O181" s="46"/>
      <c r="P181" s="46"/>
      <c r="Q181" s="46"/>
      <c r="R181" s="46"/>
      <c r="S181" s="46"/>
      <c r="T181" s="94"/>
      <c r="AT181" s="23" t="s">
        <v>205</v>
      </c>
      <c r="AU181" s="23" t="s">
        <v>187</v>
      </c>
    </row>
    <row r="182" spans="2:51" s="11" customFormat="1" ht="13.5">
      <c r="B182" s="231"/>
      <c r="C182" s="232"/>
      <c r="D182" s="233" t="s">
        <v>194</v>
      </c>
      <c r="E182" s="234" t="s">
        <v>22</v>
      </c>
      <c r="F182" s="235" t="s">
        <v>299</v>
      </c>
      <c r="G182" s="232"/>
      <c r="H182" s="236">
        <v>13.75</v>
      </c>
      <c r="I182" s="237"/>
      <c r="J182" s="232"/>
      <c r="K182" s="232"/>
      <c r="L182" s="238"/>
      <c r="M182" s="239"/>
      <c r="N182" s="240"/>
      <c r="O182" s="240"/>
      <c r="P182" s="240"/>
      <c r="Q182" s="240"/>
      <c r="R182" s="240"/>
      <c r="S182" s="240"/>
      <c r="T182" s="241"/>
      <c r="AT182" s="242" t="s">
        <v>194</v>
      </c>
      <c r="AU182" s="242" t="s">
        <v>187</v>
      </c>
      <c r="AV182" s="11" t="s">
        <v>187</v>
      </c>
      <c r="AW182" s="11" t="s">
        <v>35</v>
      </c>
      <c r="AX182" s="11" t="s">
        <v>73</v>
      </c>
      <c r="AY182" s="242" t="s">
        <v>180</v>
      </c>
    </row>
    <row r="183" spans="2:51" s="12" customFormat="1" ht="13.5">
      <c r="B183" s="243"/>
      <c r="C183" s="244"/>
      <c r="D183" s="233" t="s">
        <v>194</v>
      </c>
      <c r="E183" s="245" t="s">
        <v>22</v>
      </c>
      <c r="F183" s="246" t="s">
        <v>196</v>
      </c>
      <c r="G183" s="244"/>
      <c r="H183" s="247">
        <v>13.75</v>
      </c>
      <c r="I183" s="248"/>
      <c r="J183" s="244"/>
      <c r="K183" s="244"/>
      <c r="L183" s="249"/>
      <c r="M183" s="250"/>
      <c r="N183" s="251"/>
      <c r="O183" s="251"/>
      <c r="P183" s="251"/>
      <c r="Q183" s="251"/>
      <c r="R183" s="251"/>
      <c r="S183" s="251"/>
      <c r="T183" s="252"/>
      <c r="AT183" s="253" t="s">
        <v>194</v>
      </c>
      <c r="AU183" s="253" t="s">
        <v>187</v>
      </c>
      <c r="AV183" s="12" t="s">
        <v>186</v>
      </c>
      <c r="AW183" s="12" t="s">
        <v>35</v>
      </c>
      <c r="AX183" s="12" t="s">
        <v>10</v>
      </c>
      <c r="AY183" s="253" t="s">
        <v>180</v>
      </c>
    </row>
    <row r="184" spans="2:65" s="1" customFormat="1" ht="34.2" customHeight="1">
      <c r="B184" s="45"/>
      <c r="C184" s="220" t="s">
        <v>300</v>
      </c>
      <c r="D184" s="220" t="s">
        <v>182</v>
      </c>
      <c r="E184" s="221" t="s">
        <v>301</v>
      </c>
      <c r="F184" s="222" t="s">
        <v>302</v>
      </c>
      <c r="G184" s="223" t="s">
        <v>285</v>
      </c>
      <c r="H184" s="224">
        <v>2.75</v>
      </c>
      <c r="I184" s="225"/>
      <c r="J184" s="224">
        <f>ROUND(I184*H184,0)</f>
        <v>0</v>
      </c>
      <c r="K184" s="222" t="s">
        <v>193</v>
      </c>
      <c r="L184" s="71"/>
      <c r="M184" s="226" t="s">
        <v>22</v>
      </c>
      <c r="N184" s="227" t="s">
        <v>45</v>
      </c>
      <c r="O184" s="46"/>
      <c r="P184" s="228">
        <f>O184*H184</f>
        <v>0</v>
      </c>
      <c r="Q184" s="228">
        <v>0</v>
      </c>
      <c r="R184" s="228">
        <f>Q184*H184</f>
        <v>0</v>
      </c>
      <c r="S184" s="228">
        <v>0</v>
      </c>
      <c r="T184" s="229">
        <f>S184*H184</f>
        <v>0</v>
      </c>
      <c r="AR184" s="23" t="s">
        <v>186</v>
      </c>
      <c r="AT184" s="23" t="s">
        <v>182</v>
      </c>
      <c r="AU184" s="23" t="s">
        <v>187</v>
      </c>
      <c r="AY184" s="23" t="s">
        <v>180</v>
      </c>
      <c r="BE184" s="230">
        <f>IF(N184="základní",J184,0)</f>
        <v>0</v>
      </c>
      <c r="BF184" s="230">
        <f>IF(N184="snížená",J184,0)</f>
        <v>0</v>
      </c>
      <c r="BG184" s="230">
        <f>IF(N184="zákl. přenesená",J184,0)</f>
        <v>0</v>
      </c>
      <c r="BH184" s="230">
        <f>IF(N184="sníž. přenesená",J184,0)</f>
        <v>0</v>
      </c>
      <c r="BI184" s="230">
        <f>IF(N184="nulová",J184,0)</f>
        <v>0</v>
      </c>
      <c r="BJ184" s="23" t="s">
        <v>187</v>
      </c>
      <c r="BK184" s="230">
        <f>ROUND(I184*H184,0)</f>
        <v>0</v>
      </c>
      <c r="BL184" s="23" t="s">
        <v>186</v>
      </c>
      <c r="BM184" s="23" t="s">
        <v>303</v>
      </c>
    </row>
    <row r="185" spans="2:47" s="1" customFormat="1" ht="13.5">
      <c r="B185" s="45"/>
      <c r="C185" s="73"/>
      <c r="D185" s="233" t="s">
        <v>205</v>
      </c>
      <c r="E185" s="73"/>
      <c r="F185" s="254" t="s">
        <v>304</v>
      </c>
      <c r="G185" s="73"/>
      <c r="H185" s="73"/>
      <c r="I185" s="190"/>
      <c r="J185" s="73"/>
      <c r="K185" s="73"/>
      <c r="L185" s="71"/>
      <c r="M185" s="255"/>
      <c r="N185" s="46"/>
      <c r="O185" s="46"/>
      <c r="P185" s="46"/>
      <c r="Q185" s="46"/>
      <c r="R185" s="46"/>
      <c r="S185" s="46"/>
      <c r="T185" s="94"/>
      <c r="AT185" s="23" t="s">
        <v>205</v>
      </c>
      <c r="AU185" s="23" t="s">
        <v>187</v>
      </c>
    </row>
    <row r="186" spans="2:63" s="10" customFormat="1" ht="29.85" customHeight="1">
      <c r="B186" s="204"/>
      <c r="C186" s="205"/>
      <c r="D186" s="206" t="s">
        <v>72</v>
      </c>
      <c r="E186" s="218" t="s">
        <v>305</v>
      </c>
      <c r="F186" s="218" t="s">
        <v>306</v>
      </c>
      <c r="G186" s="205"/>
      <c r="H186" s="205"/>
      <c r="I186" s="208"/>
      <c r="J186" s="219">
        <f>BK186</f>
        <v>0</v>
      </c>
      <c r="K186" s="205"/>
      <c r="L186" s="210"/>
      <c r="M186" s="211"/>
      <c r="N186" s="212"/>
      <c r="O186" s="212"/>
      <c r="P186" s="213">
        <f>SUM(P187:P188)</f>
        <v>0</v>
      </c>
      <c r="Q186" s="212"/>
      <c r="R186" s="213">
        <f>SUM(R187:R188)</f>
        <v>0</v>
      </c>
      <c r="S186" s="212"/>
      <c r="T186" s="214">
        <f>SUM(T187:T188)</f>
        <v>0</v>
      </c>
      <c r="AR186" s="215" t="s">
        <v>10</v>
      </c>
      <c r="AT186" s="216" t="s">
        <v>72</v>
      </c>
      <c r="AU186" s="216" t="s">
        <v>10</v>
      </c>
      <c r="AY186" s="215" t="s">
        <v>180</v>
      </c>
      <c r="BK186" s="217">
        <f>SUM(BK187:BK188)</f>
        <v>0</v>
      </c>
    </row>
    <row r="187" spans="2:65" s="1" customFormat="1" ht="45.6" customHeight="1">
      <c r="B187" s="45"/>
      <c r="C187" s="220" t="s">
        <v>243</v>
      </c>
      <c r="D187" s="220" t="s">
        <v>182</v>
      </c>
      <c r="E187" s="221" t="s">
        <v>307</v>
      </c>
      <c r="F187" s="222" t="s">
        <v>308</v>
      </c>
      <c r="G187" s="223" t="s">
        <v>285</v>
      </c>
      <c r="H187" s="224">
        <v>2.31</v>
      </c>
      <c r="I187" s="225"/>
      <c r="J187" s="224">
        <f>ROUND(I187*H187,0)</f>
        <v>0</v>
      </c>
      <c r="K187" s="222" t="s">
        <v>193</v>
      </c>
      <c r="L187" s="71"/>
      <c r="M187" s="226" t="s">
        <v>22</v>
      </c>
      <c r="N187" s="227" t="s">
        <v>45</v>
      </c>
      <c r="O187" s="46"/>
      <c r="P187" s="228">
        <f>O187*H187</f>
        <v>0</v>
      </c>
      <c r="Q187" s="228">
        <v>0</v>
      </c>
      <c r="R187" s="228">
        <f>Q187*H187</f>
        <v>0</v>
      </c>
      <c r="S187" s="228">
        <v>0</v>
      </c>
      <c r="T187" s="229">
        <f>S187*H187</f>
        <v>0</v>
      </c>
      <c r="AR187" s="23" t="s">
        <v>186</v>
      </c>
      <c r="AT187" s="23" t="s">
        <v>182</v>
      </c>
      <c r="AU187" s="23" t="s">
        <v>187</v>
      </c>
      <c r="AY187" s="23" t="s">
        <v>180</v>
      </c>
      <c r="BE187" s="230">
        <f>IF(N187="základní",J187,0)</f>
        <v>0</v>
      </c>
      <c r="BF187" s="230">
        <f>IF(N187="snížená",J187,0)</f>
        <v>0</v>
      </c>
      <c r="BG187" s="230">
        <f>IF(N187="zákl. přenesená",J187,0)</f>
        <v>0</v>
      </c>
      <c r="BH187" s="230">
        <f>IF(N187="sníž. přenesená",J187,0)</f>
        <v>0</v>
      </c>
      <c r="BI187" s="230">
        <f>IF(N187="nulová",J187,0)</f>
        <v>0</v>
      </c>
      <c r="BJ187" s="23" t="s">
        <v>187</v>
      </c>
      <c r="BK187" s="230">
        <f>ROUND(I187*H187,0)</f>
        <v>0</v>
      </c>
      <c r="BL187" s="23" t="s">
        <v>186</v>
      </c>
      <c r="BM187" s="23" t="s">
        <v>309</v>
      </c>
    </row>
    <row r="188" spans="2:47" s="1" customFormat="1" ht="13.5">
      <c r="B188" s="45"/>
      <c r="C188" s="73"/>
      <c r="D188" s="233" t="s">
        <v>205</v>
      </c>
      <c r="E188" s="73"/>
      <c r="F188" s="254" t="s">
        <v>310</v>
      </c>
      <c r="G188" s="73"/>
      <c r="H188" s="73"/>
      <c r="I188" s="190"/>
      <c r="J188" s="73"/>
      <c r="K188" s="73"/>
      <c r="L188" s="71"/>
      <c r="M188" s="255"/>
      <c r="N188" s="46"/>
      <c r="O188" s="46"/>
      <c r="P188" s="46"/>
      <c r="Q188" s="46"/>
      <c r="R188" s="46"/>
      <c r="S188" s="46"/>
      <c r="T188" s="94"/>
      <c r="AT188" s="23" t="s">
        <v>205</v>
      </c>
      <c r="AU188" s="23" t="s">
        <v>187</v>
      </c>
    </row>
    <row r="189" spans="2:63" s="10" customFormat="1" ht="37.4" customHeight="1">
      <c r="B189" s="204"/>
      <c r="C189" s="205"/>
      <c r="D189" s="206" t="s">
        <v>72</v>
      </c>
      <c r="E189" s="207" t="s">
        <v>311</v>
      </c>
      <c r="F189" s="207" t="s">
        <v>312</v>
      </c>
      <c r="G189" s="205"/>
      <c r="H189" s="205"/>
      <c r="I189" s="208"/>
      <c r="J189" s="209">
        <f>BK189</f>
        <v>0</v>
      </c>
      <c r="K189" s="205"/>
      <c r="L189" s="210"/>
      <c r="M189" s="211"/>
      <c r="N189" s="212"/>
      <c r="O189" s="212"/>
      <c r="P189" s="213">
        <f>P190+P205+P226+P245+P269+P297+P310+P345+P376+P405</f>
        <v>0</v>
      </c>
      <c r="Q189" s="212"/>
      <c r="R189" s="213">
        <f>R190+R205+R226+R245+R269+R297+R310+R345+R376+R405</f>
        <v>0</v>
      </c>
      <c r="S189" s="212"/>
      <c r="T189" s="214">
        <f>T190+T205+T226+T245+T269+T297+T310+T345+T376+T405</f>
        <v>0</v>
      </c>
      <c r="AR189" s="215" t="s">
        <v>187</v>
      </c>
      <c r="AT189" s="216" t="s">
        <v>72</v>
      </c>
      <c r="AU189" s="216" t="s">
        <v>73</v>
      </c>
      <c r="AY189" s="215" t="s">
        <v>180</v>
      </c>
      <c r="BK189" s="217">
        <f>BK190+BK205+BK226+BK245+BK269+BK297+BK310+BK345+BK376+BK405</f>
        <v>0</v>
      </c>
    </row>
    <row r="190" spans="2:63" s="10" customFormat="1" ht="19.9" customHeight="1">
      <c r="B190" s="204"/>
      <c r="C190" s="205"/>
      <c r="D190" s="206" t="s">
        <v>72</v>
      </c>
      <c r="E190" s="218" t="s">
        <v>313</v>
      </c>
      <c r="F190" s="218" t="s">
        <v>314</v>
      </c>
      <c r="G190" s="205"/>
      <c r="H190" s="205"/>
      <c r="I190" s="208"/>
      <c r="J190" s="219">
        <f>BK190</f>
        <v>0</v>
      </c>
      <c r="K190" s="205"/>
      <c r="L190" s="210"/>
      <c r="M190" s="211"/>
      <c r="N190" s="212"/>
      <c r="O190" s="212"/>
      <c r="P190" s="213">
        <f>SUM(P191:P204)</f>
        <v>0</v>
      </c>
      <c r="Q190" s="212"/>
      <c r="R190" s="213">
        <f>SUM(R191:R204)</f>
        <v>0</v>
      </c>
      <c r="S190" s="212"/>
      <c r="T190" s="214">
        <f>SUM(T191:T204)</f>
        <v>0</v>
      </c>
      <c r="AR190" s="215" t="s">
        <v>187</v>
      </c>
      <c r="AT190" s="216" t="s">
        <v>72</v>
      </c>
      <c r="AU190" s="216" t="s">
        <v>10</v>
      </c>
      <c r="AY190" s="215" t="s">
        <v>180</v>
      </c>
      <c r="BK190" s="217">
        <f>SUM(BK191:BK204)</f>
        <v>0</v>
      </c>
    </row>
    <row r="191" spans="2:65" s="1" customFormat="1" ht="14.4" customHeight="1">
      <c r="B191" s="45"/>
      <c r="C191" s="220" t="s">
        <v>315</v>
      </c>
      <c r="D191" s="220" t="s">
        <v>182</v>
      </c>
      <c r="E191" s="221" t="s">
        <v>316</v>
      </c>
      <c r="F191" s="222" t="s">
        <v>317</v>
      </c>
      <c r="G191" s="223" t="s">
        <v>203</v>
      </c>
      <c r="H191" s="224">
        <v>10.06</v>
      </c>
      <c r="I191" s="225"/>
      <c r="J191" s="224">
        <f>ROUND(I191*H191,0)</f>
        <v>0</v>
      </c>
      <c r="K191" s="222" t="s">
        <v>22</v>
      </c>
      <c r="L191" s="71"/>
      <c r="M191" s="226" t="s">
        <v>22</v>
      </c>
      <c r="N191" s="227" t="s">
        <v>45</v>
      </c>
      <c r="O191" s="46"/>
      <c r="P191" s="228">
        <f>O191*H191</f>
        <v>0</v>
      </c>
      <c r="Q191" s="228">
        <v>0</v>
      </c>
      <c r="R191" s="228">
        <f>Q191*H191</f>
        <v>0</v>
      </c>
      <c r="S191" s="228">
        <v>0</v>
      </c>
      <c r="T191" s="229">
        <f>S191*H191</f>
        <v>0</v>
      </c>
      <c r="AR191" s="23" t="s">
        <v>224</v>
      </c>
      <c r="AT191" s="23" t="s">
        <v>182</v>
      </c>
      <c r="AU191" s="23" t="s">
        <v>187</v>
      </c>
      <c r="AY191" s="23" t="s">
        <v>180</v>
      </c>
      <c r="BE191" s="230">
        <f>IF(N191="základní",J191,0)</f>
        <v>0</v>
      </c>
      <c r="BF191" s="230">
        <f>IF(N191="snížená",J191,0)</f>
        <v>0</v>
      </c>
      <c r="BG191" s="230">
        <f>IF(N191="zákl. přenesená",J191,0)</f>
        <v>0</v>
      </c>
      <c r="BH191" s="230">
        <f>IF(N191="sníž. přenesená",J191,0)</f>
        <v>0</v>
      </c>
      <c r="BI191" s="230">
        <f>IF(N191="nulová",J191,0)</f>
        <v>0</v>
      </c>
      <c r="BJ191" s="23" t="s">
        <v>187</v>
      </c>
      <c r="BK191" s="230">
        <f>ROUND(I191*H191,0)</f>
        <v>0</v>
      </c>
      <c r="BL191" s="23" t="s">
        <v>224</v>
      </c>
      <c r="BM191" s="23" t="s">
        <v>318</v>
      </c>
    </row>
    <row r="192" spans="2:51" s="11" customFormat="1" ht="13.5">
      <c r="B192" s="231"/>
      <c r="C192" s="232"/>
      <c r="D192" s="233" t="s">
        <v>194</v>
      </c>
      <c r="E192" s="234" t="s">
        <v>22</v>
      </c>
      <c r="F192" s="235" t="s">
        <v>319</v>
      </c>
      <c r="G192" s="232"/>
      <c r="H192" s="236">
        <v>5.72</v>
      </c>
      <c r="I192" s="237"/>
      <c r="J192" s="232"/>
      <c r="K192" s="232"/>
      <c r="L192" s="238"/>
      <c r="M192" s="239"/>
      <c r="N192" s="240"/>
      <c r="O192" s="240"/>
      <c r="P192" s="240"/>
      <c r="Q192" s="240"/>
      <c r="R192" s="240"/>
      <c r="S192" s="240"/>
      <c r="T192" s="241"/>
      <c r="AT192" s="242" t="s">
        <v>194</v>
      </c>
      <c r="AU192" s="242" t="s">
        <v>187</v>
      </c>
      <c r="AV192" s="11" t="s">
        <v>187</v>
      </c>
      <c r="AW192" s="11" t="s">
        <v>35</v>
      </c>
      <c r="AX192" s="11" t="s">
        <v>73</v>
      </c>
      <c r="AY192" s="242" t="s">
        <v>180</v>
      </c>
    </row>
    <row r="193" spans="2:51" s="11" customFormat="1" ht="13.5">
      <c r="B193" s="231"/>
      <c r="C193" s="232"/>
      <c r="D193" s="233" t="s">
        <v>194</v>
      </c>
      <c r="E193" s="234" t="s">
        <v>22</v>
      </c>
      <c r="F193" s="235" t="s">
        <v>320</v>
      </c>
      <c r="G193" s="232"/>
      <c r="H193" s="236">
        <v>4.34</v>
      </c>
      <c r="I193" s="237"/>
      <c r="J193" s="232"/>
      <c r="K193" s="232"/>
      <c r="L193" s="238"/>
      <c r="M193" s="239"/>
      <c r="N193" s="240"/>
      <c r="O193" s="240"/>
      <c r="P193" s="240"/>
      <c r="Q193" s="240"/>
      <c r="R193" s="240"/>
      <c r="S193" s="240"/>
      <c r="T193" s="241"/>
      <c r="AT193" s="242" t="s">
        <v>194</v>
      </c>
      <c r="AU193" s="242" t="s">
        <v>187</v>
      </c>
      <c r="AV193" s="11" t="s">
        <v>187</v>
      </c>
      <c r="AW193" s="11" t="s">
        <v>35</v>
      </c>
      <c r="AX193" s="11" t="s">
        <v>73</v>
      </c>
      <c r="AY193" s="242" t="s">
        <v>180</v>
      </c>
    </row>
    <row r="194" spans="2:51" s="12" customFormat="1" ht="13.5">
      <c r="B194" s="243"/>
      <c r="C194" s="244"/>
      <c r="D194" s="233" t="s">
        <v>194</v>
      </c>
      <c r="E194" s="245" t="s">
        <v>22</v>
      </c>
      <c r="F194" s="246" t="s">
        <v>196</v>
      </c>
      <c r="G194" s="244"/>
      <c r="H194" s="247">
        <v>10.06</v>
      </c>
      <c r="I194" s="248"/>
      <c r="J194" s="244"/>
      <c r="K194" s="244"/>
      <c r="L194" s="249"/>
      <c r="M194" s="250"/>
      <c r="N194" s="251"/>
      <c r="O194" s="251"/>
      <c r="P194" s="251"/>
      <c r="Q194" s="251"/>
      <c r="R194" s="251"/>
      <c r="S194" s="251"/>
      <c r="T194" s="252"/>
      <c r="AT194" s="253" t="s">
        <v>194</v>
      </c>
      <c r="AU194" s="253" t="s">
        <v>187</v>
      </c>
      <c r="AV194" s="12" t="s">
        <v>186</v>
      </c>
      <c r="AW194" s="12" t="s">
        <v>35</v>
      </c>
      <c r="AX194" s="12" t="s">
        <v>10</v>
      </c>
      <c r="AY194" s="253" t="s">
        <v>180</v>
      </c>
    </row>
    <row r="195" spans="2:65" s="1" customFormat="1" ht="34.2" customHeight="1">
      <c r="B195" s="45"/>
      <c r="C195" s="220" t="s">
        <v>253</v>
      </c>
      <c r="D195" s="220" t="s">
        <v>182</v>
      </c>
      <c r="E195" s="221" t="s">
        <v>321</v>
      </c>
      <c r="F195" s="222" t="s">
        <v>322</v>
      </c>
      <c r="G195" s="223" t="s">
        <v>192</v>
      </c>
      <c r="H195" s="224">
        <v>3.55</v>
      </c>
      <c r="I195" s="225"/>
      <c r="J195" s="224">
        <f>ROUND(I195*H195,0)</f>
        <v>0</v>
      </c>
      <c r="K195" s="222" t="s">
        <v>193</v>
      </c>
      <c r="L195" s="71"/>
      <c r="M195" s="226" t="s">
        <v>22</v>
      </c>
      <c r="N195" s="227" t="s">
        <v>45</v>
      </c>
      <c r="O195" s="46"/>
      <c r="P195" s="228">
        <f>O195*H195</f>
        <v>0</v>
      </c>
      <c r="Q195" s="228">
        <v>0</v>
      </c>
      <c r="R195" s="228">
        <f>Q195*H195</f>
        <v>0</v>
      </c>
      <c r="S195" s="228">
        <v>0</v>
      </c>
      <c r="T195" s="229">
        <f>S195*H195</f>
        <v>0</v>
      </c>
      <c r="AR195" s="23" t="s">
        <v>224</v>
      </c>
      <c r="AT195" s="23" t="s">
        <v>182</v>
      </c>
      <c r="AU195" s="23" t="s">
        <v>187</v>
      </c>
      <c r="AY195" s="23" t="s">
        <v>180</v>
      </c>
      <c r="BE195" s="230">
        <f>IF(N195="základní",J195,0)</f>
        <v>0</v>
      </c>
      <c r="BF195" s="230">
        <f>IF(N195="snížená",J195,0)</f>
        <v>0</v>
      </c>
      <c r="BG195" s="230">
        <f>IF(N195="zákl. přenesená",J195,0)</f>
        <v>0</v>
      </c>
      <c r="BH195" s="230">
        <f>IF(N195="sníž. přenesená",J195,0)</f>
        <v>0</v>
      </c>
      <c r="BI195" s="230">
        <f>IF(N195="nulová",J195,0)</f>
        <v>0</v>
      </c>
      <c r="BJ195" s="23" t="s">
        <v>187</v>
      </c>
      <c r="BK195" s="230">
        <f>ROUND(I195*H195,0)</f>
        <v>0</v>
      </c>
      <c r="BL195" s="23" t="s">
        <v>224</v>
      </c>
      <c r="BM195" s="23" t="s">
        <v>323</v>
      </c>
    </row>
    <row r="196" spans="2:51" s="11" customFormat="1" ht="13.5">
      <c r="B196" s="231"/>
      <c r="C196" s="232"/>
      <c r="D196" s="233" t="s">
        <v>194</v>
      </c>
      <c r="E196" s="234" t="s">
        <v>22</v>
      </c>
      <c r="F196" s="235" t="s">
        <v>324</v>
      </c>
      <c r="G196" s="232"/>
      <c r="H196" s="236">
        <v>2.45</v>
      </c>
      <c r="I196" s="237"/>
      <c r="J196" s="232"/>
      <c r="K196" s="232"/>
      <c r="L196" s="238"/>
      <c r="M196" s="239"/>
      <c r="N196" s="240"/>
      <c r="O196" s="240"/>
      <c r="P196" s="240"/>
      <c r="Q196" s="240"/>
      <c r="R196" s="240"/>
      <c r="S196" s="240"/>
      <c r="T196" s="241"/>
      <c r="AT196" s="242" t="s">
        <v>194</v>
      </c>
      <c r="AU196" s="242" t="s">
        <v>187</v>
      </c>
      <c r="AV196" s="11" t="s">
        <v>187</v>
      </c>
      <c r="AW196" s="11" t="s">
        <v>35</v>
      </c>
      <c r="AX196" s="11" t="s">
        <v>73</v>
      </c>
      <c r="AY196" s="242" t="s">
        <v>180</v>
      </c>
    </row>
    <row r="197" spans="2:51" s="11" customFormat="1" ht="13.5">
      <c r="B197" s="231"/>
      <c r="C197" s="232"/>
      <c r="D197" s="233" t="s">
        <v>194</v>
      </c>
      <c r="E197" s="234" t="s">
        <v>22</v>
      </c>
      <c r="F197" s="235" t="s">
        <v>325</v>
      </c>
      <c r="G197" s="232"/>
      <c r="H197" s="236">
        <v>1.1</v>
      </c>
      <c r="I197" s="237"/>
      <c r="J197" s="232"/>
      <c r="K197" s="232"/>
      <c r="L197" s="238"/>
      <c r="M197" s="239"/>
      <c r="N197" s="240"/>
      <c r="O197" s="240"/>
      <c r="P197" s="240"/>
      <c r="Q197" s="240"/>
      <c r="R197" s="240"/>
      <c r="S197" s="240"/>
      <c r="T197" s="241"/>
      <c r="AT197" s="242" t="s">
        <v>194</v>
      </c>
      <c r="AU197" s="242" t="s">
        <v>187</v>
      </c>
      <c r="AV197" s="11" t="s">
        <v>187</v>
      </c>
      <c r="AW197" s="11" t="s">
        <v>35</v>
      </c>
      <c r="AX197" s="11" t="s">
        <v>73</v>
      </c>
      <c r="AY197" s="242" t="s">
        <v>180</v>
      </c>
    </row>
    <row r="198" spans="2:51" s="12" customFormat="1" ht="13.5">
      <c r="B198" s="243"/>
      <c r="C198" s="244"/>
      <c r="D198" s="233" t="s">
        <v>194</v>
      </c>
      <c r="E198" s="245" t="s">
        <v>22</v>
      </c>
      <c r="F198" s="246" t="s">
        <v>196</v>
      </c>
      <c r="G198" s="244"/>
      <c r="H198" s="247">
        <v>3.55</v>
      </c>
      <c r="I198" s="248"/>
      <c r="J198" s="244"/>
      <c r="K198" s="244"/>
      <c r="L198" s="249"/>
      <c r="M198" s="250"/>
      <c r="N198" s="251"/>
      <c r="O198" s="251"/>
      <c r="P198" s="251"/>
      <c r="Q198" s="251"/>
      <c r="R198" s="251"/>
      <c r="S198" s="251"/>
      <c r="T198" s="252"/>
      <c r="AT198" s="253" t="s">
        <v>194</v>
      </c>
      <c r="AU198" s="253" t="s">
        <v>187</v>
      </c>
      <c r="AV198" s="12" t="s">
        <v>186</v>
      </c>
      <c r="AW198" s="12" t="s">
        <v>35</v>
      </c>
      <c r="AX198" s="12" t="s">
        <v>10</v>
      </c>
      <c r="AY198" s="253" t="s">
        <v>180</v>
      </c>
    </row>
    <row r="199" spans="2:65" s="1" customFormat="1" ht="34.2" customHeight="1">
      <c r="B199" s="45"/>
      <c r="C199" s="220" t="s">
        <v>326</v>
      </c>
      <c r="D199" s="220" t="s">
        <v>182</v>
      </c>
      <c r="E199" s="221" t="s">
        <v>327</v>
      </c>
      <c r="F199" s="222" t="s">
        <v>328</v>
      </c>
      <c r="G199" s="223" t="s">
        <v>192</v>
      </c>
      <c r="H199" s="224">
        <v>15.26</v>
      </c>
      <c r="I199" s="225"/>
      <c r="J199" s="224">
        <f>ROUND(I199*H199,0)</f>
        <v>0</v>
      </c>
      <c r="K199" s="222" t="s">
        <v>193</v>
      </c>
      <c r="L199" s="71"/>
      <c r="M199" s="226" t="s">
        <v>22</v>
      </c>
      <c r="N199" s="227" t="s">
        <v>45</v>
      </c>
      <c r="O199" s="46"/>
      <c r="P199" s="228">
        <f>O199*H199</f>
        <v>0</v>
      </c>
      <c r="Q199" s="228">
        <v>0</v>
      </c>
      <c r="R199" s="228">
        <f>Q199*H199</f>
        <v>0</v>
      </c>
      <c r="S199" s="228">
        <v>0</v>
      </c>
      <c r="T199" s="229">
        <f>S199*H199</f>
        <v>0</v>
      </c>
      <c r="AR199" s="23" t="s">
        <v>224</v>
      </c>
      <c r="AT199" s="23" t="s">
        <v>182</v>
      </c>
      <c r="AU199" s="23" t="s">
        <v>187</v>
      </c>
      <c r="AY199" s="23" t="s">
        <v>180</v>
      </c>
      <c r="BE199" s="230">
        <f>IF(N199="základní",J199,0)</f>
        <v>0</v>
      </c>
      <c r="BF199" s="230">
        <f>IF(N199="snížená",J199,0)</f>
        <v>0</v>
      </c>
      <c r="BG199" s="230">
        <f>IF(N199="zákl. přenesená",J199,0)</f>
        <v>0</v>
      </c>
      <c r="BH199" s="230">
        <f>IF(N199="sníž. přenesená",J199,0)</f>
        <v>0</v>
      </c>
      <c r="BI199" s="230">
        <f>IF(N199="nulová",J199,0)</f>
        <v>0</v>
      </c>
      <c r="BJ199" s="23" t="s">
        <v>187</v>
      </c>
      <c r="BK199" s="230">
        <f>ROUND(I199*H199,0)</f>
        <v>0</v>
      </c>
      <c r="BL199" s="23" t="s">
        <v>224</v>
      </c>
      <c r="BM199" s="23" t="s">
        <v>329</v>
      </c>
    </row>
    <row r="200" spans="2:51" s="11" customFormat="1" ht="13.5">
      <c r="B200" s="231"/>
      <c r="C200" s="232"/>
      <c r="D200" s="233" t="s">
        <v>194</v>
      </c>
      <c r="E200" s="234" t="s">
        <v>22</v>
      </c>
      <c r="F200" s="235" t="s">
        <v>330</v>
      </c>
      <c r="G200" s="232"/>
      <c r="H200" s="236">
        <v>9.8</v>
      </c>
      <c r="I200" s="237"/>
      <c r="J200" s="232"/>
      <c r="K200" s="232"/>
      <c r="L200" s="238"/>
      <c r="M200" s="239"/>
      <c r="N200" s="240"/>
      <c r="O200" s="240"/>
      <c r="P200" s="240"/>
      <c r="Q200" s="240"/>
      <c r="R200" s="240"/>
      <c r="S200" s="240"/>
      <c r="T200" s="241"/>
      <c r="AT200" s="242" t="s">
        <v>194</v>
      </c>
      <c r="AU200" s="242" t="s">
        <v>187</v>
      </c>
      <c r="AV200" s="11" t="s">
        <v>187</v>
      </c>
      <c r="AW200" s="11" t="s">
        <v>35</v>
      </c>
      <c r="AX200" s="11" t="s">
        <v>73</v>
      </c>
      <c r="AY200" s="242" t="s">
        <v>180</v>
      </c>
    </row>
    <row r="201" spans="2:51" s="11" customFormat="1" ht="13.5">
      <c r="B201" s="231"/>
      <c r="C201" s="232"/>
      <c r="D201" s="233" t="s">
        <v>194</v>
      </c>
      <c r="E201" s="234" t="s">
        <v>22</v>
      </c>
      <c r="F201" s="235" t="s">
        <v>331</v>
      </c>
      <c r="G201" s="232"/>
      <c r="H201" s="236">
        <v>5.46</v>
      </c>
      <c r="I201" s="237"/>
      <c r="J201" s="232"/>
      <c r="K201" s="232"/>
      <c r="L201" s="238"/>
      <c r="M201" s="239"/>
      <c r="N201" s="240"/>
      <c r="O201" s="240"/>
      <c r="P201" s="240"/>
      <c r="Q201" s="240"/>
      <c r="R201" s="240"/>
      <c r="S201" s="240"/>
      <c r="T201" s="241"/>
      <c r="AT201" s="242" t="s">
        <v>194</v>
      </c>
      <c r="AU201" s="242" t="s">
        <v>187</v>
      </c>
      <c r="AV201" s="11" t="s">
        <v>187</v>
      </c>
      <c r="AW201" s="11" t="s">
        <v>35</v>
      </c>
      <c r="AX201" s="11" t="s">
        <v>73</v>
      </c>
      <c r="AY201" s="242" t="s">
        <v>180</v>
      </c>
    </row>
    <row r="202" spans="2:51" s="12" customFormat="1" ht="13.5">
      <c r="B202" s="243"/>
      <c r="C202" s="244"/>
      <c r="D202" s="233" t="s">
        <v>194</v>
      </c>
      <c r="E202" s="245" t="s">
        <v>22</v>
      </c>
      <c r="F202" s="246" t="s">
        <v>196</v>
      </c>
      <c r="G202" s="244"/>
      <c r="H202" s="247">
        <v>15.26</v>
      </c>
      <c r="I202" s="248"/>
      <c r="J202" s="244"/>
      <c r="K202" s="244"/>
      <c r="L202" s="249"/>
      <c r="M202" s="250"/>
      <c r="N202" s="251"/>
      <c r="O202" s="251"/>
      <c r="P202" s="251"/>
      <c r="Q202" s="251"/>
      <c r="R202" s="251"/>
      <c r="S202" s="251"/>
      <c r="T202" s="252"/>
      <c r="AT202" s="253" t="s">
        <v>194</v>
      </c>
      <c r="AU202" s="253" t="s">
        <v>187</v>
      </c>
      <c r="AV202" s="12" t="s">
        <v>186</v>
      </c>
      <c r="AW202" s="12" t="s">
        <v>35</v>
      </c>
      <c r="AX202" s="12" t="s">
        <v>10</v>
      </c>
      <c r="AY202" s="253" t="s">
        <v>180</v>
      </c>
    </row>
    <row r="203" spans="2:65" s="1" customFormat="1" ht="34.2" customHeight="1">
      <c r="B203" s="45"/>
      <c r="C203" s="220" t="s">
        <v>258</v>
      </c>
      <c r="D203" s="220" t="s">
        <v>182</v>
      </c>
      <c r="E203" s="221" t="s">
        <v>332</v>
      </c>
      <c r="F203" s="222" t="s">
        <v>333</v>
      </c>
      <c r="G203" s="223" t="s">
        <v>334</v>
      </c>
      <c r="H203" s="225"/>
      <c r="I203" s="225"/>
      <c r="J203" s="224">
        <f>ROUND(I203*H203,0)</f>
        <v>0</v>
      </c>
      <c r="K203" s="222" t="s">
        <v>193</v>
      </c>
      <c r="L203" s="71"/>
      <c r="M203" s="226" t="s">
        <v>22</v>
      </c>
      <c r="N203" s="227" t="s">
        <v>45</v>
      </c>
      <c r="O203" s="46"/>
      <c r="P203" s="228">
        <f>O203*H203</f>
        <v>0</v>
      </c>
      <c r="Q203" s="228">
        <v>0</v>
      </c>
      <c r="R203" s="228">
        <f>Q203*H203</f>
        <v>0</v>
      </c>
      <c r="S203" s="228">
        <v>0</v>
      </c>
      <c r="T203" s="229">
        <f>S203*H203</f>
        <v>0</v>
      </c>
      <c r="AR203" s="23" t="s">
        <v>224</v>
      </c>
      <c r="AT203" s="23" t="s">
        <v>182</v>
      </c>
      <c r="AU203" s="23" t="s">
        <v>187</v>
      </c>
      <c r="AY203" s="23" t="s">
        <v>180</v>
      </c>
      <c r="BE203" s="230">
        <f>IF(N203="základní",J203,0)</f>
        <v>0</v>
      </c>
      <c r="BF203" s="230">
        <f>IF(N203="snížená",J203,0)</f>
        <v>0</v>
      </c>
      <c r="BG203" s="230">
        <f>IF(N203="zákl. přenesená",J203,0)</f>
        <v>0</v>
      </c>
      <c r="BH203" s="230">
        <f>IF(N203="sníž. přenesená",J203,0)</f>
        <v>0</v>
      </c>
      <c r="BI203" s="230">
        <f>IF(N203="nulová",J203,0)</f>
        <v>0</v>
      </c>
      <c r="BJ203" s="23" t="s">
        <v>187</v>
      </c>
      <c r="BK203" s="230">
        <f>ROUND(I203*H203,0)</f>
        <v>0</v>
      </c>
      <c r="BL203" s="23" t="s">
        <v>224</v>
      </c>
      <c r="BM203" s="23" t="s">
        <v>335</v>
      </c>
    </row>
    <row r="204" spans="2:47" s="1" customFormat="1" ht="13.5">
      <c r="B204" s="45"/>
      <c r="C204" s="73"/>
      <c r="D204" s="233" t="s">
        <v>205</v>
      </c>
      <c r="E204" s="73"/>
      <c r="F204" s="254" t="s">
        <v>336</v>
      </c>
      <c r="G204" s="73"/>
      <c r="H204" s="73"/>
      <c r="I204" s="190"/>
      <c r="J204" s="73"/>
      <c r="K204" s="73"/>
      <c r="L204" s="71"/>
      <c r="M204" s="255"/>
      <c r="N204" s="46"/>
      <c r="O204" s="46"/>
      <c r="P204" s="46"/>
      <c r="Q204" s="46"/>
      <c r="R204" s="46"/>
      <c r="S204" s="46"/>
      <c r="T204" s="94"/>
      <c r="AT204" s="23" t="s">
        <v>205</v>
      </c>
      <c r="AU204" s="23" t="s">
        <v>187</v>
      </c>
    </row>
    <row r="205" spans="2:63" s="10" customFormat="1" ht="29.85" customHeight="1">
      <c r="B205" s="204"/>
      <c r="C205" s="205"/>
      <c r="D205" s="206" t="s">
        <v>72</v>
      </c>
      <c r="E205" s="218" t="s">
        <v>337</v>
      </c>
      <c r="F205" s="218" t="s">
        <v>338</v>
      </c>
      <c r="G205" s="205"/>
      <c r="H205" s="205"/>
      <c r="I205" s="208"/>
      <c r="J205" s="219">
        <f>BK205</f>
        <v>0</v>
      </c>
      <c r="K205" s="205"/>
      <c r="L205" s="210"/>
      <c r="M205" s="211"/>
      <c r="N205" s="212"/>
      <c r="O205" s="212"/>
      <c r="P205" s="213">
        <f>SUM(P206:P225)</f>
        <v>0</v>
      </c>
      <c r="Q205" s="212"/>
      <c r="R205" s="213">
        <f>SUM(R206:R225)</f>
        <v>0</v>
      </c>
      <c r="S205" s="212"/>
      <c r="T205" s="214">
        <f>SUM(T206:T225)</f>
        <v>0</v>
      </c>
      <c r="AR205" s="215" t="s">
        <v>187</v>
      </c>
      <c r="AT205" s="216" t="s">
        <v>72</v>
      </c>
      <c r="AU205" s="216" t="s">
        <v>10</v>
      </c>
      <c r="AY205" s="215" t="s">
        <v>180</v>
      </c>
      <c r="BK205" s="217">
        <f>SUM(BK206:BK225)</f>
        <v>0</v>
      </c>
    </row>
    <row r="206" spans="2:65" s="1" customFormat="1" ht="14.4" customHeight="1">
      <c r="B206" s="45"/>
      <c r="C206" s="220" t="s">
        <v>339</v>
      </c>
      <c r="D206" s="220" t="s">
        <v>182</v>
      </c>
      <c r="E206" s="221" t="s">
        <v>340</v>
      </c>
      <c r="F206" s="222" t="s">
        <v>341</v>
      </c>
      <c r="G206" s="223" t="s">
        <v>269</v>
      </c>
      <c r="H206" s="224">
        <v>1</v>
      </c>
      <c r="I206" s="225"/>
      <c r="J206" s="224">
        <f>ROUND(I206*H206,0)</f>
        <v>0</v>
      </c>
      <c r="K206" s="222" t="s">
        <v>22</v>
      </c>
      <c r="L206" s="71"/>
      <c r="M206" s="226" t="s">
        <v>22</v>
      </c>
      <c r="N206" s="227" t="s">
        <v>45</v>
      </c>
      <c r="O206" s="46"/>
      <c r="P206" s="228">
        <f>O206*H206</f>
        <v>0</v>
      </c>
      <c r="Q206" s="228">
        <v>0</v>
      </c>
      <c r="R206" s="228">
        <f>Q206*H206</f>
        <v>0</v>
      </c>
      <c r="S206" s="228">
        <v>0</v>
      </c>
      <c r="T206" s="229">
        <f>S206*H206</f>
        <v>0</v>
      </c>
      <c r="AR206" s="23" t="s">
        <v>224</v>
      </c>
      <c r="AT206" s="23" t="s">
        <v>182</v>
      </c>
      <c r="AU206" s="23" t="s">
        <v>187</v>
      </c>
      <c r="AY206" s="23" t="s">
        <v>180</v>
      </c>
      <c r="BE206" s="230">
        <f>IF(N206="základní",J206,0)</f>
        <v>0</v>
      </c>
      <c r="BF206" s="230">
        <f>IF(N206="snížená",J206,0)</f>
        <v>0</v>
      </c>
      <c r="BG206" s="230">
        <f>IF(N206="zákl. přenesená",J206,0)</f>
        <v>0</v>
      </c>
      <c r="BH206" s="230">
        <f>IF(N206="sníž. přenesená",J206,0)</f>
        <v>0</v>
      </c>
      <c r="BI206" s="230">
        <f>IF(N206="nulová",J206,0)</f>
        <v>0</v>
      </c>
      <c r="BJ206" s="23" t="s">
        <v>187</v>
      </c>
      <c r="BK206" s="230">
        <f>ROUND(I206*H206,0)</f>
        <v>0</v>
      </c>
      <c r="BL206" s="23" t="s">
        <v>224</v>
      </c>
      <c r="BM206" s="23" t="s">
        <v>342</v>
      </c>
    </row>
    <row r="207" spans="2:65" s="1" customFormat="1" ht="14.4" customHeight="1">
      <c r="B207" s="45"/>
      <c r="C207" s="220" t="s">
        <v>265</v>
      </c>
      <c r="D207" s="220" t="s">
        <v>182</v>
      </c>
      <c r="E207" s="221" t="s">
        <v>343</v>
      </c>
      <c r="F207" s="222" t="s">
        <v>344</v>
      </c>
      <c r="G207" s="223" t="s">
        <v>203</v>
      </c>
      <c r="H207" s="224">
        <v>2</v>
      </c>
      <c r="I207" s="225"/>
      <c r="J207" s="224">
        <f>ROUND(I207*H207,0)</f>
        <v>0</v>
      </c>
      <c r="K207" s="222" t="s">
        <v>193</v>
      </c>
      <c r="L207" s="71"/>
      <c r="M207" s="226" t="s">
        <v>22</v>
      </c>
      <c r="N207" s="227" t="s">
        <v>45</v>
      </c>
      <c r="O207" s="46"/>
      <c r="P207" s="228">
        <f>O207*H207</f>
        <v>0</v>
      </c>
      <c r="Q207" s="228">
        <v>0</v>
      </c>
      <c r="R207" s="228">
        <f>Q207*H207</f>
        <v>0</v>
      </c>
      <c r="S207" s="228">
        <v>0</v>
      </c>
      <c r="T207" s="229">
        <f>S207*H207</f>
        <v>0</v>
      </c>
      <c r="AR207" s="23" t="s">
        <v>224</v>
      </c>
      <c r="AT207" s="23" t="s">
        <v>182</v>
      </c>
      <c r="AU207" s="23" t="s">
        <v>187</v>
      </c>
      <c r="AY207" s="23" t="s">
        <v>180</v>
      </c>
      <c r="BE207" s="230">
        <f>IF(N207="základní",J207,0)</f>
        <v>0</v>
      </c>
      <c r="BF207" s="230">
        <f>IF(N207="snížená",J207,0)</f>
        <v>0</v>
      </c>
      <c r="BG207" s="230">
        <f>IF(N207="zákl. přenesená",J207,0)</f>
        <v>0</v>
      </c>
      <c r="BH207" s="230">
        <f>IF(N207="sníž. přenesená",J207,0)</f>
        <v>0</v>
      </c>
      <c r="BI207" s="230">
        <f>IF(N207="nulová",J207,0)</f>
        <v>0</v>
      </c>
      <c r="BJ207" s="23" t="s">
        <v>187</v>
      </c>
      <c r="BK207" s="230">
        <f>ROUND(I207*H207,0)</f>
        <v>0</v>
      </c>
      <c r="BL207" s="23" t="s">
        <v>224</v>
      </c>
      <c r="BM207" s="23" t="s">
        <v>345</v>
      </c>
    </row>
    <row r="208" spans="2:47" s="1" customFormat="1" ht="13.5">
      <c r="B208" s="45"/>
      <c r="C208" s="73"/>
      <c r="D208" s="233" t="s">
        <v>205</v>
      </c>
      <c r="E208" s="73"/>
      <c r="F208" s="254" t="s">
        <v>346</v>
      </c>
      <c r="G208" s="73"/>
      <c r="H208" s="73"/>
      <c r="I208" s="190"/>
      <c r="J208" s="73"/>
      <c r="K208" s="73"/>
      <c r="L208" s="71"/>
      <c r="M208" s="255"/>
      <c r="N208" s="46"/>
      <c r="O208" s="46"/>
      <c r="P208" s="46"/>
      <c r="Q208" s="46"/>
      <c r="R208" s="46"/>
      <c r="S208" s="46"/>
      <c r="T208" s="94"/>
      <c r="AT208" s="23" t="s">
        <v>205</v>
      </c>
      <c r="AU208" s="23" t="s">
        <v>187</v>
      </c>
    </row>
    <row r="209" spans="2:51" s="11" customFormat="1" ht="13.5">
      <c r="B209" s="231"/>
      <c r="C209" s="232"/>
      <c r="D209" s="233" t="s">
        <v>194</v>
      </c>
      <c r="E209" s="234" t="s">
        <v>22</v>
      </c>
      <c r="F209" s="235" t="s">
        <v>347</v>
      </c>
      <c r="G209" s="232"/>
      <c r="H209" s="236">
        <v>2</v>
      </c>
      <c r="I209" s="237"/>
      <c r="J209" s="232"/>
      <c r="K209" s="232"/>
      <c r="L209" s="238"/>
      <c r="M209" s="239"/>
      <c r="N209" s="240"/>
      <c r="O209" s="240"/>
      <c r="P209" s="240"/>
      <c r="Q209" s="240"/>
      <c r="R209" s="240"/>
      <c r="S209" s="240"/>
      <c r="T209" s="241"/>
      <c r="AT209" s="242" t="s">
        <v>194</v>
      </c>
      <c r="AU209" s="242" t="s">
        <v>187</v>
      </c>
      <c r="AV209" s="11" t="s">
        <v>187</v>
      </c>
      <c r="AW209" s="11" t="s">
        <v>35</v>
      </c>
      <c r="AX209" s="11" t="s">
        <v>73</v>
      </c>
      <c r="AY209" s="242" t="s">
        <v>180</v>
      </c>
    </row>
    <row r="210" spans="2:51" s="12" customFormat="1" ht="13.5">
      <c r="B210" s="243"/>
      <c r="C210" s="244"/>
      <c r="D210" s="233" t="s">
        <v>194</v>
      </c>
      <c r="E210" s="245" t="s">
        <v>22</v>
      </c>
      <c r="F210" s="246" t="s">
        <v>196</v>
      </c>
      <c r="G210" s="244"/>
      <c r="H210" s="247">
        <v>2</v>
      </c>
      <c r="I210" s="248"/>
      <c r="J210" s="244"/>
      <c r="K210" s="244"/>
      <c r="L210" s="249"/>
      <c r="M210" s="250"/>
      <c r="N210" s="251"/>
      <c r="O210" s="251"/>
      <c r="P210" s="251"/>
      <c r="Q210" s="251"/>
      <c r="R210" s="251"/>
      <c r="S210" s="251"/>
      <c r="T210" s="252"/>
      <c r="AT210" s="253" t="s">
        <v>194</v>
      </c>
      <c r="AU210" s="253" t="s">
        <v>187</v>
      </c>
      <c r="AV210" s="12" t="s">
        <v>186</v>
      </c>
      <c r="AW210" s="12" t="s">
        <v>35</v>
      </c>
      <c r="AX210" s="12" t="s">
        <v>10</v>
      </c>
      <c r="AY210" s="253" t="s">
        <v>180</v>
      </c>
    </row>
    <row r="211" spans="2:65" s="1" customFormat="1" ht="14.4" customHeight="1">
      <c r="B211" s="45"/>
      <c r="C211" s="220" t="s">
        <v>348</v>
      </c>
      <c r="D211" s="220" t="s">
        <v>182</v>
      </c>
      <c r="E211" s="221" t="s">
        <v>349</v>
      </c>
      <c r="F211" s="222" t="s">
        <v>350</v>
      </c>
      <c r="G211" s="223" t="s">
        <v>203</v>
      </c>
      <c r="H211" s="224">
        <v>2</v>
      </c>
      <c r="I211" s="225"/>
      <c r="J211" s="224">
        <f>ROUND(I211*H211,0)</f>
        <v>0</v>
      </c>
      <c r="K211" s="222" t="s">
        <v>193</v>
      </c>
      <c r="L211" s="71"/>
      <c r="M211" s="226" t="s">
        <v>22</v>
      </c>
      <c r="N211" s="227" t="s">
        <v>45</v>
      </c>
      <c r="O211" s="46"/>
      <c r="P211" s="228">
        <f>O211*H211</f>
        <v>0</v>
      </c>
      <c r="Q211" s="228">
        <v>0</v>
      </c>
      <c r="R211" s="228">
        <f>Q211*H211</f>
        <v>0</v>
      </c>
      <c r="S211" s="228">
        <v>0</v>
      </c>
      <c r="T211" s="229">
        <f>S211*H211</f>
        <v>0</v>
      </c>
      <c r="AR211" s="23" t="s">
        <v>224</v>
      </c>
      <c r="AT211" s="23" t="s">
        <v>182</v>
      </c>
      <c r="AU211" s="23" t="s">
        <v>187</v>
      </c>
      <c r="AY211" s="23" t="s">
        <v>180</v>
      </c>
      <c r="BE211" s="230">
        <f>IF(N211="základní",J211,0)</f>
        <v>0</v>
      </c>
      <c r="BF211" s="230">
        <f>IF(N211="snížená",J211,0)</f>
        <v>0</v>
      </c>
      <c r="BG211" s="230">
        <f>IF(N211="zákl. přenesená",J211,0)</f>
        <v>0</v>
      </c>
      <c r="BH211" s="230">
        <f>IF(N211="sníž. přenesená",J211,0)</f>
        <v>0</v>
      </c>
      <c r="BI211" s="230">
        <f>IF(N211="nulová",J211,0)</f>
        <v>0</v>
      </c>
      <c r="BJ211" s="23" t="s">
        <v>187</v>
      </c>
      <c r="BK211" s="230">
        <f>ROUND(I211*H211,0)</f>
        <v>0</v>
      </c>
      <c r="BL211" s="23" t="s">
        <v>224</v>
      </c>
      <c r="BM211" s="23" t="s">
        <v>351</v>
      </c>
    </row>
    <row r="212" spans="2:47" s="1" customFormat="1" ht="13.5">
      <c r="B212" s="45"/>
      <c r="C212" s="73"/>
      <c r="D212" s="233" t="s">
        <v>205</v>
      </c>
      <c r="E212" s="73"/>
      <c r="F212" s="254" t="s">
        <v>346</v>
      </c>
      <c r="G212" s="73"/>
      <c r="H212" s="73"/>
      <c r="I212" s="190"/>
      <c r="J212" s="73"/>
      <c r="K212" s="73"/>
      <c r="L212" s="71"/>
      <c r="M212" s="255"/>
      <c r="N212" s="46"/>
      <c r="O212" s="46"/>
      <c r="P212" s="46"/>
      <c r="Q212" s="46"/>
      <c r="R212" s="46"/>
      <c r="S212" s="46"/>
      <c r="T212" s="94"/>
      <c r="AT212" s="23" t="s">
        <v>205</v>
      </c>
      <c r="AU212" s="23" t="s">
        <v>187</v>
      </c>
    </row>
    <row r="213" spans="2:65" s="1" customFormat="1" ht="14.4" customHeight="1">
      <c r="B213" s="45"/>
      <c r="C213" s="220" t="s">
        <v>270</v>
      </c>
      <c r="D213" s="220" t="s">
        <v>182</v>
      </c>
      <c r="E213" s="221" t="s">
        <v>352</v>
      </c>
      <c r="F213" s="222" t="s">
        <v>353</v>
      </c>
      <c r="G213" s="223" t="s">
        <v>203</v>
      </c>
      <c r="H213" s="224">
        <v>1</v>
      </c>
      <c r="I213" s="225"/>
      <c r="J213" s="224">
        <f>ROUND(I213*H213,0)</f>
        <v>0</v>
      </c>
      <c r="K213" s="222" t="s">
        <v>193</v>
      </c>
      <c r="L213" s="71"/>
      <c r="M213" s="226" t="s">
        <v>22</v>
      </c>
      <c r="N213" s="227" t="s">
        <v>45</v>
      </c>
      <c r="O213" s="46"/>
      <c r="P213" s="228">
        <f>O213*H213</f>
        <v>0</v>
      </c>
      <c r="Q213" s="228">
        <v>0</v>
      </c>
      <c r="R213" s="228">
        <f>Q213*H213</f>
        <v>0</v>
      </c>
      <c r="S213" s="228">
        <v>0</v>
      </c>
      <c r="T213" s="229">
        <f>S213*H213</f>
        <v>0</v>
      </c>
      <c r="AR213" s="23" t="s">
        <v>224</v>
      </c>
      <c r="AT213" s="23" t="s">
        <v>182</v>
      </c>
      <c r="AU213" s="23" t="s">
        <v>187</v>
      </c>
      <c r="AY213" s="23" t="s">
        <v>180</v>
      </c>
      <c r="BE213" s="230">
        <f>IF(N213="základní",J213,0)</f>
        <v>0</v>
      </c>
      <c r="BF213" s="230">
        <f>IF(N213="snížená",J213,0)</f>
        <v>0</v>
      </c>
      <c r="BG213" s="230">
        <f>IF(N213="zákl. přenesená",J213,0)</f>
        <v>0</v>
      </c>
      <c r="BH213" s="230">
        <f>IF(N213="sníž. přenesená",J213,0)</f>
        <v>0</v>
      </c>
      <c r="BI213" s="230">
        <f>IF(N213="nulová",J213,0)</f>
        <v>0</v>
      </c>
      <c r="BJ213" s="23" t="s">
        <v>187</v>
      </c>
      <c r="BK213" s="230">
        <f>ROUND(I213*H213,0)</f>
        <v>0</v>
      </c>
      <c r="BL213" s="23" t="s">
        <v>224</v>
      </c>
      <c r="BM213" s="23" t="s">
        <v>354</v>
      </c>
    </row>
    <row r="214" spans="2:47" s="1" customFormat="1" ht="13.5">
      <c r="B214" s="45"/>
      <c r="C214" s="73"/>
      <c r="D214" s="233" t="s">
        <v>205</v>
      </c>
      <c r="E214" s="73"/>
      <c r="F214" s="254" t="s">
        <v>346</v>
      </c>
      <c r="G214" s="73"/>
      <c r="H214" s="73"/>
      <c r="I214" s="190"/>
      <c r="J214" s="73"/>
      <c r="K214" s="73"/>
      <c r="L214" s="71"/>
      <c r="M214" s="255"/>
      <c r="N214" s="46"/>
      <c r="O214" s="46"/>
      <c r="P214" s="46"/>
      <c r="Q214" s="46"/>
      <c r="R214" s="46"/>
      <c r="S214" s="46"/>
      <c r="T214" s="94"/>
      <c r="AT214" s="23" t="s">
        <v>205</v>
      </c>
      <c r="AU214" s="23" t="s">
        <v>187</v>
      </c>
    </row>
    <row r="215" spans="2:65" s="1" customFormat="1" ht="22.8" customHeight="1">
      <c r="B215" s="45"/>
      <c r="C215" s="220" t="s">
        <v>355</v>
      </c>
      <c r="D215" s="220" t="s">
        <v>182</v>
      </c>
      <c r="E215" s="221" t="s">
        <v>356</v>
      </c>
      <c r="F215" s="222" t="s">
        <v>357</v>
      </c>
      <c r="G215" s="223" t="s">
        <v>358</v>
      </c>
      <c r="H215" s="224">
        <v>2</v>
      </c>
      <c r="I215" s="225"/>
      <c r="J215" s="224">
        <f>ROUND(I215*H215,0)</f>
        <v>0</v>
      </c>
      <c r="K215" s="222" t="s">
        <v>193</v>
      </c>
      <c r="L215" s="71"/>
      <c r="M215" s="226" t="s">
        <v>22</v>
      </c>
      <c r="N215" s="227" t="s">
        <v>45</v>
      </c>
      <c r="O215" s="46"/>
      <c r="P215" s="228">
        <f>O215*H215</f>
        <v>0</v>
      </c>
      <c r="Q215" s="228">
        <v>0</v>
      </c>
      <c r="R215" s="228">
        <f>Q215*H215</f>
        <v>0</v>
      </c>
      <c r="S215" s="228">
        <v>0</v>
      </c>
      <c r="T215" s="229">
        <f>S215*H215</f>
        <v>0</v>
      </c>
      <c r="AR215" s="23" t="s">
        <v>224</v>
      </c>
      <c r="AT215" s="23" t="s">
        <v>182</v>
      </c>
      <c r="AU215" s="23" t="s">
        <v>187</v>
      </c>
      <c r="AY215" s="23" t="s">
        <v>180</v>
      </c>
      <c r="BE215" s="230">
        <f>IF(N215="základní",J215,0)</f>
        <v>0</v>
      </c>
      <c r="BF215" s="230">
        <f>IF(N215="snížená",J215,0)</f>
        <v>0</v>
      </c>
      <c r="BG215" s="230">
        <f>IF(N215="zákl. přenesená",J215,0)</f>
        <v>0</v>
      </c>
      <c r="BH215" s="230">
        <f>IF(N215="sníž. přenesená",J215,0)</f>
        <v>0</v>
      </c>
      <c r="BI215" s="230">
        <f>IF(N215="nulová",J215,0)</f>
        <v>0</v>
      </c>
      <c r="BJ215" s="23" t="s">
        <v>187</v>
      </c>
      <c r="BK215" s="230">
        <f>ROUND(I215*H215,0)</f>
        <v>0</v>
      </c>
      <c r="BL215" s="23" t="s">
        <v>224</v>
      </c>
      <c r="BM215" s="23" t="s">
        <v>359</v>
      </c>
    </row>
    <row r="216" spans="2:47" s="1" customFormat="1" ht="13.5">
      <c r="B216" s="45"/>
      <c r="C216" s="73"/>
      <c r="D216" s="233" t="s">
        <v>205</v>
      </c>
      <c r="E216" s="73"/>
      <c r="F216" s="254" t="s">
        <v>360</v>
      </c>
      <c r="G216" s="73"/>
      <c r="H216" s="73"/>
      <c r="I216" s="190"/>
      <c r="J216" s="73"/>
      <c r="K216" s="73"/>
      <c r="L216" s="71"/>
      <c r="M216" s="255"/>
      <c r="N216" s="46"/>
      <c r="O216" s="46"/>
      <c r="P216" s="46"/>
      <c r="Q216" s="46"/>
      <c r="R216" s="46"/>
      <c r="S216" s="46"/>
      <c r="T216" s="94"/>
      <c r="AT216" s="23" t="s">
        <v>205</v>
      </c>
      <c r="AU216" s="23" t="s">
        <v>187</v>
      </c>
    </row>
    <row r="217" spans="2:65" s="1" customFormat="1" ht="22.8" customHeight="1">
      <c r="B217" s="45"/>
      <c r="C217" s="220" t="s">
        <v>274</v>
      </c>
      <c r="D217" s="220" t="s">
        <v>182</v>
      </c>
      <c r="E217" s="221" t="s">
        <v>361</v>
      </c>
      <c r="F217" s="222" t="s">
        <v>362</v>
      </c>
      <c r="G217" s="223" t="s">
        <v>358</v>
      </c>
      <c r="H217" s="224">
        <v>1</v>
      </c>
      <c r="I217" s="225"/>
      <c r="J217" s="224">
        <f>ROUND(I217*H217,0)</f>
        <v>0</v>
      </c>
      <c r="K217" s="222" t="s">
        <v>193</v>
      </c>
      <c r="L217" s="71"/>
      <c r="M217" s="226" t="s">
        <v>22</v>
      </c>
      <c r="N217" s="227" t="s">
        <v>45</v>
      </c>
      <c r="O217" s="46"/>
      <c r="P217" s="228">
        <f>O217*H217</f>
        <v>0</v>
      </c>
      <c r="Q217" s="228">
        <v>0</v>
      </c>
      <c r="R217" s="228">
        <f>Q217*H217</f>
        <v>0</v>
      </c>
      <c r="S217" s="228">
        <v>0</v>
      </c>
      <c r="T217" s="229">
        <f>S217*H217</f>
        <v>0</v>
      </c>
      <c r="AR217" s="23" t="s">
        <v>224</v>
      </c>
      <c r="AT217" s="23" t="s">
        <v>182</v>
      </c>
      <c r="AU217" s="23" t="s">
        <v>187</v>
      </c>
      <c r="AY217" s="23" t="s">
        <v>180</v>
      </c>
      <c r="BE217" s="230">
        <f>IF(N217="základní",J217,0)</f>
        <v>0</v>
      </c>
      <c r="BF217" s="230">
        <f>IF(N217="snížená",J217,0)</f>
        <v>0</v>
      </c>
      <c r="BG217" s="230">
        <f>IF(N217="zákl. přenesená",J217,0)</f>
        <v>0</v>
      </c>
      <c r="BH217" s="230">
        <f>IF(N217="sníž. přenesená",J217,0)</f>
        <v>0</v>
      </c>
      <c r="BI217" s="230">
        <f>IF(N217="nulová",J217,0)</f>
        <v>0</v>
      </c>
      <c r="BJ217" s="23" t="s">
        <v>187</v>
      </c>
      <c r="BK217" s="230">
        <f>ROUND(I217*H217,0)</f>
        <v>0</v>
      </c>
      <c r="BL217" s="23" t="s">
        <v>224</v>
      </c>
      <c r="BM217" s="23" t="s">
        <v>363</v>
      </c>
    </row>
    <row r="218" spans="2:47" s="1" customFormat="1" ht="13.5">
      <c r="B218" s="45"/>
      <c r="C218" s="73"/>
      <c r="D218" s="233" t="s">
        <v>205</v>
      </c>
      <c r="E218" s="73"/>
      <c r="F218" s="254" t="s">
        <v>360</v>
      </c>
      <c r="G218" s="73"/>
      <c r="H218" s="73"/>
      <c r="I218" s="190"/>
      <c r="J218" s="73"/>
      <c r="K218" s="73"/>
      <c r="L218" s="71"/>
      <c r="M218" s="255"/>
      <c r="N218" s="46"/>
      <c r="O218" s="46"/>
      <c r="P218" s="46"/>
      <c r="Q218" s="46"/>
      <c r="R218" s="46"/>
      <c r="S218" s="46"/>
      <c r="T218" s="94"/>
      <c r="AT218" s="23" t="s">
        <v>205</v>
      </c>
      <c r="AU218" s="23" t="s">
        <v>187</v>
      </c>
    </row>
    <row r="219" spans="2:65" s="1" customFormat="1" ht="22.8" customHeight="1">
      <c r="B219" s="45"/>
      <c r="C219" s="220" t="s">
        <v>364</v>
      </c>
      <c r="D219" s="220" t="s">
        <v>182</v>
      </c>
      <c r="E219" s="221" t="s">
        <v>365</v>
      </c>
      <c r="F219" s="222" t="s">
        <v>366</v>
      </c>
      <c r="G219" s="223" t="s">
        <v>358</v>
      </c>
      <c r="H219" s="224">
        <v>1</v>
      </c>
      <c r="I219" s="225"/>
      <c r="J219" s="224">
        <f>ROUND(I219*H219,0)</f>
        <v>0</v>
      </c>
      <c r="K219" s="222" t="s">
        <v>193</v>
      </c>
      <c r="L219" s="71"/>
      <c r="M219" s="226" t="s">
        <v>22</v>
      </c>
      <c r="N219" s="227" t="s">
        <v>45</v>
      </c>
      <c r="O219" s="46"/>
      <c r="P219" s="228">
        <f>O219*H219</f>
        <v>0</v>
      </c>
      <c r="Q219" s="228">
        <v>0</v>
      </c>
      <c r="R219" s="228">
        <f>Q219*H219</f>
        <v>0</v>
      </c>
      <c r="S219" s="228">
        <v>0</v>
      </c>
      <c r="T219" s="229">
        <f>S219*H219</f>
        <v>0</v>
      </c>
      <c r="AR219" s="23" t="s">
        <v>224</v>
      </c>
      <c r="AT219" s="23" t="s">
        <v>182</v>
      </c>
      <c r="AU219" s="23" t="s">
        <v>187</v>
      </c>
      <c r="AY219" s="23" t="s">
        <v>180</v>
      </c>
      <c r="BE219" s="230">
        <f>IF(N219="základní",J219,0)</f>
        <v>0</v>
      </c>
      <c r="BF219" s="230">
        <f>IF(N219="snížená",J219,0)</f>
        <v>0</v>
      </c>
      <c r="BG219" s="230">
        <f>IF(N219="zákl. přenesená",J219,0)</f>
        <v>0</v>
      </c>
      <c r="BH219" s="230">
        <f>IF(N219="sníž. přenesená",J219,0)</f>
        <v>0</v>
      </c>
      <c r="BI219" s="230">
        <f>IF(N219="nulová",J219,0)</f>
        <v>0</v>
      </c>
      <c r="BJ219" s="23" t="s">
        <v>187</v>
      </c>
      <c r="BK219" s="230">
        <f>ROUND(I219*H219,0)</f>
        <v>0</v>
      </c>
      <c r="BL219" s="23" t="s">
        <v>224</v>
      </c>
      <c r="BM219" s="23" t="s">
        <v>367</v>
      </c>
    </row>
    <row r="220" spans="2:47" s="1" customFormat="1" ht="13.5">
      <c r="B220" s="45"/>
      <c r="C220" s="73"/>
      <c r="D220" s="233" t="s">
        <v>205</v>
      </c>
      <c r="E220" s="73"/>
      <c r="F220" s="254" t="s">
        <v>360</v>
      </c>
      <c r="G220" s="73"/>
      <c r="H220" s="73"/>
      <c r="I220" s="190"/>
      <c r="J220" s="73"/>
      <c r="K220" s="73"/>
      <c r="L220" s="71"/>
      <c r="M220" s="255"/>
      <c r="N220" s="46"/>
      <c r="O220" s="46"/>
      <c r="P220" s="46"/>
      <c r="Q220" s="46"/>
      <c r="R220" s="46"/>
      <c r="S220" s="46"/>
      <c r="T220" s="94"/>
      <c r="AT220" s="23" t="s">
        <v>205</v>
      </c>
      <c r="AU220" s="23" t="s">
        <v>187</v>
      </c>
    </row>
    <row r="221" spans="2:65" s="1" customFormat="1" ht="22.8" customHeight="1">
      <c r="B221" s="45"/>
      <c r="C221" s="220" t="s">
        <v>278</v>
      </c>
      <c r="D221" s="220" t="s">
        <v>182</v>
      </c>
      <c r="E221" s="221" t="s">
        <v>368</v>
      </c>
      <c r="F221" s="222" t="s">
        <v>369</v>
      </c>
      <c r="G221" s="223" t="s">
        <v>358</v>
      </c>
      <c r="H221" s="224">
        <v>1</v>
      </c>
      <c r="I221" s="225"/>
      <c r="J221" s="224">
        <f>ROUND(I221*H221,0)</f>
        <v>0</v>
      </c>
      <c r="K221" s="222" t="s">
        <v>193</v>
      </c>
      <c r="L221" s="71"/>
      <c r="M221" s="226" t="s">
        <v>22</v>
      </c>
      <c r="N221" s="227" t="s">
        <v>45</v>
      </c>
      <c r="O221" s="46"/>
      <c r="P221" s="228">
        <f>O221*H221</f>
        <v>0</v>
      </c>
      <c r="Q221" s="228">
        <v>0</v>
      </c>
      <c r="R221" s="228">
        <f>Q221*H221</f>
        <v>0</v>
      </c>
      <c r="S221" s="228">
        <v>0</v>
      </c>
      <c r="T221" s="229">
        <f>S221*H221</f>
        <v>0</v>
      </c>
      <c r="AR221" s="23" t="s">
        <v>224</v>
      </c>
      <c r="AT221" s="23" t="s">
        <v>182</v>
      </c>
      <c r="AU221" s="23" t="s">
        <v>187</v>
      </c>
      <c r="AY221" s="23" t="s">
        <v>180</v>
      </c>
      <c r="BE221" s="230">
        <f>IF(N221="základní",J221,0)</f>
        <v>0</v>
      </c>
      <c r="BF221" s="230">
        <f>IF(N221="snížená",J221,0)</f>
        <v>0</v>
      </c>
      <c r="BG221" s="230">
        <f>IF(N221="zákl. přenesená",J221,0)</f>
        <v>0</v>
      </c>
      <c r="BH221" s="230">
        <f>IF(N221="sníž. přenesená",J221,0)</f>
        <v>0</v>
      </c>
      <c r="BI221" s="230">
        <f>IF(N221="nulová",J221,0)</f>
        <v>0</v>
      </c>
      <c r="BJ221" s="23" t="s">
        <v>187</v>
      </c>
      <c r="BK221" s="230">
        <f>ROUND(I221*H221,0)</f>
        <v>0</v>
      </c>
      <c r="BL221" s="23" t="s">
        <v>224</v>
      </c>
      <c r="BM221" s="23" t="s">
        <v>370</v>
      </c>
    </row>
    <row r="222" spans="2:65" s="1" customFormat="1" ht="14.4" customHeight="1">
      <c r="B222" s="45"/>
      <c r="C222" s="220" t="s">
        <v>371</v>
      </c>
      <c r="D222" s="220" t="s">
        <v>182</v>
      </c>
      <c r="E222" s="221" t="s">
        <v>372</v>
      </c>
      <c r="F222" s="222" t="s">
        <v>373</v>
      </c>
      <c r="G222" s="223" t="s">
        <v>203</v>
      </c>
      <c r="H222" s="224">
        <v>5</v>
      </c>
      <c r="I222" s="225"/>
      <c r="J222" s="224">
        <f>ROUND(I222*H222,0)</f>
        <v>0</v>
      </c>
      <c r="K222" s="222" t="s">
        <v>193</v>
      </c>
      <c r="L222" s="71"/>
      <c r="M222" s="226" t="s">
        <v>22</v>
      </c>
      <c r="N222" s="227" t="s">
        <v>45</v>
      </c>
      <c r="O222" s="46"/>
      <c r="P222" s="228">
        <f>O222*H222</f>
        <v>0</v>
      </c>
      <c r="Q222" s="228">
        <v>0</v>
      </c>
      <c r="R222" s="228">
        <f>Q222*H222</f>
        <v>0</v>
      </c>
      <c r="S222" s="228">
        <v>0</v>
      </c>
      <c r="T222" s="229">
        <f>S222*H222</f>
        <v>0</v>
      </c>
      <c r="AR222" s="23" t="s">
        <v>224</v>
      </c>
      <c r="AT222" s="23" t="s">
        <v>182</v>
      </c>
      <c r="AU222" s="23" t="s">
        <v>187</v>
      </c>
      <c r="AY222" s="23" t="s">
        <v>180</v>
      </c>
      <c r="BE222" s="230">
        <f>IF(N222="základní",J222,0)</f>
        <v>0</v>
      </c>
      <c r="BF222" s="230">
        <f>IF(N222="snížená",J222,0)</f>
        <v>0</v>
      </c>
      <c r="BG222" s="230">
        <f>IF(N222="zákl. přenesená",J222,0)</f>
        <v>0</v>
      </c>
      <c r="BH222" s="230">
        <f>IF(N222="sníž. přenesená",J222,0)</f>
        <v>0</v>
      </c>
      <c r="BI222" s="230">
        <f>IF(N222="nulová",J222,0)</f>
        <v>0</v>
      </c>
      <c r="BJ222" s="23" t="s">
        <v>187</v>
      </c>
      <c r="BK222" s="230">
        <f>ROUND(I222*H222,0)</f>
        <v>0</v>
      </c>
      <c r="BL222" s="23" t="s">
        <v>224</v>
      </c>
      <c r="BM222" s="23" t="s">
        <v>374</v>
      </c>
    </row>
    <row r="223" spans="2:47" s="1" customFormat="1" ht="13.5">
      <c r="B223" s="45"/>
      <c r="C223" s="73"/>
      <c r="D223" s="233" t="s">
        <v>205</v>
      </c>
      <c r="E223" s="73"/>
      <c r="F223" s="254" t="s">
        <v>375</v>
      </c>
      <c r="G223" s="73"/>
      <c r="H223" s="73"/>
      <c r="I223" s="190"/>
      <c r="J223" s="73"/>
      <c r="K223" s="73"/>
      <c r="L223" s="71"/>
      <c r="M223" s="255"/>
      <c r="N223" s="46"/>
      <c r="O223" s="46"/>
      <c r="P223" s="46"/>
      <c r="Q223" s="46"/>
      <c r="R223" s="46"/>
      <c r="S223" s="46"/>
      <c r="T223" s="94"/>
      <c r="AT223" s="23" t="s">
        <v>205</v>
      </c>
      <c r="AU223" s="23" t="s">
        <v>187</v>
      </c>
    </row>
    <row r="224" spans="2:65" s="1" customFormat="1" ht="34.2" customHeight="1">
      <c r="B224" s="45"/>
      <c r="C224" s="220" t="s">
        <v>286</v>
      </c>
      <c r="D224" s="220" t="s">
        <v>182</v>
      </c>
      <c r="E224" s="221" t="s">
        <v>376</v>
      </c>
      <c r="F224" s="222" t="s">
        <v>377</v>
      </c>
      <c r="G224" s="223" t="s">
        <v>334</v>
      </c>
      <c r="H224" s="225"/>
      <c r="I224" s="225"/>
      <c r="J224" s="224">
        <f>ROUND(I224*H224,0)</f>
        <v>0</v>
      </c>
      <c r="K224" s="222" t="s">
        <v>193</v>
      </c>
      <c r="L224" s="71"/>
      <c r="M224" s="226" t="s">
        <v>22</v>
      </c>
      <c r="N224" s="227" t="s">
        <v>45</v>
      </c>
      <c r="O224" s="46"/>
      <c r="P224" s="228">
        <f>O224*H224</f>
        <v>0</v>
      </c>
      <c r="Q224" s="228">
        <v>0</v>
      </c>
      <c r="R224" s="228">
        <f>Q224*H224</f>
        <v>0</v>
      </c>
      <c r="S224" s="228">
        <v>0</v>
      </c>
      <c r="T224" s="229">
        <f>S224*H224</f>
        <v>0</v>
      </c>
      <c r="AR224" s="23" t="s">
        <v>224</v>
      </c>
      <c r="AT224" s="23" t="s">
        <v>182</v>
      </c>
      <c r="AU224" s="23" t="s">
        <v>187</v>
      </c>
      <c r="AY224" s="23" t="s">
        <v>180</v>
      </c>
      <c r="BE224" s="230">
        <f>IF(N224="základní",J224,0)</f>
        <v>0</v>
      </c>
      <c r="BF224" s="230">
        <f>IF(N224="snížená",J224,0)</f>
        <v>0</v>
      </c>
      <c r="BG224" s="230">
        <f>IF(N224="zákl. přenesená",J224,0)</f>
        <v>0</v>
      </c>
      <c r="BH224" s="230">
        <f>IF(N224="sníž. přenesená",J224,0)</f>
        <v>0</v>
      </c>
      <c r="BI224" s="230">
        <f>IF(N224="nulová",J224,0)</f>
        <v>0</v>
      </c>
      <c r="BJ224" s="23" t="s">
        <v>187</v>
      </c>
      <c r="BK224" s="230">
        <f>ROUND(I224*H224,0)</f>
        <v>0</v>
      </c>
      <c r="BL224" s="23" t="s">
        <v>224</v>
      </c>
      <c r="BM224" s="23" t="s">
        <v>378</v>
      </c>
    </row>
    <row r="225" spans="2:47" s="1" customFormat="1" ht="13.5">
      <c r="B225" s="45"/>
      <c r="C225" s="73"/>
      <c r="D225" s="233" t="s">
        <v>205</v>
      </c>
      <c r="E225" s="73"/>
      <c r="F225" s="254" t="s">
        <v>336</v>
      </c>
      <c r="G225" s="73"/>
      <c r="H225" s="73"/>
      <c r="I225" s="190"/>
      <c r="J225" s="73"/>
      <c r="K225" s="73"/>
      <c r="L225" s="71"/>
      <c r="M225" s="255"/>
      <c r="N225" s="46"/>
      <c r="O225" s="46"/>
      <c r="P225" s="46"/>
      <c r="Q225" s="46"/>
      <c r="R225" s="46"/>
      <c r="S225" s="46"/>
      <c r="T225" s="94"/>
      <c r="AT225" s="23" t="s">
        <v>205</v>
      </c>
      <c r="AU225" s="23" t="s">
        <v>187</v>
      </c>
    </row>
    <row r="226" spans="2:63" s="10" customFormat="1" ht="29.85" customHeight="1">
      <c r="B226" s="204"/>
      <c r="C226" s="205"/>
      <c r="D226" s="206" t="s">
        <v>72</v>
      </c>
      <c r="E226" s="218" t="s">
        <v>379</v>
      </c>
      <c r="F226" s="218" t="s">
        <v>380</v>
      </c>
      <c r="G226" s="205"/>
      <c r="H226" s="205"/>
      <c r="I226" s="208"/>
      <c r="J226" s="219">
        <f>BK226</f>
        <v>0</v>
      </c>
      <c r="K226" s="205"/>
      <c r="L226" s="210"/>
      <c r="M226" s="211"/>
      <c r="N226" s="212"/>
      <c r="O226" s="212"/>
      <c r="P226" s="213">
        <f>SUM(P227:P244)</f>
        <v>0</v>
      </c>
      <c r="Q226" s="212"/>
      <c r="R226" s="213">
        <f>SUM(R227:R244)</f>
        <v>0</v>
      </c>
      <c r="S226" s="212"/>
      <c r="T226" s="214">
        <f>SUM(T227:T244)</f>
        <v>0</v>
      </c>
      <c r="AR226" s="215" t="s">
        <v>187</v>
      </c>
      <c r="AT226" s="216" t="s">
        <v>72</v>
      </c>
      <c r="AU226" s="216" t="s">
        <v>10</v>
      </c>
      <c r="AY226" s="215" t="s">
        <v>180</v>
      </c>
      <c r="BK226" s="217">
        <f>SUM(BK227:BK244)</f>
        <v>0</v>
      </c>
    </row>
    <row r="227" spans="2:65" s="1" customFormat="1" ht="14.4" customHeight="1">
      <c r="B227" s="45"/>
      <c r="C227" s="220" t="s">
        <v>381</v>
      </c>
      <c r="D227" s="220" t="s">
        <v>182</v>
      </c>
      <c r="E227" s="221" t="s">
        <v>382</v>
      </c>
      <c r="F227" s="222" t="s">
        <v>341</v>
      </c>
      <c r="G227" s="223" t="s">
        <v>269</v>
      </c>
      <c r="H227" s="224">
        <v>2</v>
      </c>
      <c r="I227" s="225"/>
      <c r="J227" s="224">
        <f>ROUND(I227*H227,0)</f>
        <v>0</v>
      </c>
      <c r="K227" s="222" t="s">
        <v>22</v>
      </c>
      <c r="L227" s="71"/>
      <c r="M227" s="226" t="s">
        <v>22</v>
      </c>
      <c r="N227" s="227" t="s">
        <v>45</v>
      </c>
      <c r="O227" s="46"/>
      <c r="P227" s="228">
        <f>O227*H227</f>
        <v>0</v>
      </c>
      <c r="Q227" s="228">
        <v>0</v>
      </c>
      <c r="R227" s="228">
        <f>Q227*H227</f>
        <v>0</v>
      </c>
      <c r="S227" s="228">
        <v>0</v>
      </c>
      <c r="T227" s="229">
        <f>S227*H227</f>
        <v>0</v>
      </c>
      <c r="AR227" s="23" t="s">
        <v>224</v>
      </c>
      <c r="AT227" s="23" t="s">
        <v>182</v>
      </c>
      <c r="AU227" s="23" t="s">
        <v>187</v>
      </c>
      <c r="AY227" s="23" t="s">
        <v>180</v>
      </c>
      <c r="BE227" s="230">
        <f>IF(N227="základní",J227,0)</f>
        <v>0</v>
      </c>
      <c r="BF227" s="230">
        <f>IF(N227="snížená",J227,0)</f>
        <v>0</v>
      </c>
      <c r="BG227" s="230">
        <f>IF(N227="zákl. přenesená",J227,0)</f>
        <v>0</v>
      </c>
      <c r="BH227" s="230">
        <f>IF(N227="sníž. přenesená",J227,0)</f>
        <v>0</v>
      </c>
      <c r="BI227" s="230">
        <f>IF(N227="nulová",J227,0)</f>
        <v>0</v>
      </c>
      <c r="BJ227" s="23" t="s">
        <v>187</v>
      </c>
      <c r="BK227" s="230">
        <f>ROUND(I227*H227,0)</f>
        <v>0</v>
      </c>
      <c r="BL227" s="23" t="s">
        <v>224</v>
      </c>
      <c r="BM227" s="23" t="s">
        <v>383</v>
      </c>
    </row>
    <row r="228" spans="2:65" s="1" customFormat="1" ht="22.8" customHeight="1">
      <c r="B228" s="45"/>
      <c r="C228" s="220" t="s">
        <v>290</v>
      </c>
      <c r="D228" s="220" t="s">
        <v>182</v>
      </c>
      <c r="E228" s="221" t="s">
        <v>384</v>
      </c>
      <c r="F228" s="222" t="s">
        <v>385</v>
      </c>
      <c r="G228" s="223" t="s">
        <v>203</v>
      </c>
      <c r="H228" s="224">
        <v>14</v>
      </c>
      <c r="I228" s="225"/>
      <c r="J228" s="224">
        <f>ROUND(I228*H228,0)</f>
        <v>0</v>
      </c>
      <c r="K228" s="222" t="s">
        <v>193</v>
      </c>
      <c r="L228" s="71"/>
      <c r="M228" s="226" t="s">
        <v>22</v>
      </c>
      <c r="N228" s="227" t="s">
        <v>45</v>
      </c>
      <c r="O228" s="46"/>
      <c r="P228" s="228">
        <f>O228*H228</f>
        <v>0</v>
      </c>
      <c r="Q228" s="228">
        <v>0</v>
      </c>
      <c r="R228" s="228">
        <f>Q228*H228</f>
        <v>0</v>
      </c>
      <c r="S228" s="228">
        <v>0</v>
      </c>
      <c r="T228" s="229">
        <f>S228*H228</f>
        <v>0</v>
      </c>
      <c r="AR228" s="23" t="s">
        <v>224</v>
      </c>
      <c r="AT228" s="23" t="s">
        <v>182</v>
      </c>
      <c r="AU228" s="23" t="s">
        <v>187</v>
      </c>
      <c r="AY228" s="23" t="s">
        <v>180</v>
      </c>
      <c r="BE228" s="230">
        <f>IF(N228="základní",J228,0)</f>
        <v>0</v>
      </c>
      <c r="BF228" s="230">
        <f>IF(N228="snížená",J228,0)</f>
        <v>0</v>
      </c>
      <c r="BG228" s="230">
        <f>IF(N228="zákl. přenesená",J228,0)</f>
        <v>0</v>
      </c>
      <c r="BH228" s="230">
        <f>IF(N228="sníž. přenesená",J228,0)</f>
        <v>0</v>
      </c>
      <c r="BI228" s="230">
        <f>IF(N228="nulová",J228,0)</f>
        <v>0</v>
      </c>
      <c r="BJ228" s="23" t="s">
        <v>187</v>
      </c>
      <c r="BK228" s="230">
        <f>ROUND(I228*H228,0)</f>
        <v>0</v>
      </c>
      <c r="BL228" s="23" t="s">
        <v>224</v>
      </c>
      <c r="BM228" s="23" t="s">
        <v>386</v>
      </c>
    </row>
    <row r="229" spans="2:47" s="1" customFormat="1" ht="13.5">
      <c r="B229" s="45"/>
      <c r="C229" s="73"/>
      <c r="D229" s="233" t="s">
        <v>205</v>
      </c>
      <c r="E229" s="73"/>
      <c r="F229" s="254" t="s">
        <v>387</v>
      </c>
      <c r="G229" s="73"/>
      <c r="H229" s="73"/>
      <c r="I229" s="190"/>
      <c r="J229" s="73"/>
      <c r="K229" s="73"/>
      <c r="L229" s="71"/>
      <c r="M229" s="255"/>
      <c r="N229" s="46"/>
      <c r="O229" s="46"/>
      <c r="P229" s="46"/>
      <c r="Q229" s="46"/>
      <c r="R229" s="46"/>
      <c r="S229" s="46"/>
      <c r="T229" s="94"/>
      <c r="AT229" s="23" t="s">
        <v>205</v>
      </c>
      <c r="AU229" s="23" t="s">
        <v>187</v>
      </c>
    </row>
    <row r="230" spans="2:51" s="11" customFormat="1" ht="13.5">
      <c r="B230" s="231"/>
      <c r="C230" s="232"/>
      <c r="D230" s="233" t="s">
        <v>194</v>
      </c>
      <c r="E230" s="234" t="s">
        <v>22</v>
      </c>
      <c r="F230" s="235" t="s">
        <v>388</v>
      </c>
      <c r="G230" s="232"/>
      <c r="H230" s="236">
        <v>14</v>
      </c>
      <c r="I230" s="237"/>
      <c r="J230" s="232"/>
      <c r="K230" s="232"/>
      <c r="L230" s="238"/>
      <c r="M230" s="239"/>
      <c r="N230" s="240"/>
      <c r="O230" s="240"/>
      <c r="P230" s="240"/>
      <c r="Q230" s="240"/>
      <c r="R230" s="240"/>
      <c r="S230" s="240"/>
      <c r="T230" s="241"/>
      <c r="AT230" s="242" t="s">
        <v>194</v>
      </c>
      <c r="AU230" s="242" t="s">
        <v>187</v>
      </c>
      <c r="AV230" s="11" t="s">
        <v>187</v>
      </c>
      <c r="AW230" s="11" t="s">
        <v>35</v>
      </c>
      <c r="AX230" s="11" t="s">
        <v>73</v>
      </c>
      <c r="AY230" s="242" t="s">
        <v>180</v>
      </c>
    </row>
    <row r="231" spans="2:51" s="12" customFormat="1" ht="13.5">
      <c r="B231" s="243"/>
      <c r="C231" s="244"/>
      <c r="D231" s="233" t="s">
        <v>194</v>
      </c>
      <c r="E231" s="245" t="s">
        <v>22</v>
      </c>
      <c r="F231" s="246" t="s">
        <v>196</v>
      </c>
      <c r="G231" s="244"/>
      <c r="H231" s="247">
        <v>14</v>
      </c>
      <c r="I231" s="248"/>
      <c r="J231" s="244"/>
      <c r="K231" s="244"/>
      <c r="L231" s="249"/>
      <c r="M231" s="250"/>
      <c r="N231" s="251"/>
      <c r="O231" s="251"/>
      <c r="P231" s="251"/>
      <c r="Q231" s="251"/>
      <c r="R231" s="251"/>
      <c r="S231" s="251"/>
      <c r="T231" s="252"/>
      <c r="AT231" s="253" t="s">
        <v>194</v>
      </c>
      <c r="AU231" s="253" t="s">
        <v>187</v>
      </c>
      <c r="AV231" s="12" t="s">
        <v>186</v>
      </c>
      <c r="AW231" s="12" t="s">
        <v>35</v>
      </c>
      <c r="AX231" s="12" t="s">
        <v>10</v>
      </c>
      <c r="AY231" s="253" t="s">
        <v>180</v>
      </c>
    </row>
    <row r="232" spans="2:65" s="1" customFormat="1" ht="34.2" customHeight="1">
      <c r="B232" s="45"/>
      <c r="C232" s="220" t="s">
        <v>389</v>
      </c>
      <c r="D232" s="220" t="s">
        <v>182</v>
      </c>
      <c r="E232" s="221" t="s">
        <v>390</v>
      </c>
      <c r="F232" s="222" t="s">
        <v>391</v>
      </c>
      <c r="G232" s="223" t="s">
        <v>203</v>
      </c>
      <c r="H232" s="224">
        <v>14</v>
      </c>
      <c r="I232" s="225"/>
      <c r="J232" s="224">
        <f>ROUND(I232*H232,0)</f>
        <v>0</v>
      </c>
      <c r="K232" s="222" t="s">
        <v>193</v>
      </c>
      <c r="L232" s="71"/>
      <c r="M232" s="226" t="s">
        <v>22</v>
      </c>
      <c r="N232" s="227" t="s">
        <v>45</v>
      </c>
      <c r="O232" s="46"/>
      <c r="P232" s="228">
        <f>O232*H232</f>
        <v>0</v>
      </c>
      <c r="Q232" s="228">
        <v>0</v>
      </c>
      <c r="R232" s="228">
        <f>Q232*H232</f>
        <v>0</v>
      </c>
      <c r="S232" s="228">
        <v>0</v>
      </c>
      <c r="T232" s="229">
        <f>S232*H232</f>
        <v>0</v>
      </c>
      <c r="AR232" s="23" t="s">
        <v>224</v>
      </c>
      <c r="AT232" s="23" t="s">
        <v>182</v>
      </c>
      <c r="AU232" s="23" t="s">
        <v>187</v>
      </c>
      <c r="AY232" s="23" t="s">
        <v>180</v>
      </c>
      <c r="BE232" s="230">
        <f>IF(N232="základní",J232,0)</f>
        <v>0</v>
      </c>
      <c r="BF232" s="230">
        <f>IF(N232="snížená",J232,0)</f>
        <v>0</v>
      </c>
      <c r="BG232" s="230">
        <f>IF(N232="zákl. přenesená",J232,0)</f>
        <v>0</v>
      </c>
      <c r="BH232" s="230">
        <f>IF(N232="sníž. přenesená",J232,0)</f>
        <v>0</v>
      </c>
      <c r="BI232" s="230">
        <f>IF(N232="nulová",J232,0)</f>
        <v>0</v>
      </c>
      <c r="BJ232" s="23" t="s">
        <v>187</v>
      </c>
      <c r="BK232" s="230">
        <f>ROUND(I232*H232,0)</f>
        <v>0</v>
      </c>
      <c r="BL232" s="23" t="s">
        <v>224</v>
      </c>
      <c r="BM232" s="23" t="s">
        <v>392</v>
      </c>
    </row>
    <row r="233" spans="2:47" s="1" customFormat="1" ht="13.5">
      <c r="B233" s="45"/>
      <c r="C233" s="73"/>
      <c r="D233" s="233" t="s">
        <v>205</v>
      </c>
      <c r="E233" s="73"/>
      <c r="F233" s="254" t="s">
        <v>393</v>
      </c>
      <c r="G233" s="73"/>
      <c r="H233" s="73"/>
      <c r="I233" s="190"/>
      <c r="J233" s="73"/>
      <c r="K233" s="73"/>
      <c r="L233" s="71"/>
      <c r="M233" s="255"/>
      <c r="N233" s="46"/>
      <c r="O233" s="46"/>
      <c r="P233" s="46"/>
      <c r="Q233" s="46"/>
      <c r="R233" s="46"/>
      <c r="S233" s="46"/>
      <c r="T233" s="94"/>
      <c r="AT233" s="23" t="s">
        <v>205</v>
      </c>
      <c r="AU233" s="23" t="s">
        <v>187</v>
      </c>
    </row>
    <row r="234" spans="2:65" s="1" customFormat="1" ht="22.8" customHeight="1">
      <c r="B234" s="45"/>
      <c r="C234" s="220" t="s">
        <v>294</v>
      </c>
      <c r="D234" s="220" t="s">
        <v>182</v>
      </c>
      <c r="E234" s="221" t="s">
        <v>394</v>
      </c>
      <c r="F234" s="222" t="s">
        <v>395</v>
      </c>
      <c r="G234" s="223" t="s">
        <v>358</v>
      </c>
      <c r="H234" s="224">
        <v>8</v>
      </c>
      <c r="I234" s="225"/>
      <c r="J234" s="224">
        <f>ROUND(I234*H234,0)</f>
        <v>0</v>
      </c>
      <c r="K234" s="222" t="s">
        <v>193</v>
      </c>
      <c r="L234" s="71"/>
      <c r="M234" s="226" t="s">
        <v>22</v>
      </c>
      <c r="N234" s="227" t="s">
        <v>45</v>
      </c>
      <c r="O234" s="46"/>
      <c r="P234" s="228">
        <f>O234*H234</f>
        <v>0</v>
      </c>
      <c r="Q234" s="228">
        <v>0</v>
      </c>
      <c r="R234" s="228">
        <f>Q234*H234</f>
        <v>0</v>
      </c>
      <c r="S234" s="228">
        <v>0</v>
      </c>
      <c r="T234" s="229">
        <f>S234*H234</f>
        <v>0</v>
      </c>
      <c r="AR234" s="23" t="s">
        <v>224</v>
      </c>
      <c r="AT234" s="23" t="s">
        <v>182</v>
      </c>
      <c r="AU234" s="23" t="s">
        <v>187</v>
      </c>
      <c r="AY234" s="23" t="s">
        <v>180</v>
      </c>
      <c r="BE234" s="230">
        <f>IF(N234="základní",J234,0)</f>
        <v>0</v>
      </c>
      <c r="BF234" s="230">
        <f>IF(N234="snížená",J234,0)</f>
        <v>0</v>
      </c>
      <c r="BG234" s="230">
        <f>IF(N234="zákl. přenesená",J234,0)</f>
        <v>0</v>
      </c>
      <c r="BH234" s="230">
        <f>IF(N234="sníž. přenesená",J234,0)</f>
        <v>0</v>
      </c>
      <c r="BI234" s="230">
        <f>IF(N234="nulová",J234,0)</f>
        <v>0</v>
      </c>
      <c r="BJ234" s="23" t="s">
        <v>187</v>
      </c>
      <c r="BK234" s="230">
        <f>ROUND(I234*H234,0)</f>
        <v>0</v>
      </c>
      <c r="BL234" s="23" t="s">
        <v>224</v>
      </c>
      <c r="BM234" s="23" t="s">
        <v>396</v>
      </c>
    </row>
    <row r="235" spans="2:47" s="1" customFormat="1" ht="13.5">
      <c r="B235" s="45"/>
      <c r="C235" s="73"/>
      <c r="D235" s="233" t="s">
        <v>205</v>
      </c>
      <c r="E235" s="73"/>
      <c r="F235" s="254" t="s">
        <v>397</v>
      </c>
      <c r="G235" s="73"/>
      <c r="H235" s="73"/>
      <c r="I235" s="190"/>
      <c r="J235" s="73"/>
      <c r="K235" s="73"/>
      <c r="L235" s="71"/>
      <c r="M235" s="255"/>
      <c r="N235" s="46"/>
      <c r="O235" s="46"/>
      <c r="P235" s="46"/>
      <c r="Q235" s="46"/>
      <c r="R235" s="46"/>
      <c r="S235" s="46"/>
      <c r="T235" s="94"/>
      <c r="AT235" s="23" t="s">
        <v>205</v>
      </c>
      <c r="AU235" s="23" t="s">
        <v>187</v>
      </c>
    </row>
    <row r="236" spans="2:65" s="1" customFormat="1" ht="14.4" customHeight="1">
      <c r="B236" s="45"/>
      <c r="C236" s="220" t="s">
        <v>398</v>
      </c>
      <c r="D236" s="220" t="s">
        <v>182</v>
      </c>
      <c r="E236" s="221" t="s">
        <v>399</v>
      </c>
      <c r="F236" s="222" t="s">
        <v>400</v>
      </c>
      <c r="G236" s="223" t="s">
        <v>358</v>
      </c>
      <c r="H236" s="224">
        <v>2</v>
      </c>
      <c r="I236" s="225"/>
      <c r="J236" s="224">
        <f>ROUND(I236*H236,0)</f>
        <v>0</v>
      </c>
      <c r="K236" s="222" t="s">
        <v>193</v>
      </c>
      <c r="L236" s="71"/>
      <c r="M236" s="226" t="s">
        <v>22</v>
      </c>
      <c r="N236" s="227" t="s">
        <v>45</v>
      </c>
      <c r="O236" s="46"/>
      <c r="P236" s="228">
        <f>O236*H236</f>
        <v>0</v>
      </c>
      <c r="Q236" s="228">
        <v>0</v>
      </c>
      <c r="R236" s="228">
        <f>Q236*H236</f>
        <v>0</v>
      </c>
      <c r="S236" s="228">
        <v>0</v>
      </c>
      <c r="T236" s="229">
        <f>S236*H236</f>
        <v>0</v>
      </c>
      <c r="AR236" s="23" t="s">
        <v>224</v>
      </c>
      <c r="AT236" s="23" t="s">
        <v>182</v>
      </c>
      <c r="AU236" s="23" t="s">
        <v>187</v>
      </c>
      <c r="AY236" s="23" t="s">
        <v>180</v>
      </c>
      <c r="BE236" s="230">
        <f>IF(N236="základní",J236,0)</f>
        <v>0</v>
      </c>
      <c r="BF236" s="230">
        <f>IF(N236="snížená",J236,0)</f>
        <v>0</v>
      </c>
      <c r="BG236" s="230">
        <f>IF(N236="zákl. přenesená",J236,0)</f>
        <v>0</v>
      </c>
      <c r="BH236" s="230">
        <f>IF(N236="sníž. přenesená",J236,0)</f>
        <v>0</v>
      </c>
      <c r="BI236" s="230">
        <f>IF(N236="nulová",J236,0)</f>
        <v>0</v>
      </c>
      <c r="BJ236" s="23" t="s">
        <v>187</v>
      </c>
      <c r="BK236" s="230">
        <f>ROUND(I236*H236,0)</f>
        <v>0</v>
      </c>
      <c r="BL236" s="23" t="s">
        <v>224</v>
      </c>
      <c r="BM236" s="23" t="s">
        <v>401</v>
      </c>
    </row>
    <row r="237" spans="2:65" s="1" customFormat="1" ht="22.8" customHeight="1">
      <c r="B237" s="45"/>
      <c r="C237" s="220" t="s">
        <v>298</v>
      </c>
      <c r="D237" s="220" t="s">
        <v>182</v>
      </c>
      <c r="E237" s="221" t="s">
        <v>402</v>
      </c>
      <c r="F237" s="222" t="s">
        <v>403</v>
      </c>
      <c r="G237" s="223" t="s">
        <v>358</v>
      </c>
      <c r="H237" s="224">
        <v>2</v>
      </c>
      <c r="I237" s="225"/>
      <c r="J237" s="224">
        <f>ROUND(I237*H237,0)</f>
        <v>0</v>
      </c>
      <c r="K237" s="222" t="s">
        <v>193</v>
      </c>
      <c r="L237" s="71"/>
      <c r="M237" s="226" t="s">
        <v>22</v>
      </c>
      <c r="N237" s="227" t="s">
        <v>45</v>
      </c>
      <c r="O237" s="46"/>
      <c r="P237" s="228">
        <f>O237*H237</f>
        <v>0</v>
      </c>
      <c r="Q237" s="228">
        <v>0</v>
      </c>
      <c r="R237" s="228">
        <f>Q237*H237</f>
        <v>0</v>
      </c>
      <c r="S237" s="228">
        <v>0</v>
      </c>
      <c r="T237" s="229">
        <f>S237*H237</f>
        <v>0</v>
      </c>
      <c r="AR237" s="23" t="s">
        <v>224</v>
      </c>
      <c r="AT237" s="23" t="s">
        <v>182</v>
      </c>
      <c r="AU237" s="23" t="s">
        <v>187</v>
      </c>
      <c r="AY237" s="23" t="s">
        <v>180</v>
      </c>
      <c r="BE237" s="230">
        <f>IF(N237="základní",J237,0)</f>
        <v>0</v>
      </c>
      <c r="BF237" s="230">
        <f>IF(N237="snížená",J237,0)</f>
        <v>0</v>
      </c>
      <c r="BG237" s="230">
        <f>IF(N237="zákl. přenesená",J237,0)</f>
        <v>0</v>
      </c>
      <c r="BH237" s="230">
        <f>IF(N237="sníž. přenesená",J237,0)</f>
        <v>0</v>
      </c>
      <c r="BI237" s="230">
        <f>IF(N237="nulová",J237,0)</f>
        <v>0</v>
      </c>
      <c r="BJ237" s="23" t="s">
        <v>187</v>
      </c>
      <c r="BK237" s="230">
        <f>ROUND(I237*H237,0)</f>
        <v>0</v>
      </c>
      <c r="BL237" s="23" t="s">
        <v>224</v>
      </c>
      <c r="BM237" s="23" t="s">
        <v>404</v>
      </c>
    </row>
    <row r="238" spans="2:47" s="1" customFormat="1" ht="13.5">
      <c r="B238" s="45"/>
      <c r="C238" s="73"/>
      <c r="D238" s="233" t="s">
        <v>205</v>
      </c>
      <c r="E238" s="73"/>
      <c r="F238" s="254" t="s">
        <v>405</v>
      </c>
      <c r="G238" s="73"/>
      <c r="H238" s="73"/>
      <c r="I238" s="190"/>
      <c r="J238" s="73"/>
      <c r="K238" s="73"/>
      <c r="L238" s="71"/>
      <c r="M238" s="255"/>
      <c r="N238" s="46"/>
      <c r="O238" s="46"/>
      <c r="P238" s="46"/>
      <c r="Q238" s="46"/>
      <c r="R238" s="46"/>
      <c r="S238" s="46"/>
      <c r="T238" s="94"/>
      <c r="AT238" s="23" t="s">
        <v>205</v>
      </c>
      <c r="AU238" s="23" t="s">
        <v>187</v>
      </c>
    </row>
    <row r="239" spans="2:65" s="1" customFormat="1" ht="22.8" customHeight="1">
      <c r="B239" s="45"/>
      <c r="C239" s="220" t="s">
        <v>406</v>
      </c>
      <c r="D239" s="220" t="s">
        <v>182</v>
      </c>
      <c r="E239" s="221" t="s">
        <v>407</v>
      </c>
      <c r="F239" s="222" t="s">
        <v>408</v>
      </c>
      <c r="G239" s="223" t="s">
        <v>203</v>
      </c>
      <c r="H239" s="224">
        <v>14</v>
      </c>
      <c r="I239" s="225"/>
      <c r="J239" s="224">
        <f>ROUND(I239*H239,0)</f>
        <v>0</v>
      </c>
      <c r="K239" s="222" t="s">
        <v>193</v>
      </c>
      <c r="L239" s="71"/>
      <c r="M239" s="226" t="s">
        <v>22</v>
      </c>
      <c r="N239" s="227" t="s">
        <v>45</v>
      </c>
      <c r="O239" s="46"/>
      <c r="P239" s="228">
        <f>O239*H239</f>
        <v>0</v>
      </c>
      <c r="Q239" s="228">
        <v>0</v>
      </c>
      <c r="R239" s="228">
        <f>Q239*H239</f>
        <v>0</v>
      </c>
      <c r="S239" s="228">
        <v>0</v>
      </c>
      <c r="T239" s="229">
        <f>S239*H239</f>
        <v>0</v>
      </c>
      <c r="AR239" s="23" t="s">
        <v>224</v>
      </c>
      <c r="AT239" s="23" t="s">
        <v>182</v>
      </c>
      <c r="AU239" s="23" t="s">
        <v>187</v>
      </c>
      <c r="AY239" s="23" t="s">
        <v>180</v>
      </c>
      <c r="BE239" s="230">
        <f>IF(N239="základní",J239,0)</f>
        <v>0</v>
      </c>
      <c r="BF239" s="230">
        <f>IF(N239="snížená",J239,0)</f>
        <v>0</v>
      </c>
      <c r="BG239" s="230">
        <f>IF(N239="zákl. přenesená",J239,0)</f>
        <v>0</v>
      </c>
      <c r="BH239" s="230">
        <f>IF(N239="sníž. přenesená",J239,0)</f>
        <v>0</v>
      </c>
      <c r="BI239" s="230">
        <f>IF(N239="nulová",J239,0)</f>
        <v>0</v>
      </c>
      <c r="BJ239" s="23" t="s">
        <v>187</v>
      </c>
      <c r="BK239" s="230">
        <f>ROUND(I239*H239,0)</f>
        <v>0</v>
      </c>
      <c r="BL239" s="23" t="s">
        <v>224</v>
      </c>
      <c r="BM239" s="23" t="s">
        <v>409</v>
      </c>
    </row>
    <row r="240" spans="2:47" s="1" customFormat="1" ht="13.5">
      <c r="B240" s="45"/>
      <c r="C240" s="73"/>
      <c r="D240" s="233" t="s">
        <v>205</v>
      </c>
      <c r="E240" s="73"/>
      <c r="F240" s="254" t="s">
        <v>410</v>
      </c>
      <c r="G240" s="73"/>
      <c r="H240" s="73"/>
      <c r="I240" s="190"/>
      <c r="J240" s="73"/>
      <c r="K240" s="73"/>
      <c r="L240" s="71"/>
      <c r="M240" s="255"/>
      <c r="N240" s="46"/>
      <c r="O240" s="46"/>
      <c r="P240" s="46"/>
      <c r="Q240" s="46"/>
      <c r="R240" s="46"/>
      <c r="S240" s="46"/>
      <c r="T240" s="94"/>
      <c r="AT240" s="23" t="s">
        <v>205</v>
      </c>
      <c r="AU240" s="23" t="s">
        <v>187</v>
      </c>
    </row>
    <row r="241" spans="2:65" s="1" customFormat="1" ht="22.8" customHeight="1">
      <c r="B241" s="45"/>
      <c r="C241" s="220" t="s">
        <v>303</v>
      </c>
      <c r="D241" s="220" t="s">
        <v>182</v>
      </c>
      <c r="E241" s="221" t="s">
        <v>411</v>
      </c>
      <c r="F241" s="222" t="s">
        <v>412</v>
      </c>
      <c r="G241" s="223" t="s">
        <v>203</v>
      </c>
      <c r="H241" s="224">
        <v>14</v>
      </c>
      <c r="I241" s="225"/>
      <c r="J241" s="224">
        <f>ROUND(I241*H241,0)</f>
        <v>0</v>
      </c>
      <c r="K241" s="222" t="s">
        <v>193</v>
      </c>
      <c r="L241" s="71"/>
      <c r="M241" s="226" t="s">
        <v>22</v>
      </c>
      <c r="N241" s="227" t="s">
        <v>45</v>
      </c>
      <c r="O241" s="46"/>
      <c r="P241" s="228">
        <f>O241*H241</f>
        <v>0</v>
      </c>
      <c r="Q241" s="228">
        <v>0</v>
      </c>
      <c r="R241" s="228">
        <f>Q241*H241</f>
        <v>0</v>
      </c>
      <c r="S241" s="228">
        <v>0</v>
      </c>
      <c r="T241" s="229">
        <f>S241*H241</f>
        <v>0</v>
      </c>
      <c r="AR241" s="23" t="s">
        <v>224</v>
      </c>
      <c r="AT241" s="23" t="s">
        <v>182</v>
      </c>
      <c r="AU241" s="23" t="s">
        <v>187</v>
      </c>
      <c r="AY241" s="23" t="s">
        <v>180</v>
      </c>
      <c r="BE241" s="230">
        <f>IF(N241="základní",J241,0)</f>
        <v>0</v>
      </c>
      <c r="BF241" s="230">
        <f>IF(N241="snížená",J241,0)</f>
        <v>0</v>
      </c>
      <c r="BG241" s="230">
        <f>IF(N241="zákl. přenesená",J241,0)</f>
        <v>0</v>
      </c>
      <c r="BH241" s="230">
        <f>IF(N241="sníž. přenesená",J241,0)</f>
        <v>0</v>
      </c>
      <c r="BI241" s="230">
        <f>IF(N241="nulová",J241,0)</f>
        <v>0</v>
      </c>
      <c r="BJ241" s="23" t="s">
        <v>187</v>
      </c>
      <c r="BK241" s="230">
        <f>ROUND(I241*H241,0)</f>
        <v>0</v>
      </c>
      <c r="BL241" s="23" t="s">
        <v>224</v>
      </c>
      <c r="BM241" s="23" t="s">
        <v>413</v>
      </c>
    </row>
    <row r="242" spans="2:47" s="1" customFormat="1" ht="13.5">
      <c r="B242" s="45"/>
      <c r="C242" s="73"/>
      <c r="D242" s="233" t="s">
        <v>205</v>
      </c>
      <c r="E242" s="73"/>
      <c r="F242" s="254" t="s">
        <v>410</v>
      </c>
      <c r="G242" s="73"/>
      <c r="H242" s="73"/>
      <c r="I242" s="190"/>
      <c r="J242" s="73"/>
      <c r="K242" s="73"/>
      <c r="L242" s="71"/>
      <c r="M242" s="255"/>
      <c r="N242" s="46"/>
      <c r="O242" s="46"/>
      <c r="P242" s="46"/>
      <c r="Q242" s="46"/>
      <c r="R242" s="46"/>
      <c r="S242" s="46"/>
      <c r="T242" s="94"/>
      <c r="AT242" s="23" t="s">
        <v>205</v>
      </c>
      <c r="AU242" s="23" t="s">
        <v>187</v>
      </c>
    </row>
    <row r="243" spans="2:65" s="1" customFormat="1" ht="34.2" customHeight="1">
      <c r="B243" s="45"/>
      <c r="C243" s="220" t="s">
        <v>414</v>
      </c>
      <c r="D243" s="220" t="s">
        <v>182</v>
      </c>
      <c r="E243" s="221" t="s">
        <v>415</v>
      </c>
      <c r="F243" s="222" t="s">
        <v>416</v>
      </c>
      <c r="G243" s="223" t="s">
        <v>334</v>
      </c>
      <c r="H243" s="225"/>
      <c r="I243" s="225"/>
      <c r="J243" s="224">
        <f>ROUND(I243*H243,0)</f>
        <v>0</v>
      </c>
      <c r="K243" s="222" t="s">
        <v>193</v>
      </c>
      <c r="L243" s="71"/>
      <c r="M243" s="226" t="s">
        <v>22</v>
      </c>
      <c r="N243" s="227" t="s">
        <v>45</v>
      </c>
      <c r="O243" s="46"/>
      <c r="P243" s="228">
        <f>O243*H243</f>
        <v>0</v>
      </c>
      <c r="Q243" s="228">
        <v>0</v>
      </c>
      <c r="R243" s="228">
        <f>Q243*H243</f>
        <v>0</v>
      </c>
      <c r="S243" s="228">
        <v>0</v>
      </c>
      <c r="T243" s="229">
        <f>S243*H243</f>
        <v>0</v>
      </c>
      <c r="AR243" s="23" t="s">
        <v>224</v>
      </c>
      <c r="AT243" s="23" t="s">
        <v>182</v>
      </c>
      <c r="AU243" s="23" t="s">
        <v>187</v>
      </c>
      <c r="AY243" s="23" t="s">
        <v>180</v>
      </c>
      <c r="BE243" s="230">
        <f>IF(N243="základní",J243,0)</f>
        <v>0</v>
      </c>
      <c r="BF243" s="230">
        <f>IF(N243="snížená",J243,0)</f>
        <v>0</v>
      </c>
      <c r="BG243" s="230">
        <f>IF(N243="zákl. přenesená",J243,0)</f>
        <v>0</v>
      </c>
      <c r="BH243" s="230">
        <f>IF(N243="sníž. přenesená",J243,0)</f>
        <v>0</v>
      </c>
      <c r="BI243" s="230">
        <f>IF(N243="nulová",J243,0)</f>
        <v>0</v>
      </c>
      <c r="BJ243" s="23" t="s">
        <v>187</v>
      </c>
      <c r="BK243" s="230">
        <f>ROUND(I243*H243,0)</f>
        <v>0</v>
      </c>
      <c r="BL243" s="23" t="s">
        <v>224</v>
      </c>
      <c r="BM243" s="23" t="s">
        <v>417</v>
      </c>
    </row>
    <row r="244" spans="2:47" s="1" customFormat="1" ht="13.5">
      <c r="B244" s="45"/>
      <c r="C244" s="73"/>
      <c r="D244" s="233" t="s">
        <v>205</v>
      </c>
      <c r="E244" s="73"/>
      <c r="F244" s="254" t="s">
        <v>418</v>
      </c>
      <c r="G244" s="73"/>
      <c r="H244" s="73"/>
      <c r="I244" s="190"/>
      <c r="J244" s="73"/>
      <c r="K244" s="73"/>
      <c r="L244" s="71"/>
      <c r="M244" s="255"/>
      <c r="N244" s="46"/>
      <c r="O244" s="46"/>
      <c r="P244" s="46"/>
      <c r="Q244" s="46"/>
      <c r="R244" s="46"/>
      <c r="S244" s="46"/>
      <c r="T244" s="94"/>
      <c r="AT244" s="23" t="s">
        <v>205</v>
      </c>
      <c r="AU244" s="23" t="s">
        <v>187</v>
      </c>
    </row>
    <row r="245" spans="2:63" s="10" customFormat="1" ht="29.85" customHeight="1">
      <c r="B245" s="204"/>
      <c r="C245" s="205"/>
      <c r="D245" s="206" t="s">
        <v>72</v>
      </c>
      <c r="E245" s="218" t="s">
        <v>419</v>
      </c>
      <c r="F245" s="218" t="s">
        <v>420</v>
      </c>
      <c r="G245" s="205"/>
      <c r="H245" s="205"/>
      <c r="I245" s="208"/>
      <c r="J245" s="219">
        <f>BK245</f>
        <v>0</v>
      </c>
      <c r="K245" s="205"/>
      <c r="L245" s="210"/>
      <c r="M245" s="211"/>
      <c r="N245" s="212"/>
      <c r="O245" s="212"/>
      <c r="P245" s="213">
        <f>SUM(P246:P268)</f>
        <v>0</v>
      </c>
      <c r="Q245" s="212"/>
      <c r="R245" s="213">
        <f>SUM(R246:R268)</f>
        <v>0</v>
      </c>
      <c r="S245" s="212"/>
      <c r="T245" s="214">
        <f>SUM(T246:T268)</f>
        <v>0</v>
      </c>
      <c r="AR245" s="215" t="s">
        <v>187</v>
      </c>
      <c r="AT245" s="216" t="s">
        <v>72</v>
      </c>
      <c r="AU245" s="216" t="s">
        <v>10</v>
      </c>
      <c r="AY245" s="215" t="s">
        <v>180</v>
      </c>
      <c r="BK245" s="217">
        <f>SUM(BK246:BK268)</f>
        <v>0</v>
      </c>
    </row>
    <row r="246" spans="2:65" s="1" customFormat="1" ht="14.4" customHeight="1">
      <c r="B246" s="45"/>
      <c r="C246" s="220" t="s">
        <v>309</v>
      </c>
      <c r="D246" s="220" t="s">
        <v>182</v>
      </c>
      <c r="E246" s="221" t="s">
        <v>421</v>
      </c>
      <c r="F246" s="222" t="s">
        <v>422</v>
      </c>
      <c r="G246" s="223" t="s">
        <v>423</v>
      </c>
      <c r="H246" s="224">
        <v>1</v>
      </c>
      <c r="I246" s="225"/>
      <c r="J246" s="224">
        <f>ROUND(I246*H246,0)</f>
        <v>0</v>
      </c>
      <c r="K246" s="222" t="s">
        <v>193</v>
      </c>
      <c r="L246" s="71"/>
      <c r="M246" s="226" t="s">
        <v>22</v>
      </c>
      <c r="N246" s="227" t="s">
        <v>45</v>
      </c>
      <c r="O246" s="46"/>
      <c r="P246" s="228">
        <f>O246*H246</f>
        <v>0</v>
      </c>
      <c r="Q246" s="228">
        <v>0</v>
      </c>
      <c r="R246" s="228">
        <f>Q246*H246</f>
        <v>0</v>
      </c>
      <c r="S246" s="228">
        <v>0</v>
      </c>
      <c r="T246" s="229">
        <f>S246*H246</f>
        <v>0</v>
      </c>
      <c r="AR246" s="23" t="s">
        <v>224</v>
      </c>
      <c r="AT246" s="23" t="s">
        <v>182</v>
      </c>
      <c r="AU246" s="23" t="s">
        <v>187</v>
      </c>
      <c r="AY246" s="23" t="s">
        <v>180</v>
      </c>
      <c r="BE246" s="230">
        <f>IF(N246="základní",J246,0)</f>
        <v>0</v>
      </c>
      <c r="BF246" s="230">
        <f>IF(N246="snížená",J246,0)</f>
        <v>0</v>
      </c>
      <c r="BG246" s="230">
        <f>IF(N246="zákl. přenesená",J246,0)</f>
        <v>0</v>
      </c>
      <c r="BH246" s="230">
        <f>IF(N246="sníž. přenesená",J246,0)</f>
        <v>0</v>
      </c>
      <c r="BI246" s="230">
        <f>IF(N246="nulová",J246,0)</f>
        <v>0</v>
      </c>
      <c r="BJ246" s="23" t="s">
        <v>187</v>
      </c>
      <c r="BK246" s="230">
        <f>ROUND(I246*H246,0)</f>
        <v>0</v>
      </c>
      <c r="BL246" s="23" t="s">
        <v>224</v>
      </c>
      <c r="BM246" s="23" t="s">
        <v>424</v>
      </c>
    </row>
    <row r="247" spans="2:65" s="1" customFormat="1" ht="22.8" customHeight="1">
      <c r="B247" s="45"/>
      <c r="C247" s="220" t="s">
        <v>425</v>
      </c>
      <c r="D247" s="220" t="s">
        <v>182</v>
      </c>
      <c r="E247" s="221" t="s">
        <v>426</v>
      </c>
      <c r="F247" s="222" t="s">
        <v>427</v>
      </c>
      <c r="G247" s="223" t="s">
        <v>423</v>
      </c>
      <c r="H247" s="224">
        <v>1</v>
      </c>
      <c r="I247" s="225"/>
      <c r="J247" s="224">
        <f>ROUND(I247*H247,0)</f>
        <v>0</v>
      </c>
      <c r="K247" s="222" t="s">
        <v>193</v>
      </c>
      <c r="L247" s="71"/>
      <c r="M247" s="226" t="s">
        <v>22</v>
      </c>
      <c r="N247" s="227" t="s">
        <v>45</v>
      </c>
      <c r="O247" s="46"/>
      <c r="P247" s="228">
        <f>O247*H247</f>
        <v>0</v>
      </c>
      <c r="Q247" s="228">
        <v>0</v>
      </c>
      <c r="R247" s="228">
        <f>Q247*H247</f>
        <v>0</v>
      </c>
      <c r="S247" s="228">
        <v>0</v>
      </c>
      <c r="T247" s="229">
        <f>S247*H247</f>
        <v>0</v>
      </c>
      <c r="AR247" s="23" t="s">
        <v>224</v>
      </c>
      <c r="AT247" s="23" t="s">
        <v>182</v>
      </c>
      <c r="AU247" s="23" t="s">
        <v>187</v>
      </c>
      <c r="AY247" s="23" t="s">
        <v>180</v>
      </c>
      <c r="BE247" s="230">
        <f>IF(N247="základní",J247,0)</f>
        <v>0</v>
      </c>
      <c r="BF247" s="230">
        <f>IF(N247="snížená",J247,0)</f>
        <v>0</v>
      </c>
      <c r="BG247" s="230">
        <f>IF(N247="zákl. přenesená",J247,0)</f>
        <v>0</v>
      </c>
      <c r="BH247" s="230">
        <f>IF(N247="sníž. přenesená",J247,0)</f>
        <v>0</v>
      </c>
      <c r="BI247" s="230">
        <f>IF(N247="nulová",J247,0)</f>
        <v>0</v>
      </c>
      <c r="BJ247" s="23" t="s">
        <v>187</v>
      </c>
      <c r="BK247" s="230">
        <f>ROUND(I247*H247,0)</f>
        <v>0</v>
      </c>
      <c r="BL247" s="23" t="s">
        <v>224</v>
      </c>
      <c r="BM247" s="23" t="s">
        <v>428</v>
      </c>
    </row>
    <row r="248" spans="2:47" s="1" customFormat="1" ht="13.5">
      <c r="B248" s="45"/>
      <c r="C248" s="73"/>
      <c r="D248" s="233" t="s">
        <v>205</v>
      </c>
      <c r="E248" s="73"/>
      <c r="F248" s="254" t="s">
        <v>429</v>
      </c>
      <c r="G248" s="73"/>
      <c r="H248" s="73"/>
      <c r="I248" s="190"/>
      <c r="J248" s="73"/>
      <c r="K248" s="73"/>
      <c r="L248" s="71"/>
      <c r="M248" s="255"/>
      <c r="N248" s="46"/>
      <c r="O248" s="46"/>
      <c r="P248" s="46"/>
      <c r="Q248" s="46"/>
      <c r="R248" s="46"/>
      <c r="S248" s="46"/>
      <c r="T248" s="94"/>
      <c r="AT248" s="23" t="s">
        <v>205</v>
      </c>
      <c r="AU248" s="23" t="s">
        <v>187</v>
      </c>
    </row>
    <row r="249" spans="2:65" s="1" customFormat="1" ht="14.4" customHeight="1">
      <c r="B249" s="45"/>
      <c r="C249" s="220" t="s">
        <v>318</v>
      </c>
      <c r="D249" s="220" t="s">
        <v>182</v>
      </c>
      <c r="E249" s="221" t="s">
        <v>430</v>
      </c>
      <c r="F249" s="222" t="s">
        <v>431</v>
      </c>
      <c r="G249" s="223" t="s">
        <v>423</v>
      </c>
      <c r="H249" s="224">
        <v>1</v>
      </c>
      <c r="I249" s="225"/>
      <c r="J249" s="224">
        <f>ROUND(I249*H249,0)</f>
        <v>0</v>
      </c>
      <c r="K249" s="222" t="s">
        <v>193</v>
      </c>
      <c r="L249" s="71"/>
      <c r="M249" s="226" t="s">
        <v>22</v>
      </c>
      <c r="N249" s="227" t="s">
        <v>45</v>
      </c>
      <c r="O249" s="46"/>
      <c r="P249" s="228">
        <f>O249*H249</f>
        <v>0</v>
      </c>
      <c r="Q249" s="228">
        <v>0</v>
      </c>
      <c r="R249" s="228">
        <f>Q249*H249</f>
        <v>0</v>
      </c>
      <c r="S249" s="228">
        <v>0</v>
      </c>
      <c r="T249" s="229">
        <f>S249*H249</f>
        <v>0</v>
      </c>
      <c r="AR249" s="23" t="s">
        <v>224</v>
      </c>
      <c r="AT249" s="23" t="s">
        <v>182</v>
      </c>
      <c r="AU249" s="23" t="s">
        <v>187</v>
      </c>
      <c r="AY249" s="23" t="s">
        <v>180</v>
      </c>
      <c r="BE249" s="230">
        <f>IF(N249="základní",J249,0)</f>
        <v>0</v>
      </c>
      <c r="BF249" s="230">
        <f>IF(N249="snížená",J249,0)</f>
        <v>0</v>
      </c>
      <c r="BG249" s="230">
        <f>IF(N249="zákl. přenesená",J249,0)</f>
        <v>0</v>
      </c>
      <c r="BH249" s="230">
        <f>IF(N249="sníž. přenesená",J249,0)</f>
        <v>0</v>
      </c>
      <c r="BI249" s="230">
        <f>IF(N249="nulová",J249,0)</f>
        <v>0</v>
      </c>
      <c r="BJ249" s="23" t="s">
        <v>187</v>
      </c>
      <c r="BK249" s="230">
        <f>ROUND(I249*H249,0)</f>
        <v>0</v>
      </c>
      <c r="BL249" s="23" t="s">
        <v>224</v>
      </c>
      <c r="BM249" s="23" t="s">
        <v>29</v>
      </c>
    </row>
    <row r="250" spans="2:65" s="1" customFormat="1" ht="22.8" customHeight="1">
      <c r="B250" s="45"/>
      <c r="C250" s="220" t="s">
        <v>432</v>
      </c>
      <c r="D250" s="220" t="s">
        <v>182</v>
      </c>
      <c r="E250" s="221" t="s">
        <v>433</v>
      </c>
      <c r="F250" s="222" t="s">
        <v>434</v>
      </c>
      <c r="G250" s="223" t="s">
        <v>423</v>
      </c>
      <c r="H250" s="224">
        <v>1</v>
      </c>
      <c r="I250" s="225"/>
      <c r="J250" s="224">
        <f>ROUND(I250*H250,0)</f>
        <v>0</v>
      </c>
      <c r="K250" s="222" t="s">
        <v>193</v>
      </c>
      <c r="L250" s="71"/>
      <c r="M250" s="226" t="s">
        <v>22</v>
      </c>
      <c r="N250" s="227" t="s">
        <v>45</v>
      </c>
      <c r="O250" s="46"/>
      <c r="P250" s="228">
        <f>O250*H250</f>
        <v>0</v>
      </c>
      <c r="Q250" s="228">
        <v>0</v>
      </c>
      <c r="R250" s="228">
        <f>Q250*H250</f>
        <v>0</v>
      </c>
      <c r="S250" s="228">
        <v>0</v>
      </c>
      <c r="T250" s="229">
        <f>S250*H250</f>
        <v>0</v>
      </c>
      <c r="AR250" s="23" t="s">
        <v>224</v>
      </c>
      <c r="AT250" s="23" t="s">
        <v>182</v>
      </c>
      <c r="AU250" s="23" t="s">
        <v>187</v>
      </c>
      <c r="AY250" s="23" t="s">
        <v>180</v>
      </c>
      <c r="BE250" s="230">
        <f>IF(N250="základní",J250,0)</f>
        <v>0</v>
      </c>
      <c r="BF250" s="230">
        <f>IF(N250="snížená",J250,0)</f>
        <v>0</v>
      </c>
      <c r="BG250" s="230">
        <f>IF(N250="zákl. přenesená",J250,0)</f>
        <v>0</v>
      </c>
      <c r="BH250" s="230">
        <f>IF(N250="sníž. přenesená",J250,0)</f>
        <v>0</v>
      </c>
      <c r="BI250" s="230">
        <f>IF(N250="nulová",J250,0)</f>
        <v>0</v>
      </c>
      <c r="BJ250" s="23" t="s">
        <v>187</v>
      </c>
      <c r="BK250" s="230">
        <f>ROUND(I250*H250,0)</f>
        <v>0</v>
      </c>
      <c r="BL250" s="23" t="s">
        <v>224</v>
      </c>
      <c r="BM250" s="23" t="s">
        <v>435</v>
      </c>
    </row>
    <row r="251" spans="2:47" s="1" customFormat="1" ht="13.5">
      <c r="B251" s="45"/>
      <c r="C251" s="73"/>
      <c r="D251" s="233" t="s">
        <v>205</v>
      </c>
      <c r="E251" s="73"/>
      <c r="F251" s="254" t="s">
        <v>436</v>
      </c>
      <c r="G251" s="73"/>
      <c r="H251" s="73"/>
      <c r="I251" s="190"/>
      <c r="J251" s="73"/>
      <c r="K251" s="73"/>
      <c r="L251" s="71"/>
      <c r="M251" s="255"/>
      <c r="N251" s="46"/>
      <c r="O251" s="46"/>
      <c r="P251" s="46"/>
      <c r="Q251" s="46"/>
      <c r="R251" s="46"/>
      <c r="S251" s="46"/>
      <c r="T251" s="94"/>
      <c r="AT251" s="23" t="s">
        <v>205</v>
      </c>
      <c r="AU251" s="23" t="s">
        <v>187</v>
      </c>
    </row>
    <row r="252" spans="2:65" s="1" customFormat="1" ht="14.4" customHeight="1">
      <c r="B252" s="45"/>
      <c r="C252" s="220" t="s">
        <v>323</v>
      </c>
      <c r="D252" s="220" t="s">
        <v>182</v>
      </c>
      <c r="E252" s="221" t="s">
        <v>437</v>
      </c>
      <c r="F252" s="222" t="s">
        <v>438</v>
      </c>
      <c r="G252" s="223" t="s">
        <v>423</v>
      </c>
      <c r="H252" s="224">
        <v>1</v>
      </c>
      <c r="I252" s="225"/>
      <c r="J252" s="224">
        <f>ROUND(I252*H252,0)</f>
        <v>0</v>
      </c>
      <c r="K252" s="222" t="s">
        <v>193</v>
      </c>
      <c r="L252" s="71"/>
      <c r="M252" s="226" t="s">
        <v>22</v>
      </c>
      <c r="N252" s="227" t="s">
        <v>45</v>
      </c>
      <c r="O252" s="46"/>
      <c r="P252" s="228">
        <f>O252*H252</f>
        <v>0</v>
      </c>
      <c r="Q252" s="228">
        <v>0</v>
      </c>
      <c r="R252" s="228">
        <f>Q252*H252</f>
        <v>0</v>
      </c>
      <c r="S252" s="228">
        <v>0</v>
      </c>
      <c r="T252" s="229">
        <f>S252*H252</f>
        <v>0</v>
      </c>
      <c r="AR252" s="23" t="s">
        <v>224</v>
      </c>
      <c r="AT252" s="23" t="s">
        <v>182</v>
      </c>
      <c r="AU252" s="23" t="s">
        <v>187</v>
      </c>
      <c r="AY252" s="23" t="s">
        <v>180</v>
      </c>
      <c r="BE252" s="230">
        <f>IF(N252="základní",J252,0)</f>
        <v>0</v>
      </c>
      <c r="BF252" s="230">
        <f>IF(N252="snížená",J252,0)</f>
        <v>0</v>
      </c>
      <c r="BG252" s="230">
        <f>IF(N252="zákl. přenesená",J252,0)</f>
        <v>0</v>
      </c>
      <c r="BH252" s="230">
        <f>IF(N252="sníž. přenesená",J252,0)</f>
        <v>0</v>
      </c>
      <c r="BI252" s="230">
        <f>IF(N252="nulová",J252,0)</f>
        <v>0</v>
      </c>
      <c r="BJ252" s="23" t="s">
        <v>187</v>
      </c>
      <c r="BK252" s="230">
        <f>ROUND(I252*H252,0)</f>
        <v>0</v>
      </c>
      <c r="BL252" s="23" t="s">
        <v>224</v>
      </c>
      <c r="BM252" s="23" t="s">
        <v>439</v>
      </c>
    </row>
    <row r="253" spans="2:65" s="1" customFormat="1" ht="22.8" customHeight="1">
      <c r="B253" s="45"/>
      <c r="C253" s="220" t="s">
        <v>440</v>
      </c>
      <c r="D253" s="220" t="s">
        <v>182</v>
      </c>
      <c r="E253" s="221" t="s">
        <v>441</v>
      </c>
      <c r="F253" s="222" t="s">
        <v>442</v>
      </c>
      <c r="G253" s="223" t="s">
        <v>423</v>
      </c>
      <c r="H253" s="224">
        <v>1</v>
      </c>
      <c r="I253" s="225"/>
      <c r="J253" s="224">
        <f>ROUND(I253*H253,0)</f>
        <v>0</v>
      </c>
      <c r="K253" s="222" t="s">
        <v>193</v>
      </c>
      <c r="L253" s="71"/>
      <c r="M253" s="226" t="s">
        <v>22</v>
      </c>
      <c r="N253" s="227" t="s">
        <v>45</v>
      </c>
      <c r="O253" s="46"/>
      <c r="P253" s="228">
        <f>O253*H253</f>
        <v>0</v>
      </c>
      <c r="Q253" s="228">
        <v>0</v>
      </c>
      <c r="R253" s="228">
        <f>Q253*H253</f>
        <v>0</v>
      </c>
      <c r="S253" s="228">
        <v>0</v>
      </c>
      <c r="T253" s="229">
        <f>S253*H253</f>
        <v>0</v>
      </c>
      <c r="AR253" s="23" t="s">
        <v>224</v>
      </c>
      <c r="AT253" s="23" t="s">
        <v>182</v>
      </c>
      <c r="AU253" s="23" t="s">
        <v>187</v>
      </c>
      <c r="AY253" s="23" t="s">
        <v>180</v>
      </c>
      <c r="BE253" s="230">
        <f>IF(N253="základní",J253,0)</f>
        <v>0</v>
      </c>
      <c r="BF253" s="230">
        <f>IF(N253="snížená",J253,0)</f>
        <v>0</v>
      </c>
      <c r="BG253" s="230">
        <f>IF(N253="zákl. přenesená",J253,0)</f>
        <v>0</v>
      </c>
      <c r="BH253" s="230">
        <f>IF(N253="sníž. přenesená",J253,0)</f>
        <v>0</v>
      </c>
      <c r="BI253" s="230">
        <f>IF(N253="nulová",J253,0)</f>
        <v>0</v>
      </c>
      <c r="BJ253" s="23" t="s">
        <v>187</v>
      </c>
      <c r="BK253" s="230">
        <f>ROUND(I253*H253,0)</f>
        <v>0</v>
      </c>
      <c r="BL253" s="23" t="s">
        <v>224</v>
      </c>
      <c r="BM253" s="23" t="s">
        <v>443</v>
      </c>
    </row>
    <row r="254" spans="2:47" s="1" customFormat="1" ht="13.5">
      <c r="B254" s="45"/>
      <c r="C254" s="73"/>
      <c r="D254" s="233" t="s">
        <v>205</v>
      </c>
      <c r="E254" s="73"/>
      <c r="F254" s="254" t="s">
        <v>444</v>
      </c>
      <c r="G254" s="73"/>
      <c r="H254" s="73"/>
      <c r="I254" s="190"/>
      <c r="J254" s="73"/>
      <c r="K254" s="73"/>
      <c r="L254" s="71"/>
      <c r="M254" s="255"/>
      <c r="N254" s="46"/>
      <c r="O254" s="46"/>
      <c r="P254" s="46"/>
      <c r="Q254" s="46"/>
      <c r="R254" s="46"/>
      <c r="S254" s="46"/>
      <c r="T254" s="94"/>
      <c r="AT254" s="23" t="s">
        <v>205</v>
      </c>
      <c r="AU254" s="23" t="s">
        <v>187</v>
      </c>
    </row>
    <row r="255" spans="2:65" s="1" customFormat="1" ht="22.8" customHeight="1">
      <c r="B255" s="45"/>
      <c r="C255" s="220" t="s">
        <v>329</v>
      </c>
      <c r="D255" s="220" t="s">
        <v>182</v>
      </c>
      <c r="E255" s="221" t="s">
        <v>445</v>
      </c>
      <c r="F255" s="222" t="s">
        <v>446</v>
      </c>
      <c r="G255" s="223" t="s">
        <v>423</v>
      </c>
      <c r="H255" s="224">
        <v>1</v>
      </c>
      <c r="I255" s="225"/>
      <c r="J255" s="224">
        <f>ROUND(I255*H255,0)</f>
        <v>0</v>
      </c>
      <c r="K255" s="222" t="s">
        <v>193</v>
      </c>
      <c r="L255" s="71"/>
      <c r="M255" s="226" t="s">
        <v>22</v>
      </c>
      <c r="N255" s="227" t="s">
        <v>45</v>
      </c>
      <c r="O255" s="46"/>
      <c r="P255" s="228">
        <f>O255*H255</f>
        <v>0</v>
      </c>
      <c r="Q255" s="228">
        <v>0</v>
      </c>
      <c r="R255" s="228">
        <f>Q255*H255</f>
        <v>0</v>
      </c>
      <c r="S255" s="228">
        <v>0</v>
      </c>
      <c r="T255" s="229">
        <f>S255*H255</f>
        <v>0</v>
      </c>
      <c r="AR255" s="23" t="s">
        <v>224</v>
      </c>
      <c r="AT255" s="23" t="s">
        <v>182</v>
      </c>
      <c r="AU255" s="23" t="s">
        <v>187</v>
      </c>
      <c r="AY255" s="23" t="s">
        <v>180</v>
      </c>
      <c r="BE255" s="230">
        <f>IF(N255="základní",J255,0)</f>
        <v>0</v>
      </c>
      <c r="BF255" s="230">
        <f>IF(N255="snížená",J255,0)</f>
        <v>0</v>
      </c>
      <c r="BG255" s="230">
        <f>IF(N255="zákl. přenesená",J255,0)</f>
        <v>0</v>
      </c>
      <c r="BH255" s="230">
        <f>IF(N255="sníž. přenesená",J255,0)</f>
        <v>0</v>
      </c>
      <c r="BI255" s="230">
        <f>IF(N255="nulová",J255,0)</f>
        <v>0</v>
      </c>
      <c r="BJ255" s="23" t="s">
        <v>187</v>
      </c>
      <c r="BK255" s="230">
        <f>ROUND(I255*H255,0)</f>
        <v>0</v>
      </c>
      <c r="BL255" s="23" t="s">
        <v>224</v>
      </c>
      <c r="BM255" s="23" t="s">
        <v>447</v>
      </c>
    </row>
    <row r="256" spans="2:65" s="1" customFormat="1" ht="14.4" customHeight="1">
      <c r="B256" s="45"/>
      <c r="C256" s="220" t="s">
        <v>448</v>
      </c>
      <c r="D256" s="220" t="s">
        <v>182</v>
      </c>
      <c r="E256" s="221" t="s">
        <v>449</v>
      </c>
      <c r="F256" s="222" t="s">
        <v>450</v>
      </c>
      <c r="G256" s="223" t="s">
        <v>423</v>
      </c>
      <c r="H256" s="224">
        <v>1</v>
      </c>
      <c r="I256" s="225"/>
      <c r="J256" s="224">
        <f>ROUND(I256*H256,0)</f>
        <v>0</v>
      </c>
      <c r="K256" s="222" t="s">
        <v>193</v>
      </c>
      <c r="L256" s="71"/>
      <c r="M256" s="226" t="s">
        <v>22</v>
      </c>
      <c r="N256" s="227" t="s">
        <v>45</v>
      </c>
      <c r="O256" s="46"/>
      <c r="P256" s="228">
        <f>O256*H256</f>
        <v>0</v>
      </c>
      <c r="Q256" s="228">
        <v>0</v>
      </c>
      <c r="R256" s="228">
        <f>Q256*H256</f>
        <v>0</v>
      </c>
      <c r="S256" s="228">
        <v>0</v>
      </c>
      <c r="T256" s="229">
        <f>S256*H256</f>
        <v>0</v>
      </c>
      <c r="AR256" s="23" t="s">
        <v>224</v>
      </c>
      <c r="AT256" s="23" t="s">
        <v>182</v>
      </c>
      <c r="AU256" s="23" t="s">
        <v>187</v>
      </c>
      <c r="AY256" s="23" t="s">
        <v>180</v>
      </c>
      <c r="BE256" s="230">
        <f>IF(N256="základní",J256,0)</f>
        <v>0</v>
      </c>
      <c r="BF256" s="230">
        <f>IF(N256="snížená",J256,0)</f>
        <v>0</v>
      </c>
      <c r="BG256" s="230">
        <f>IF(N256="zákl. přenesená",J256,0)</f>
        <v>0</v>
      </c>
      <c r="BH256" s="230">
        <f>IF(N256="sníž. přenesená",J256,0)</f>
        <v>0</v>
      </c>
      <c r="BI256" s="230">
        <f>IF(N256="nulová",J256,0)</f>
        <v>0</v>
      </c>
      <c r="BJ256" s="23" t="s">
        <v>187</v>
      </c>
      <c r="BK256" s="230">
        <f>ROUND(I256*H256,0)</f>
        <v>0</v>
      </c>
      <c r="BL256" s="23" t="s">
        <v>224</v>
      </c>
      <c r="BM256" s="23" t="s">
        <v>451</v>
      </c>
    </row>
    <row r="257" spans="2:47" s="1" customFormat="1" ht="13.5">
      <c r="B257" s="45"/>
      <c r="C257" s="73"/>
      <c r="D257" s="233" t="s">
        <v>205</v>
      </c>
      <c r="E257" s="73"/>
      <c r="F257" s="254" t="s">
        <v>452</v>
      </c>
      <c r="G257" s="73"/>
      <c r="H257" s="73"/>
      <c r="I257" s="190"/>
      <c r="J257" s="73"/>
      <c r="K257" s="73"/>
      <c r="L257" s="71"/>
      <c r="M257" s="255"/>
      <c r="N257" s="46"/>
      <c r="O257" s="46"/>
      <c r="P257" s="46"/>
      <c r="Q257" s="46"/>
      <c r="R257" s="46"/>
      <c r="S257" s="46"/>
      <c r="T257" s="94"/>
      <c r="AT257" s="23" t="s">
        <v>205</v>
      </c>
      <c r="AU257" s="23" t="s">
        <v>187</v>
      </c>
    </row>
    <row r="258" spans="2:65" s="1" customFormat="1" ht="22.8" customHeight="1">
      <c r="B258" s="45"/>
      <c r="C258" s="220" t="s">
        <v>335</v>
      </c>
      <c r="D258" s="220" t="s">
        <v>182</v>
      </c>
      <c r="E258" s="221" t="s">
        <v>453</v>
      </c>
      <c r="F258" s="222" t="s">
        <v>454</v>
      </c>
      <c r="G258" s="223" t="s">
        <v>423</v>
      </c>
      <c r="H258" s="224">
        <v>1</v>
      </c>
      <c r="I258" s="225"/>
      <c r="J258" s="224">
        <f>ROUND(I258*H258,0)</f>
        <v>0</v>
      </c>
      <c r="K258" s="222" t="s">
        <v>193</v>
      </c>
      <c r="L258" s="71"/>
      <c r="M258" s="226" t="s">
        <v>22</v>
      </c>
      <c r="N258" s="227" t="s">
        <v>45</v>
      </c>
      <c r="O258" s="46"/>
      <c r="P258" s="228">
        <f>O258*H258</f>
        <v>0</v>
      </c>
      <c r="Q258" s="228">
        <v>0</v>
      </c>
      <c r="R258" s="228">
        <f>Q258*H258</f>
        <v>0</v>
      </c>
      <c r="S258" s="228">
        <v>0</v>
      </c>
      <c r="T258" s="229">
        <f>S258*H258</f>
        <v>0</v>
      </c>
      <c r="AR258" s="23" t="s">
        <v>224</v>
      </c>
      <c r="AT258" s="23" t="s">
        <v>182</v>
      </c>
      <c r="AU258" s="23" t="s">
        <v>187</v>
      </c>
      <c r="AY258" s="23" t="s">
        <v>180</v>
      </c>
      <c r="BE258" s="230">
        <f>IF(N258="základní",J258,0)</f>
        <v>0</v>
      </c>
      <c r="BF258" s="230">
        <f>IF(N258="snížená",J258,0)</f>
        <v>0</v>
      </c>
      <c r="BG258" s="230">
        <f>IF(N258="zákl. přenesená",J258,0)</f>
        <v>0</v>
      </c>
      <c r="BH258" s="230">
        <f>IF(N258="sníž. přenesená",J258,0)</f>
        <v>0</v>
      </c>
      <c r="BI258" s="230">
        <f>IF(N258="nulová",J258,0)</f>
        <v>0</v>
      </c>
      <c r="BJ258" s="23" t="s">
        <v>187</v>
      </c>
      <c r="BK258" s="230">
        <f>ROUND(I258*H258,0)</f>
        <v>0</v>
      </c>
      <c r="BL258" s="23" t="s">
        <v>224</v>
      </c>
      <c r="BM258" s="23" t="s">
        <v>455</v>
      </c>
    </row>
    <row r="259" spans="2:65" s="1" customFormat="1" ht="22.8" customHeight="1">
      <c r="B259" s="45"/>
      <c r="C259" s="220" t="s">
        <v>456</v>
      </c>
      <c r="D259" s="220" t="s">
        <v>182</v>
      </c>
      <c r="E259" s="221" t="s">
        <v>457</v>
      </c>
      <c r="F259" s="222" t="s">
        <v>458</v>
      </c>
      <c r="G259" s="223" t="s">
        <v>358</v>
      </c>
      <c r="H259" s="224">
        <v>1</v>
      </c>
      <c r="I259" s="225"/>
      <c r="J259" s="224">
        <f>ROUND(I259*H259,0)</f>
        <v>0</v>
      </c>
      <c r="K259" s="222" t="s">
        <v>193</v>
      </c>
      <c r="L259" s="71"/>
      <c r="M259" s="226" t="s">
        <v>22</v>
      </c>
      <c r="N259" s="227" t="s">
        <v>45</v>
      </c>
      <c r="O259" s="46"/>
      <c r="P259" s="228">
        <f>O259*H259</f>
        <v>0</v>
      </c>
      <c r="Q259" s="228">
        <v>0</v>
      </c>
      <c r="R259" s="228">
        <f>Q259*H259</f>
        <v>0</v>
      </c>
      <c r="S259" s="228">
        <v>0</v>
      </c>
      <c r="T259" s="229">
        <f>S259*H259</f>
        <v>0</v>
      </c>
      <c r="AR259" s="23" t="s">
        <v>224</v>
      </c>
      <c r="AT259" s="23" t="s">
        <v>182</v>
      </c>
      <c r="AU259" s="23" t="s">
        <v>187</v>
      </c>
      <c r="AY259" s="23" t="s">
        <v>180</v>
      </c>
      <c r="BE259" s="230">
        <f>IF(N259="základní",J259,0)</f>
        <v>0</v>
      </c>
      <c r="BF259" s="230">
        <f>IF(N259="snížená",J259,0)</f>
        <v>0</v>
      </c>
      <c r="BG259" s="230">
        <f>IF(N259="zákl. přenesená",J259,0)</f>
        <v>0</v>
      </c>
      <c r="BH259" s="230">
        <f>IF(N259="sníž. přenesená",J259,0)</f>
        <v>0</v>
      </c>
      <c r="BI259" s="230">
        <f>IF(N259="nulová",J259,0)</f>
        <v>0</v>
      </c>
      <c r="BJ259" s="23" t="s">
        <v>187</v>
      </c>
      <c r="BK259" s="230">
        <f>ROUND(I259*H259,0)</f>
        <v>0</v>
      </c>
      <c r="BL259" s="23" t="s">
        <v>224</v>
      </c>
      <c r="BM259" s="23" t="s">
        <v>459</v>
      </c>
    </row>
    <row r="260" spans="2:65" s="1" customFormat="1" ht="14.4" customHeight="1">
      <c r="B260" s="45"/>
      <c r="C260" s="220" t="s">
        <v>342</v>
      </c>
      <c r="D260" s="220" t="s">
        <v>182</v>
      </c>
      <c r="E260" s="221" t="s">
        <v>460</v>
      </c>
      <c r="F260" s="222" t="s">
        <v>461</v>
      </c>
      <c r="G260" s="223" t="s">
        <v>423</v>
      </c>
      <c r="H260" s="224">
        <v>3</v>
      </c>
      <c r="I260" s="225"/>
      <c r="J260" s="224">
        <f>ROUND(I260*H260,0)</f>
        <v>0</v>
      </c>
      <c r="K260" s="222" t="s">
        <v>193</v>
      </c>
      <c r="L260" s="71"/>
      <c r="M260" s="226" t="s">
        <v>22</v>
      </c>
      <c r="N260" s="227" t="s">
        <v>45</v>
      </c>
      <c r="O260" s="46"/>
      <c r="P260" s="228">
        <f>O260*H260</f>
        <v>0</v>
      </c>
      <c r="Q260" s="228">
        <v>0</v>
      </c>
      <c r="R260" s="228">
        <f>Q260*H260</f>
        <v>0</v>
      </c>
      <c r="S260" s="228">
        <v>0</v>
      </c>
      <c r="T260" s="229">
        <f>S260*H260</f>
        <v>0</v>
      </c>
      <c r="AR260" s="23" t="s">
        <v>224</v>
      </c>
      <c r="AT260" s="23" t="s">
        <v>182</v>
      </c>
      <c r="AU260" s="23" t="s">
        <v>187</v>
      </c>
      <c r="AY260" s="23" t="s">
        <v>180</v>
      </c>
      <c r="BE260" s="230">
        <f>IF(N260="základní",J260,0)</f>
        <v>0</v>
      </c>
      <c r="BF260" s="230">
        <f>IF(N260="snížená",J260,0)</f>
        <v>0</v>
      </c>
      <c r="BG260" s="230">
        <f>IF(N260="zákl. přenesená",J260,0)</f>
        <v>0</v>
      </c>
      <c r="BH260" s="230">
        <f>IF(N260="sníž. přenesená",J260,0)</f>
        <v>0</v>
      </c>
      <c r="BI260" s="230">
        <f>IF(N260="nulová",J260,0)</f>
        <v>0</v>
      </c>
      <c r="BJ260" s="23" t="s">
        <v>187</v>
      </c>
      <c r="BK260" s="230">
        <f>ROUND(I260*H260,0)</f>
        <v>0</v>
      </c>
      <c r="BL260" s="23" t="s">
        <v>224</v>
      </c>
      <c r="BM260" s="23" t="s">
        <v>462</v>
      </c>
    </row>
    <row r="261" spans="2:65" s="1" customFormat="1" ht="22.8" customHeight="1">
      <c r="B261" s="45"/>
      <c r="C261" s="220" t="s">
        <v>463</v>
      </c>
      <c r="D261" s="220" t="s">
        <v>182</v>
      </c>
      <c r="E261" s="221" t="s">
        <v>464</v>
      </c>
      <c r="F261" s="222" t="s">
        <v>465</v>
      </c>
      <c r="G261" s="223" t="s">
        <v>423</v>
      </c>
      <c r="H261" s="224">
        <v>1</v>
      </c>
      <c r="I261" s="225"/>
      <c r="J261" s="224">
        <f>ROUND(I261*H261,0)</f>
        <v>0</v>
      </c>
      <c r="K261" s="222" t="s">
        <v>193</v>
      </c>
      <c r="L261" s="71"/>
      <c r="M261" s="226" t="s">
        <v>22</v>
      </c>
      <c r="N261" s="227" t="s">
        <v>45</v>
      </c>
      <c r="O261" s="46"/>
      <c r="P261" s="228">
        <f>O261*H261</f>
        <v>0</v>
      </c>
      <c r="Q261" s="228">
        <v>0</v>
      </c>
      <c r="R261" s="228">
        <f>Q261*H261</f>
        <v>0</v>
      </c>
      <c r="S261" s="228">
        <v>0</v>
      </c>
      <c r="T261" s="229">
        <f>S261*H261</f>
        <v>0</v>
      </c>
      <c r="AR261" s="23" t="s">
        <v>224</v>
      </c>
      <c r="AT261" s="23" t="s">
        <v>182</v>
      </c>
      <c r="AU261" s="23" t="s">
        <v>187</v>
      </c>
      <c r="AY261" s="23" t="s">
        <v>180</v>
      </c>
      <c r="BE261" s="230">
        <f>IF(N261="základní",J261,0)</f>
        <v>0</v>
      </c>
      <c r="BF261" s="230">
        <f>IF(N261="snížená",J261,0)</f>
        <v>0</v>
      </c>
      <c r="BG261" s="230">
        <f>IF(N261="zákl. přenesená",J261,0)</f>
        <v>0</v>
      </c>
      <c r="BH261" s="230">
        <f>IF(N261="sníž. přenesená",J261,0)</f>
        <v>0</v>
      </c>
      <c r="BI261" s="230">
        <f>IF(N261="nulová",J261,0)</f>
        <v>0</v>
      </c>
      <c r="BJ261" s="23" t="s">
        <v>187</v>
      </c>
      <c r="BK261" s="230">
        <f>ROUND(I261*H261,0)</f>
        <v>0</v>
      </c>
      <c r="BL261" s="23" t="s">
        <v>224</v>
      </c>
      <c r="BM261" s="23" t="s">
        <v>466</v>
      </c>
    </row>
    <row r="262" spans="2:47" s="1" customFormat="1" ht="13.5">
      <c r="B262" s="45"/>
      <c r="C262" s="73"/>
      <c r="D262" s="233" t="s">
        <v>205</v>
      </c>
      <c r="E262" s="73"/>
      <c r="F262" s="254" t="s">
        <v>467</v>
      </c>
      <c r="G262" s="73"/>
      <c r="H262" s="73"/>
      <c r="I262" s="190"/>
      <c r="J262" s="73"/>
      <c r="K262" s="73"/>
      <c r="L262" s="71"/>
      <c r="M262" s="255"/>
      <c r="N262" s="46"/>
      <c r="O262" s="46"/>
      <c r="P262" s="46"/>
      <c r="Q262" s="46"/>
      <c r="R262" s="46"/>
      <c r="S262" s="46"/>
      <c r="T262" s="94"/>
      <c r="AT262" s="23" t="s">
        <v>205</v>
      </c>
      <c r="AU262" s="23" t="s">
        <v>187</v>
      </c>
    </row>
    <row r="263" spans="2:65" s="1" customFormat="1" ht="14.4" customHeight="1">
      <c r="B263" s="45"/>
      <c r="C263" s="220" t="s">
        <v>345</v>
      </c>
      <c r="D263" s="220" t="s">
        <v>182</v>
      </c>
      <c r="E263" s="221" t="s">
        <v>468</v>
      </c>
      <c r="F263" s="222" t="s">
        <v>469</v>
      </c>
      <c r="G263" s="223" t="s">
        <v>423</v>
      </c>
      <c r="H263" s="224">
        <v>1</v>
      </c>
      <c r="I263" s="225"/>
      <c r="J263" s="224">
        <f>ROUND(I263*H263,0)</f>
        <v>0</v>
      </c>
      <c r="K263" s="222" t="s">
        <v>193</v>
      </c>
      <c r="L263" s="71"/>
      <c r="M263" s="226" t="s">
        <v>22</v>
      </c>
      <c r="N263" s="227" t="s">
        <v>45</v>
      </c>
      <c r="O263" s="46"/>
      <c r="P263" s="228">
        <f>O263*H263</f>
        <v>0</v>
      </c>
      <c r="Q263" s="228">
        <v>0</v>
      </c>
      <c r="R263" s="228">
        <f>Q263*H263</f>
        <v>0</v>
      </c>
      <c r="S263" s="228">
        <v>0</v>
      </c>
      <c r="T263" s="229">
        <f>S263*H263</f>
        <v>0</v>
      </c>
      <c r="AR263" s="23" t="s">
        <v>224</v>
      </c>
      <c r="AT263" s="23" t="s">
        <v>182</v>
      </c>
      <c r="AU263" s="23" t="s">
        <v>187</v>
      </c>
      <c r="AY263" s="23" t="s">
        <v>180</v>
      </c>
      <c r="BE263" s="230">
        <f>IF(N263="základní",J263,0)</f>
        <v>0</v>
      </c>
      <c r="BF263" s="230">
        <f>IF(N263="snížená",J263,0)</f>
        <v>0</v>
      </c>
      <c r="BG263" s="230">
        <f>IF(N263="zákl. přenesená",J263,0)</f>
        <v>0</v>
      </c>
      <c r="BH263" s="230">
        <f>IF(N263="sníž. přenesená",J263,0)</f>
        <v>0</v>
      </c>
      <c r="BI263" s="230">
        <f>IF(N263="nulová",J263,0)</f>
        <v>0</v>
      </c>
      <c r="BJ263" s="23" t="s">
        <v>187</v>
      </c>
      <c r="BK263" s="230">
        <f>ROUND(I263*H263,0)</f>
        <v>0</v>
      </c>
      <c r="BL263" s="23" t="s">
        <v>224</v>
      </c>
      <c r="BM263" s="23" t="s">
        <v>470</v>
      </c>
    </row>
    <row r="264" spans="2:47" s="1" customFormat="1" ht="13.5">
      <c r="B264" s="45"/>
      <c r="C264" s="73"/>
      <c r="D264" s="233" t="s">
        <v>205</v>
      </c>
      <c r="E264" s="73"/>
      <c r="F264" s="254" t="s">
        <v>471</v>
      </c>
      <c r="G264" s="73"/>
      <c r="H264" s="73"/>
      <c r="I264" s="190"/>
      <c r="J264" s="73"/>
      <c r="K264" s="73"/>
      <c r="L264" s="71"/>
      <c r="M264" s="255"/>
      <c r="N264" s="46"/>
      <c r="O264" s="46"/>
      <c r="P264" s="46"/>
      <c r="Q264" s="46"/>
      <c r="R264" s="46"/>
      <c r="S264" s="46"/>
      <c r="T264" s="94"/>
      <c r="AT264" s="23" t="s">
        <v>205</v>
      </c>
      <c r="AU264" s="23" t="s">
        <v>187</v>
      </c>
    </row>
    <row r="265" spans="2:65" s="1" customFormat="1" ht="14.4" customHeight="1">
      <c r="B265" s="45"/>
      <c r="C265" s="220" t="s">
        <v>472</v>
      </c>
      <c r="D265" s="220" t="s">
        <v>182</v>
      </c>
      <c r="E265" s="221" t="s">
        <v>473</v>
      </c>
      <c r="F265" s="222" t="s">
        <v>474</v>
      </c>
      <c r="G265" s="223" t="s">
        <v>423</v>
      </c>
      <c r="H265" s="224">
        <v>1</v>
      </c>
      <c r="I265" s="225"/>
      <c r="J265" s="224">
        <f>ROUND(I265*H265,0)</f>
        <v>0</v>
      </c>
      <c r="K265" s="222" t="s">
        <v>193</v>
      </c>
      <c r="L265" s="71"/>
      <c r="M265" s="226" t="s">
        <v>22</v>
      </c>
      <c r="N265" s="227" t="s">
        <v>45</v>
      </c>
      <c r="O265" s="46"/>
      <c r="P265" s="228">
        <f>O265*H265</f>
        <v>0</v>
      </c>
      <c r="Q265" s="228">
        <v>0</v>
      </c>
      <c r="R265" s="228">
        <f>Q265*H265</f>
        <v>0</v>
      </c>
      <c r="S265" s="228">
        <v>0</v>
      </c>
      <c r="T265" s="229">
        <f>S265*H265</f>
        <v>0</v>
      </c>
      <c r="AR265" s="23" t="s">
        <v>224</v>
      </c>
      <c r="AT265" s="23" t="s">
        <v>182</v>
      </c>
      <c r="AU265" s="23" t="s">
        <v>187</v>
      </c>
      <c r="AY265" s="23" t="s">
        <v>180</v>
      </c>
      <c r="BE265" s="230">
        <f>IF(N265="základní",J265,0)</f>
        <v>0</v>
      </c>
      <c r="BF265" s="230">
        <f>IF(N265="snížená",J265,0)</f>
        <v>0</v>
      </c>
      <c r="BG265" s="230">
        <f>IF(N265="zákl. přenesená",J265,0)</f>
        <v>0</v>
      </c>
      <c r="BH265" s="230">
        <f>IF(N265="sníž. přenesená",J265,0)</f>
        <v>0</v>
      </c>
      <c r="BI265" s="230">
        <f>IF(N265="nulová",J265,0)</f>
        <v>0</v>
      </c>
      <c r="BJ265" s="23" t="s">
        <v>187</v>
      </c>
      <c r="BK265" s="230">
        <f>ROUND(I265*H265,0)</f>
        <v>0</v>
      </c>
      <c r="BL265" s="23" t="s">
        <v>224</v>
      </c>
      <c r="BM265" s="23" t="s">
        <v>475</v>
      </c>
    </row>
    <row r="266" spans="2:47" s="1" customFormat="1" ht="13.5">
      <c r="B266" s="45"/>
      <c r="C266" s="73"/>
      <c r="D266" s="233" t="s">
        <v>205</v>
      </c>
      <c r="E266" s="73"/>
      <c r="F266" s="254" t="s">
        <v>476</v>
      </c>
      <c r="G266" s="73"/>
      <c r="H266" s="73"/>
      <c r="I266" s="190"/>
      <c r="J266" s="73"/>
      <c r="K266" s="73"/>
      <c r="L266" s="71"/>
      <c r="M266" s="255"/>
      <c r="N266" s="46"/>
      <c r="O266" s="46"/>
      <c r="P266" s="46"/>
      <c r="Q266" s="46"/>
      <c r="R266" s="46"/>
      <c r="S266" s="46"/>
      <c r="T266" s="94"/>
      <c r="AT266" s="23" t="s">
        <v>205</v>
      </c>
      <c r="AU266" s="23" t="s">
        <v>187</v>
      </c>
    </row>
    <row r="267" spans="2:65" s="1" customFormat="1" ht="34.2" customHeight="1">
      <c r="B267" s="45"/>
      <c r="C267" s="220" t="s">
        <v>351</v>
      </c>
      <c r="D267" s="220" t="s">
        <v>182</v>
      </c>
      <c r="E267" s="221" t="s">
        <v>477</v>
      </c>
      <c r="F267" s="222" t="s">
        <v>478</v>
      </c>
      <c r="G267" s="223" t="s">
        <v>334</v>
      </c>
      <c r="H267" s="225"/>
      <c r="I267" s="225"/>
      <c r="J267" s="224">
        <f>ROUND(I267*H267,0)</f>
        <v>0</v>
      </c>
      <c r="K267" s="222" t="s">
        <v>193</v>
      </c>
      <c r="L267" s="71"/>
      <c r="M267" s="226" t="s">
        <v>22</v>
      </c>
      <c r="N267" s="227" t="s">
        <v>45</v>
      </c>
      <c r="O267" s="46"/>
      <c r="P267" s="228">
        <f>O267*H267</f>
        <v>0</v>
      </c>
      <c r="Q267" s="228">
        <v>0</v>
      </c>
      <c r="R267" s="228">
        <f>Q267*H267</f>
        <v>0</v>
      </c>
      <c r="S267" s="228">
        <v>0</v>
      </c>
      <c r="T267" s="229">
        <f>S267*H267</f>
        <v>0</v>
      </c>
      <c r="AR267" s="23" t="s">
        <v>224</v>
      </c>
      <c r="AT267" s="23" t="s">
        <v>182</v>
      </c>
      <c r="AU267" s="23" t="s">
        <v>187</v>
      </c>
      <c r="AY267" s="23" t="s">
        <v>180</v>
      </c>
      <c r="BE267" s="230">
        <f>IF(N267="základní",J267,0)</f>
        <v>0</v>
      </c>
      <c r="BF267" s="230">
        <f>IF(N267="snížená",J267,0)</f>
        <v>0</v>
      </c>
      <c r="BG267" s="230">
        <f>IF(N267="zákl. přenesená",J267,0)</f>
        <v>0</v>
      </c>
      <c r="BH267" s="230">
        <f>IF(N267="sníž. přenesená",J267,0)</f>
        <v>0</v>
      </c>
      <c r="BI267" s="230">
        <f>IF(N267="nulová",J267,0)</f>
        <v>0</v>
      </c>
      <c r="BJ267" s="23" t="s">
        <v>187</v>
      </c>
      <c r="BK267" s="230">
        <f>ROUND(I267*H267,0)</f>
        <v>0</v>
      </c>
      <c r="BL267" s="23" t="s">
        <v>224</v>
      </c>
      <c r="BM267" s="23" t="s">
        <v>479</v>
      </c>
    </row>
    <row r="268" spans="2:47" s="1" customFormat="1" ht="13.5">
      <c r="B268" s="45"/>
      <c r="C268" s="73"/>
      <c r="D268" s="233" t="s">
        <v>205</v>
      </c>
      <c r="E268" s="73"/>
      <c r="F268" s="254" t="s">
        <v>480</v>
      </c>
      <c r="G268" s="73"/>
      <c r="H268" s="73"/>
      <c r="I268" s="190"/>
      <c r="J268" s="73"/>
      <c r="K268" s="73"/>
      <c r="L268" s="71"/>
      <c r="M268" s="255"/>
      <c r="N268" s="46"/>
      <c r="O268" s="46"/>
      <c r="P268" s="46"/>
      <c r="Q268" s="46"/>
      <c r="R268" s="46"/>
      <c r="S268" s="46"/>
      <c r="T268" s="94"/>
      <c r="AT268" s="23" t="s">
        <v>205</v>
      </c>
      <c r="AU268" s="23" t="s">
        <v>187</v>
      </c>
    </row>
    <row r="269" spans="2:63" s="10" customFormat="1" ht="29.85" customHeight="1">
      <c r="B269" s="204"/>
      <c r="C269" s="205"/>
      <c r="D269" s="206" t="s">
        <v>72</v>
      </c>
      <c r="E269" s="218" t="s">
        <v>481</v>
      </c>
      <c r="F269" s="218" t="s">
        <v>482</v>
      </c>
      <c r="G269" s="205"/>
      <c r="H269" s="205"/>
      <c r="I269" s="208"/>
      <c r="J269" s="219">
        <f>BK269</f>
        <v>0</v>
      </c>
      <c r="K269" s="205"/>
      <c r="L269" s="210"/>
      <c r="M269" s="211"/>
      <c r="N269" s="212"/>
      <c r="O269" s="212"/>
      <c r="P269" s="213">
        <f>SUM(P270:P296)</f>
        <v>0</v>
      </c>
      <c r="Q269" s="212"/>
      <c r="R269" s="213">
        <f>SUM(R270:R296)</f>
        <v>0</v>
      </c>
      <c r="S269" s="212"/>
      <c r="T269" s="214">
        <f>SUM(T270:T296)</f>
        <v>0</v>
      </c>
      <c r="AR269" s="215" t="s">
        <v>187</v>
      </c>
      <c r="AT269" s="216" t="s">
        <v>72</v>
      </c>
      <c r="AU269" s="216" t="s">
        <v>10</v>
      </c>
      <c r="AY269" s="215" t="s">
        <v>180</v>
      </c>
      <c r="BK269" s="217">
        <f>SUM(BK270:BK296)</f>
        <v>0</v>
      </c>
    </row>
    <row r="270" spans="2:65" s="1" customFormat="1" ht="14.4" customHeight="1">
      <c r="B270" s="45"/>
      <c r="C270" s="220" t="s">
        <v>483</v>
      </c>
      <c r="D270" s="220" t="s">
        <v>182</v>
      </c>
      <c r="E270" s="221" t="s">
        <v>484</v>
      </c>
      <c r="F270" s="222" t="s">
        <v>485</v>
      </c>
      <c r="G270" s="223" t="s">
        <v>269</v>
      </c>
      <c r="H270" s="224">
        <v>1</v>
      </c>
      <c r="I270" s="225"/>
      <c r="J270" s="224">
        <f>ROUND(I270*H270,0)</f>
        <v>0</v>
      </c>
      <c r="K270" s="222" t="s">
        <v>22</v>
      </c>
      <c r="L270" s="71"/>
      <c r="M270" s="226" t="s">
        <v>22</v>
      </c>
      <c r="N270" s="227" t="s">
        <v>45</v>
      </c>
      <c r="O270" s="46"/>
      <c r="P270" s="228">
        <f>O270*H270</f>
        <v>0</v>
      </c>
      <c r="Q270" s="228">
        <v>0</v>
      </c>
      <c r="R270" s="228">
        <f>Q270*H270</f>
        <v>0</v>
      </c>
      <c r="S270" s="228">
        <v>0</v>
      </c>
      <c r="T270" s="229">
        <f>S270*H270</f>
        <v>0</v>
      </c>
      <c r="AR270" s="23" t="s">
        <v>224</v>
      </c>
      <c r="AT270" s="23" t="s">
        <v>182</v>
      </c>
      <c r="AU270" s="23" t="s">
        <v>187</v>
      </c>
      <c r="AY270" s="23" t="s">
        <v>180</v>
      </c>
      <c r="BE270" s="230">
        <f>IF(N270="základní",J270,0)</f>
        <v>0</v>
      </c>
      <c r="BF270" s="230">
        <f>IF(N270="snížená",J270,0)</f>
        <v>0</v>
      </c>
      <c r="BG270" s="230">
        <f>IF(N270="zákl. přenesená",J270,0)</f>
        <v>0</v>
      </c>
      <c r="BH270" s="230">
        <f>IF(N270="sníž. přenesená",J270,0)</f>
        <v>0</v>
      </c>
      <c r="BI270" s="230">
        <f>IF(N270="nulová",J270,0)</f>
        <v>0</v>
      </c>
      <c r="BJ270" s="23" t="s">
        <v>187</v>
      </c>
      <c r="BK270" s="230">
        <f>ROUND(I270*H270,0)</f>
        <v>0</v>
      </c>
      <c r="BL270" s="23" t="s">
        <v>224</v>
      </c>
      <c r="BM270" s="23" t="s">
        <v>486</v>
      </c>
    </row>
    <row r="271" spans="2:65" s="1" customFormat="1" ht="14.4" customHeight="1">
      <c r="B271" s="45"/>
      <c r="C271" s="220" t="s">
        <v>354</v>
      </c>
      <c r="D271" s="220" t="s">
        <v>182</v>
      </c>
      <c r="E271" s="221" t="s">
        <v>487</v>
      </c>
      <c r="F271" s="222" t="s">
        <v>488</v>
      </c>
      <c r="G271" s="223" t="s">
        <v>269</v>
      </c>
      <c r="H271" s="224">
        <v>1</v>
      </c>
      <c r="I271" s="225"/>
      <c r="J271" s="224">
        <f>ROUND(I271*H271,0)</f>
        <v>0</v>
      </c>
      <c r="K271" s="222" t="s">
        <v>22</v>
      </c>
      <c r="L271" s="71"/>
      <c r="M271" s="226" t="s">
        <v>22</v>
      </c>
      <c r="N271" s="227" t="s">
        <v>45</v>
      </c>
      <c r="O271" s="46"/>
      <c r="P271" s="228">
        <f>O271*H271</f>
        <v>0</v>
      </c>
      <c r="Q271" s="228">
        <v>0</v>
      </c>
      <c r="R271" s="228">
        <f>Q271*H271</f>
        <v>0</v>
      </c>
      <c r="S271" s="228">
        <v>0</v>
      </c>
      <c r="T271" s="229">
        <f>S271*H271</f>
        <v>0</v>
      </c>
      <c r="AR271" s="23" t="s">
        <v>224</v>
      </c>
      <c r="AT271" s="23" t="s">
        <v>182</v>
      </c>
      <c r="AU271" s="23" t="s">
        <v>187</v>
      </c>
      <c r="AY271" s="23" t="s">
        <v>180</v>
      </c>
      <c r="BE271" s="230">
        <f>IF(N271="základní",J271,0)</f>
        <v>0</v>
      </c>
      <c r="BF271" s="230">
        <f>IF(N271="snížená",J271,0)</f>
        <v>0</v>
      </c>
      <c r="BG271" s="230">
        <f>IF(N271="zákl. přenesená",J271,0)</f>
        <v>0</v>
      </c>
      <c r="BH271" s="230">
        <f>IF(N271="sníž. přenesená",J271,0)</f>
        <v>0</v>
      </c>
      <c r="BI271" s="230">
        <f>IF(N271="nulová",J271,0)</f>
        <v>0</v>
      </c>
      <c r="BJ271" s="23" t="s">
        <v>187</v>
      </c>
      <c r="BK271" s="230">
        <f>ROUND(I271*H271,0)</f>
        <v>0</v>
      </c>
      <c r="BL271" s="23" t="s">
        <v>224</v>
      </c>
      <c r="BM271" s="23" t="s">
        <v>489</v>
      </c>
    </row>
    <row r="272" spans="2:65" s="1" customFormat="1" ht="14.4" customHeight="1">
      <c r="B272" s="45"/>
      <c r="C272" s="220" t="s">
        <v>490</v>
      </c>
      <c r="D272" s="220" t="s">
        <v>182</v>
      </c>
      <c r="E272" s="221" t="s">
        <v>491</v>
      </c>
      <c r="F272" s="222" t="s">
        <v>492</v>
      </c>
      <c r="G272" s="223" t="s">
        <v>269</v>
      </c>
      <c r="H272" s="224">
        <v>2</v>
      </c>
      <c r="I272" s="225"/>
      <c r="J272" s="224">
        <f>ROUND(I272*H272,0)</f>
        <v>0</v>
      </c>
      <c r="K272" s="222" t="s">
        <v>22</v>
      </c>
      <c r="L272" s="71"/>
      <c r="M272" s="226" t="s">
        <v>22</v>
      </c>
      <c r="N272" s="227" t="s">
        <v>45</v>
      </c>
      <c r="O272" s="46"/>
      <c r="P272" s="228">
        <f>O272*H272</f>
        <v>0</v>
      </c>
      <c r="Q272" s="228">
        <v>0</v>
      </c>
      <c r="R272" s="228">
        <f>Q272*H272</f>
        <v>0</v>
      </c>
      <c r="S272" s="228">
        <v>0</v>
      </c>
      <c r="T272" s="229">
        <f>S272*H272</f>
        <v>0</v>
      </c>
      <c r="AR272" s="23" t="s">
        <v>224</v>
      </c>
      <c r="AT272" s="23" t="s">
        <v>182</v>
      </c>
      <c r="AU272" s="23" t="s">
        <v>187</v>
      </c>
      <c r="AY272" s="23" t="s">
        <v>180</v>
      </c>
      <c r="BE272" s="230">
        <f>IF(N272="základní",J272,0)</f>
        <v>0</v>
      </c>
      <c r="BF272" s="230">
        <f>IF(N272="snížená",J272,0)</f>
        <v>0</v>
      </c>
      <c r="BG272" s="230">
        <f>IF(N272="zákl. přenesená",J272,0)</f>
        <v>0</v>
      </c>
      <c r="BH272" s="230">
        <f>IF(N272="sníž. přenesená",J272,0)</f>
        <v>0</v>
      </c>
      <c r="BI272" s="230">
        <f>IF(N272="nulová",J272,0)</f>
        <v>0</v>
      </c>
      <c r="BJ272" s="23" t="s">
        <v>187</v>
      </c>
      <c r="BK272" s="230">
        <f>ROUND(I272*H272,0)</f>
        <v>0</v>
      </c>
      <c r="BL272" s="23" t="s">
        <v>224</v>
      </c>
      <c r="BM272" s="23" t="s">
        <v>493</v>
      </c>
    </row>
    <row r="273" spans="2:65" s="1" customFormat="1" ht="14.4" customHeight="1">
      <c r="B273" s="45"/>
      <c r="C273" s="220" t="s">
        <v>359</v>
      </c>
      <c r="D273" s="220" t="s">
        <v>182</v>
      </c>
      <c r="E273" s="221" t="s">
        <v>494</v>
      </c>
      <c r="F273" s="222" t="s">
        <v>495</v>
      </c>
      <c r="G273" s="223" t="s">
        <v>203</v>
      </c>
      <c r="H273" s="224">
        <v>18</v>
      </c>
      <c r="I273" s="225"/>
      <c r="J273" s="224">
        <f>ROUND(I273*H273,0)</f>
        <v>0</v>
      </c>
      <c r="K273" s="222" t="s">
        <v>22</v>
      </c>
      <c r="L273" s="71"/>
      <c r="M273" s="226" t="s">
        <v>22</v>
      </c>
      <c r="N273" s="227" t="s">
        <v>45</v>
      </c>
      <c r="O273" s="46"/>
      <c r="P273" s="228">
        <f>O273*H273</f>
        <v>0</v>
      </c>
      <c r="Q273" s="228">
        <v>0</v>
      </c>
      <c r="R273" s="228">
        <f>Q273*H273</f>
        <v>0</v>
      </c>
      <c r="S273" s="228">
        <v>0</v>
      </c>
      <c r="T273" s="229">
        <f>S273*H273</f>
        <v>0</v>
      </c>
      <c r="AR273" s="23" t="s">
        <v>224</v>
      </c>
      <c r="AT273" s="23" t="s">
        <v>182</v>
      </c>
      <c r="AU273" s="23" t="s">
        <v>187</v>
      </c>
      <c r="AY273" s="23" t="s">
        <v>180</v>
      </c>
      <c r="BE273" s="230">
        <f>IF(N273="základní",J273,0)</f>
        <v>0</v>
      </c>
      <c r="BF273" s="230">
        <f>IF(N273="snížená",J273,0)</f>
        <v>0</v>
      </c>
      <c r="BG273" s="230">
        <f>IF(N273="zákl. přenesená",J273,0)</f>
        <v>0</v>
      </c>
      <c r="BH273" s="230">
        <f>IF(N273="sníž. přenesená",J273,0)</f>
        <v>0</v>
      </c>
      <c r="BI273" s="230">
        <f>IF(N273="nulová",J273,0)</f>
        <v>0</v>
      </c>
      <c r="BJ273" s="23" t="s">
        <v>187</v>
      </c>
      <c r="BK273" s="230">
        <f>ROUND(I273*H273,0)</f>
        <v>0</v>
      </c>
      <c r="BL273" s="23" t="s">
        <v>224</v>
      </c>
      <c r="BM273" s="23" t="s">
        <v>496</v>
      </c>
    </row>
    <row r="274" spans="2:65" s="1" customFormat="1" ht="14.4" customHeight="1">
      <c r="B274" s="45"/>
      <c r="C274" s="220" t="s">
        <v>497</v>
      </c>
      <c r="D274" s="220" t="s">
        <v>182</v>
      </c>
      <c r="E274" s="221" t="s">
        <v>498</v>
      </c>
      <c r="F274" s="222" t="s">
        <v>499</v>
      </c>
      <c r="G274" s="223" t="s">
        <v>203</v>
      </c>
      <c r="H274" s="224">
        <v>60</v>
      </c>
      <c r="I274" s="225"/>
      <c r="J274" s="224">
        <f>ROUND(I274*H274,0)</f>
        <v>0</v>
      </c>
      <c r="K274" s="222" t="s">
        <v>22</v>
      </c>
      <c r="L274" s="71"/>
      <c r="M274" s="226" t="s">
        <v>22</v>
      </c>
      <c r="N274" s="227" t="s">
        <v>45</v>
      </c>
      <c r="O274" s="46"/>
      <c r="P274" s="228">
        <f>O274*H274</f>
        <v>0</v>
      </c>
      <c r="Q274" s="228">
        <v>0</v>
      </c>
      <c r="R274" s="228">
        <f>Q274*H274</f>
        <v>0</v>
      </c>
      <c r="S274" s="228">
        <v>0</v>
      </c>
      <c r="T274" s="229">
        <f>S274*H274</f>
        <v>0</v>
      </c>
      <c r="AR274" s="23" t="s">
        <v>224</v>
      </c>
      <c r="AT274" s="23" t="s">
        <v>182</v>
      </c>
      <c r="AU274" s="23" t="s">
        <v>187</v>
      </c>
      <c r="AY274" s="23" t="s">
        <v>180</v>
      </c>
      <c r="BE274" s="230">
        <f>IF(N274="základní",J274,0)</f>
        <v>0</v>
      </c>
      <c r="BF274" s="230">
        <f>IF(N274="snížená",J274,0)</f>
        <v>0</v>
      </c>
      <c r="BG274" s="230">
        <f>IF(N274="zákl. přenesená",J274,0)</f>
        <v>0</v>
      </c>
      <c r="BH274" s="230">
        <f>IF(N274="sníž. přenesená",J274,0)</f>
        <v>0</v>
      </c>
      <c r="BI274" s="230">
        <f>IF(N274="nulová",J274,0)</f>
        <v>0</v>
      </c>
      <c r="BJ274" s="23" t="s">
        <v>187</v>
      </c>
      <c r="BK274" s="230">
        <f>ROUND(I274*H274,0)</f>
        <v>0</v>
      </c>
      <c r="BL274" s="23" t="s">
        <v>224</v>
      </c>
      <c r="BM274" s="23" t="s">
        <v>500</v>
      </c>
    </row>
    <row r="275" spans="2:65" s="1" customFormat="1" ht="14.4" customHeight="1">
      <c r="B275" s="45"/>
      <c r="C275" s="220" t="s">
        <v>363</v>
      </c>
      <c r="D275" s="220" t="s">
        <v>182</v>
      </c>
      <c r="E275" s="221" t="s">
        <v>501</v>
      </c>
      <c r="F275" s="222" t="s">
        <v>502</v>
      </c>
      <c r="G275" s="223" t="s">
        <v>203</v>
      </c>
      <c r="H275" s="224">
        <v>100</v>
      </c>
      <c r="I275" s="225"/>
      <c r="J275" s="224">
        <f>ROUND(I275*H275,0)</f>
        <v>0</v>
      </c>
      <c r="K275" s="222" t="s">
        <v>22</v>
      </c>
      <c r="L275" s="71"/>
      <c r="M275" s="226" t="s">
        <v>22</v>
      </c>
      <c r="N275" s="227" t="s">
        <v>45</v>
      </c>
      <c r="O275" s="46"/>
      <c r="P275" s="228">
        <f>O275*H275</f>
        <v>0</v>
      </c>
      <c r="Q275" s="228">
        <v>0</v>
      </c>
      <c r="R275" s="228">
        <f>Q275*H275</f>
        <v>0</v>
      </c>
      <c r="S275" s="228">
        <v>0</v>
      </c>
      <c r="T275" s="229">
        <f>S275*H275</f>
        <v>0</v>
      </c>
      <c r="AR275" s="23" t="s">
        <v>224</v>
      </c>
      <c r="AT275" s="23" t="s">
        <v>182</v>
      </c>
      <c r="AU275" s="23" t="s">
        <v>187</v>
      </c>
      <c r="AY275" s="23" t="s">
        <v>180</v>
      </c>
      <c r="BE275" s="230">
        <f>IF(N275="základní",J275,0)</f>
        <v>0</v>
      </c>
      <c r="BF275" s="230">
        <f>IF(N275="snížená",J275,0)</f>
        <v>0</v>
      </c>
      <c r="BG275" s="230">
        <f>IF(N275="zákl. přenesená",J275,0)</f>
        <v>0</v>
      </c>
      <c r="BH275" s="230">
        <f>IF(N275="sníž. přenesená",J275,0)</f>
        <v>0</v>
      </c>
      <c r="BI275" s="230">
        <f>IF(N275="nulová",J275,0)</f>
        <v>0</v>
      </c>
      <c r="BJ275" s="23" t="s">
        <v>187</v>
      </c>
      <c r="BK275" s="230">
        <f>ROUND(I275*H275,0)</f>
        <v>0</v>
      </c>
      <c r="BL275" s="23" t="s">
        <v>224</v>
      </c>
      <c r="BM275" s="23" t="s">
        <v>503</v>
      </c>
    </row>
    <row r="276" spans="2:65" s="1" customFormat="1" ht="14.4" customHeight="1">
      <c r="B276" s="45"/>
      <c r="C276" s="220" t="s">
        <v>504</v>
      </c>
      <c r="D276" s="220" t="s">
        <v>182</v>
      </c>
      <c r="E276" s="221" t="s">
        <v>505</v>
      </c>
      <c r="F276" s="222" t="s">
        <v>506</v>
      </c>
      <c r="G276" s="223" t="s">
        <v>203</v>
      </c>
      <c r="H276" s="224">
        <v>25</v>
      </c>
      <c r="I276" s="225"/>
      <c r="J276" s="224">
        <f>ROUND(I276*H276,0)</f>
        <v>0</v>
      </c>
      <c r="K276" s="222" t="s">
        <v>22</v>
      </c>
      <c r="L276" s="71"/>
      <c r="M276" s="226" t="s">
        <v>22</v>
      </c>
      <c r="N276" s="227" t="s">
        <v>45</v>
      </c>
      <c r="O276" s="46"/>
      <c r="P276" s="228">
        <f>O276*H276</f>
        <v>0</v>
      </c>
      <c r="Q276" s="228">
        <v>0</v>
      </c>
      <c r="R276" s="228">
        <f>Q276*H276</f>
        <v>0</v>
      </c>
      <c r="S276" s="228">
        <v>0</v>
      </c>
      <c r="T276" s="229">
        <f>S276*H276</f>
        <v>0</v>
      </c>
      <c r="AR276" s="23" t="s">
        <v>224</v>
      </c>
      <c r="AT276" s="23" t="s">
        <v>182</v>
      </c>
      <c r="AU276" s="23" t="s">
        <v>187</v>
      </c>
      <c r="AY276" s="23" t="s">
        <v>180</v>
      </c>
      <c r="BE276" s="230">
        <f>IF(N276="základní",J276,0)</f>
        <v>0</v>
      </c>
      <c r="BF276" s="230">
        <f>IF(N276="snížená",J276,0)</f>
        <v>0</v>
      </c>
      <c r="BG276" s="230">
        <f>IF(N276="zákl. přenesená",J276,0)</f>
        <v>0</v>
      </c>
      <c r="BH276" s="230">
        <f>IF(N276="sníž. přenesená",J276,0)</f>
        <v>0</v>
      </c>
      <c r="BI276" s="230">
        <f>IF(N276="nulová",J276,0)</f>
        <v>0</v>
      </c>
      <c r="BJ276" s="23" t="s">
        <v>187</v>
      </c>
      <c r="BK276" s="230">
        <f>ROUND(I276*H276,0)</f>
        <v>0</v>
      </c>
      <c r="BL276" s="23" t="s">
        <v>224</v>
      </c>
      <c r="BM276" s="23" t="s">
        <v>507</v>
      </c>
    </row>
    <row r="277" spans="2:65" s="1" customFormat="1" ht="14.4" customHeight="1">
      <c r="B277" s="45"/>
      <c r="C277" s="220" t="s">
        <v>367</v>
      </c>
      <c r="D277" s="220" t="s">
        <v>182</v>
      </c>
      <c r="E277" s="221" t="s">
        <v>508</v>
      </c>
      <c r="F277" s="222" t="s">
        <v>509</v>
      </c>
      <c r="G277" s="223" t="s">
        <v>203</v>
      </c>
      <c r="H277" s="224">
        <v>18</v>
      </c>
      <c r="I277" s="225"/>
      <c r="J277" s="224">
        <f>ROUND(I277*H277,0)</f>
        <v>0</v>
      </c>
      <c r="K277" s="222" t="s">
        <v>22</v>
      </c>
      <c r="L277" s="71"/>
      <c r="M277" s="226" t="s">
        <v>22</v>
      </c>
      <c r="N277" s="227" t="s">
        <v>45</v>
      </c>
      <c r="O277" s="46"/>
      <c r="P277" s="228">
        <f>O277*H277</f>
        <v>0</v>
      </c>
      <c r="Q277" s="228">
        <v>0</v>
      </c>
      <c r="R277" s="228">
        <f>Q277*H277</f>
        <v>0</v>
      </c>
      <c r="S277" s="228">
        <v>0</v>
      </c>
      <c r="T277" s="229">
        <f>S277*H277</f>
        <v>0</v>
      </c>
      <c r="AR277" s="23" t="s">
        <v>224</v>
      </c>
      <c r="AT277" s="23" t="s">
        <v>182</v>
      </c>
      <c r="AU277" s="23" t="s">
        <v>187</v>
      </c>
      <c r="AY277" s="23" t="s">
        <v>180</v>
      </c>
      <c r="BE277" s="230">
        <f>IF(N277="základní",J277,0)</f>
        <v>0</v>
      </c>
      <c r="BF277" s="230">
        <f>IF(N277="snížená",J277,0)</f>
        <v>0</v>
      </c>
      <c r="BG277" s="230">
        <f>IF(N277="zákl. přenesená",J277,0)</f>
        <v>0</v>
      </c>
      <c r="BH277" s="230">
        <f>IF(N277="sníž. přenesená",J277,0)</f>
        <v>0</v>
      </c>
      <c r="BI277" s="230">
        <f>IF(N277="nulová",J277,0)</f>
        <v>0</v>
      </c>
      <c r="BJ277" s="23" t="s">
        <v>187</v>
      </c>
      <c r="BK277" s="230">
        <f>ROUND(I277*H277,0)</f>
        <v>0</v>
      </c>
      <c r="BL277" s="23" t="s">
        <v>224</v>
      </c>
      <c r="BM277" s="23" t="s">
        <v>510</v>
      </c>
    </row>
    <row r="278" spans="2:65" s="1" customFormat="1" ht="14.4" customHeight="1">
      <c r="B278" s="45"/>
      <c r="C278" s="220" t="s">
        <v>511</v>
      </c>
      <c r="D278" s="220" t="s">
        <v>182</v>
      </c>
      <c r="E278" s="221" t="s">
        <v>512</v>
      </c>
      <c r="F278" s="222" t="s">
        <v>513</v>
      </c>
      <c r="G278" s="223" t="s">
        <v>203</v>
      </c>
      <c r="H278" s="224">
        <v>3</v>
      </c>
      <c r="I278" s="225"/>
      <c r="J278" s="224">
        <f>ROUND(I278*H278,0)</f>
        <v>0</v>
      </c>
      <c r="K278" s="222" t="s">
        <v>22</v>
      </c>
      <c r="L278" s="71"/>
      <c r="M278" s="226" t="s">
        <v>22</v>
      </c>
      <c r="N278" s="227" t="s">
        <v>45</v>
      </c>
      <c r="O278" s="46"/>
      <c r="P278" s="228">
        <f>O278*H278</f>
        <v>0</v>
      </c>
      <c r="Q278" s="228">
        <v>0</v>
      </c>
      <c r="R278" s="228">
        <f>Q278*H278</f>
        <v>0</v>
      </c>
      <c r="S278" s="228">
        <v>0</v>
      </c>
      <c r="T278" s="229">
        <f>S278*H278</f>
        <v>0</v>
      </c>
      <c r="AR278" s="23" t="s">
        <v>224</v>
      </c>
      <c r="AT278" s="23" t="s">
        <v>182</v>
      </c>
      <c r="AU278" s="23" t="s">
        <v>187</v>
      </c>
      <c r="AY278" s="23" t="s">
        <v>180</v>
      </c>
      <c r="BE278" s="230">
        <f>IF(N278="základní",J278,0)</f>
        <v>0</v>
      </c>
      <c r="BF278" s="230">
        <f>IF(N278="snížená",J278,0)</f>
        <v>0</v>
      </c>
      <c r="BG278" s="230">
        <f>IF(N278="zákl. přenesená",J278,0)</f>
        <v>0</v>
      </c>
      <c r="BH278" s="230">
        <f>IF(N278="sníž. přenesená",J278,0)</f>
        <v>0</v>
      </c>
      <c r="BI278" s="230">
        <f>IF(N278="nulová",J278,0)</f>
        <v>0</v>
      </c>
      <c r="BJ278" s="23" t="s">
        <v>187</v>
      </c>
      <c r="BK278" s="230">
        <f>ROUND(I278*H278,0)</f>
        <v>0</v>
      </c>
      <c r="BL278" s="23" t="s">
        <v>224</v>
      </c>
      <c r="BM278" s="23" t="s">
        <v>514</v>
      </c>
    </row>
    <row r="279" spans="2:65" s="1" customFormat="1" ht="14.4" customHeight="1">
      <c r="B279" s="45"/>
      <c r="C279" s="220" t="s">
        <v>370</v>
      </c>
      <c r="D279" s="220" t="s">
        <v>182</v>
      </c>
      <c r="E279" s="221" t="s">
        <v>515</v>
      </c>
      <c r="F279" s="222" t="s">
        <v>516</v>
      </c>
      <c r="G279" s="223" t="s">
        <v>269</v>
      </c>
      <c r="H279" s="224">
        <v>28</v>
      </c>
      <c r="I279" s="225"/>
      <c r="J279" s="224">
        <f>ROUND(I279*H279,0)</f>
        <v>0</v>
      </c>
      <c r="K279" s="222" t="s">
        <v>22</v>
      </c>
      <c r="L279" s="71"/>
      <c r="M279" s="226" t="s">
        <v>22</v>
      </c>
      <c r="N279" s="227" t="s">
        <v>45</v>
      </c>
      <c r="O279" s="46"/>
      <c r="P279" s="228">
        <f>O279*H279</f>
        <v>0</v>
      </c>
      <c r="Q279" s="228">
        <v>0</v>
      </c>
      <c r="R279" s="228">
        <f>Q279*H279</f>
        <v>0</v>
      </c>
      <c r="S279" s="228">
        <v>0</v>
      </c>
      <c r="T279" s="229">
        <f>S279*H279</f>
        <v>0</v>
      </c>
      <c r="AR279" s="23" t="s">
        <v>224</v>
      </c>
      <c r="AT279" s="23" t="s">
        <v>182</v>
      </c>
      <c r="AU279" s="23" t="s">
        <v>187</v>
      </c>
      <c r="AY279" s="23" t="s">
        <v>180</v>
      </c>
      <c r="BE279" s="230">
        <f>IF(N279="základní",J279,0)</f>
        <v>0</v>
      </c>
      <c r="BF279" s="230">
        <f>IF(N279="snížená",J279,0)</f>
        <v>0</v>
      </c>
      <c r="BG279" s="230">
        <f>IF(N279="zákl. přenesená",J279,0)</f>
        <v>0</v>
      </c>
      <c r="BH279" s="230">
        <f>IF(N279="sníž. přenesená",J279,0)</f>
        <v>0</v>
      </c>
      <c r="BI279" s="230">
        <f>IF(N279="nulová",J279,0)</f>
        <v>0</v>
      </c>
      <c r="BJ279" s="23" t="s">
        <v>187</v>
      </c>
      <c r="BK279" s="230">
        <f>ROUND(I279*H279,0)</f>
        <v>0</v>
      </c>
      <c r="BL279" s="23" t="s">
        <v>224</v>
      </c>
      <c r="BM279" s="23" t="s">
        <v>517</v>
      </c>
    </row>
    <row r="280" spans="2:65" s="1" customFormat="1" ht="14.4" customHeight="1">
      <c r="B280" s="45"/>
      <c r="C280" s="220" t="s">
        <v>518</v>
      </c>
      <c r="D280" s="220" t="s">
        <v>182</v>
      </c>
      <c r="E280" s="221" t="s">
        <v>519</v>
      </c>
      <c r="F280" s="222" t="s">
        <v>520</v>
      </c>
      <c r="G280" s="223" t="s">
        <v>269</v>
      </c>
      <c r="H280" s="224">
        <v>4</v>
      </c>
      <c r="I280" s="225"/>
      <c r="J280" s="224">
        <f>ROUND(I280*H280,0)</f>
        <v>0</v>
      </c>
      <c r="K280" s="222" t="s">
        <v>22</v>
      </c>
      <c r="L280" s="71"/>
      <c r="M280" s="226" t="s">
        <v>22</v>
      </c>
      <c r="N280" s="227" t="s">
        <v>45</v>
      </c>
      <c r="O280" s="46"/>
      <c r="P280" s="228">
        <f>O280*H280</f>
        <v>0</v>
      </c>
      <c r="Q280" s="228">
        <v>0</v>
      </c>
      <c r="R280" s="228">
        <f>Q280*H280</f>
        <v>0</v>
      </c>
      <c r="S280" s="228">
        <v>0</v>
      </c>
      <c r="T280" s="229">
        <f>S280*H280</f>
        <v>0</v>
      </c>
      <c r="AR280" s="23" t="s">
        <v>224</v>
      </c>
      <c r="AT280" s="23" t="s">
        <v>182</v>
      </c>
      <c r="AU280" s="23" t="s">
        <v>187</v>
      </c>
      <c r="AY280" s="23" t="s">
        <v>180</v>
      </c>
      <c r="BE280" s="230">
        <f>IF(N280="základní",J280,0)</f>
        <v>0</v>
      </c>
      <c r="BF280" s="230">
        <f>IF(N280="snížená",J280,0)</f>
        <v>0</v>
      </c>
      <c r="BG280" s="230">
        <f>IF(N280="zákl. přenesená",J280,0)</f>
        <v>0</v>
      </c>
      <c r="BH280" s="230">
        <f>IF(N280="sníž. přenesená",J280,0)</f>
        <v>0</v>
      </c>
      <c r="BI280" s="230">
        <f>IF(N280="nulová",J280,0)</f>
        <v>0</v>
      </c>
      <c r="BJ280" s="23" t="s">
        <v>187</v>
      </c>
      <c r="BK280" s="230">
        <f>ROUND(I280*H280,0)</f>
        <v>0</v>
      </c>
      <c r="BL280" s="23" t="s">
        <v>224</v>
      </c>
      <c r="BM280" s="23" t="s">
        <v>521</v>
      </c>
    </row>
    <row r="281" spans="2:65" s="1" customFormat="1" ht="14.4" customHeight="1">
      <c r="B281" s="45"/>
      <c r="C281" s="220" t="s">
        <v>374</v>
      </c>
      <c r="D281" s="220" t="s">
        <v>182</v>
      </c>
      <c r="E281" s="221" t="s">
        <v>522</v>
      </c>
      <c r="F281" s="222" t="s">
        <v>523</v>
      </c>
      <c r="G281" s="223" t="s">
        <v>269</v>
      </c>
      <c r="H281" s="224">
        <v>2</v>
      </c>
      <c r="I281" s="225"/>
      <c r="J281" s="224">
        <f>ROUND(I281*H281,0)</f>
        <v>0</v>
      </c>
      <c r="K281" s="222" t="s">
        <v>22</v>
      </c>
      <c r="L281" s="71"/>
      <c r="M281" s="226" t="s">
        <v>22</v>
      </c>
      <c r="N281" s="227" t="s">
        <v>45</v>
      </c>
      <c r="O281" s="46"/>
      <c r="P281" s="228">
        <f>O281*H281</f>
        <v>0</v>
      </c>
      <c r="Q281" s="228">
        <v>0</v>
      </c>
      <c r="R281" s="228">
        <f>Q281*H281</f>
        <v>0</v>
      </c>
      <c r="S281" s="228">
        <v>0</v>
      </c>
      <c r="T281" s="229">
        <f>S281*H281</f>
        <v>0</v>
      </c>
      <c r="AR281" s="23" t="s">
        <v>224</v>
      </c>
      <c r="AT281" s="23" t="s">
        <v>182</v>
      </c>
      <c r="AU281" s="23" t="s">
        <v>187</v>
      </c>
      <c r="AY281" s="23" t="s">
        <v>180</v>
      </c>
      <c r="BE281" s="230">
        <f>IF(N281="základní",J281,0)</f>
        <v>0</v>
      </c>
      <c r="BF281" s="230">
        <f>IF(N281="snížená",J281,0)</f>
        <v>0</v>
      </c>
      <c r="BG281" s="230">
        <f>IF(N281="zákl. přenesená",J281,0)</f>
        <v>0</v>
      </c>
      <c r="BH281" s="230">
        <f>IF(N281="sníž. přenesená",J281,0)</f>
        <v>0</v>
      </c>
      <c r="BI281" s="230">
        <f>IF(N281="nulová",J281,0)</f>
        <v>0</v>
      </c>
      <c r="BJ281" s="23" t="s">
        <v>187</v>
      </c>
      <c r="BK281" s="230">
        <f>ROUND(I281*H281,0)</f>
        <v>0</v>
      </c>
      <c r="BL281" s="23" t="s">
        <v>224</v>
      </c>
      <c r="BM281" s="23" t="s">
        <v>524</v>
      </c>
    </row>
    <row r="282" spans="2:65" s="1" customFormat="1" ht="14.4" customHeight="1">
      <c r="B282" s="45"/>
      <c r="C282" s="220" t="s">
        <v>525</v>
      </c>
      <c r="D282" s="220" t="s">
        <v>182</v>
      </c>
      <c r="E282" s="221" t="s">
        <v>526</v>
      </c>
      <c r="F282" s="222" t="s">
        <v>527</v>
      </c>
      <c r="G282" s="223" t="s">
        <v>269</v>
      </c>
      <c r="H282" s="224">
        <v>15</v>
      </c>
      <c r="I282" s="225"/>
      <c r="J282" s="224">
        <f>ROUND(I282*H282,0)</f>
        <v>0</v>
      </c>
      <c r="K282" s="222" t="s">
        <v>22</v>
      </c>
      <c r="L282" s="71"/>
      <c r="M282" s="226" t="s">
        <v>22</v>
      </c>
      <c r="N282" s="227" t="s">
        <v>45</v>
      </c>
      <c r="O282" s="46"/>
      <c r="P282" s="228">
        <f>O282*H282</f>
        <v>0</v>
      </c>
      <c r="Q282" s="228">
        <v>0</v>
      </c>
      <c r="R282" s="228">
        <f>Q282*H282</f>
        <v>0</v>
      </c>
      <c r="S282" s="228">
        <v>0</v>
      </c>
      <c r="T282" s="229">
        <f>S282*H282</f>
        <v>0</v>
      </c>
      <c r="AR282" s="23" t="s">
        <v>224</v>
      </c>
      <c r="AT282" s="23" t="s">
        <v>182</v>
      </c>
      <c r="AU282" s="23" t="s">
        <v>187</v>
      </c>
      <c r="AY282" s="23" t="s">
        <v>180</v>
      </c>
      <c r="BE282" s="230">
        <f>IF(N282="základní",J282,0)</f>
        <v>0</v>
      </c>
      <c r="BF282" s="230">
        <f>IF(N282="snížená",J282,0)</f>
        <v>0</v>
      </c>
      <c r="BG282" s="230">
        <f>IF(N282="zákl. přenesená",J282,0)</f>
        <v>0</v>
      </c>
      <c r="BH282" s="230">
        <f>IF(N282="sníž. přenesená",J282,0)</f>
        <v>0</v>
      </c>
      <c r="BI282" s="230">
        <f>IF(N282="nulová",J282,0)</f>
        <v>0</v>
      </c>
      <c r="BJ282" s="23" t="s">
        <v>187</v>
      </c>
      <c r="BK282" s="230">
        <f>ROUND(I282*H282,0)</f>
        <v>0</v>
      </c>
      <c r="BL282" s="23" t="s">
        <v>224</v>
      </c>
      <c r="BM282" s="23" t="s">
        <v>528</v>
      </c>
    </row>
    <row r="283" spans="2:65" s="1" customFormat="1" ht="14.4" customHeight="1">
      <c r="B283" s="45"/>
      <c r="C283" s="220" t="s">
        <v>378</v>
      </c>
      <c r="D283" s="220" t="s">
        <v>182</v>
      </c>
      <c r="E283" s="221" t="s">
        <v>529</v>
      </c>
      <c r="F283" s="222" t="s">
        <v>530</v>
      </c>
      <c r="G283" s="223" t="s">
        <v>269</v>
      </c>
      <c r="H283" s="224">
        <v>21</v>
      </c>
      <c r="I283" s="225"/>
      <c r="J283" s="224">
        <f>ROUND(I283*H283,0)</f>
        <v>0</v>
      </c>
      <c r="K283" s="222" t="s">
        <v>22</v>
      </c>
      <c r="L283" s="71"/>
      <c r="M283" s="226" t="s">
        <v>22</v>
      </c>
      <c r="N283" s="227" t="s">
        <v>45</v>
      </c>
      <c r="O283" s="46"/>
      <c r="P283" s="228">
        <f>O283*H283</f>
        <v>0</v>
      </c>
      <c r="Q283" s="228">
        <v>0</v>
      </c>
      <c r="R283" s="228">
        <f>Q283*H283</f>
        <v>0</v>
      </c>
      <c r="S283" s="228">
        <v>0</v>
      </c>
      <c r="T283" s="229">
        <f>S283*H283</f>
        <v>0</v>
      </c>
      <c r="AR283" s="23" t="s">
        <v>224</v>
      </c>
      <c r="AT283" s="23" t="s">
        <v>182</v>
      </c>
      <c r="AU283" s="23" t="s">
        <v>187</v>
      </c>
      <c r="AY283" s="23" t="s">
        <v>180</v>
      </c>
      <c r="BE283" s="230">
        <f>IF(N283="základní",J283,0)</f>
        <v>0</v>
      </c>
      <c r="BF283" s="230">
        <f>IF(N283="snížená",J283,0)</f>
        <v>0</v>
      </c>
      <c r="BG283" s="230">
        <f>IF(N283="zákl. přenesená",J283,0)</f>
        <v>0</v>
      </c>
      <c r="BH283" s="230">
        <f>IF(N283="sníž. přenesená",J283,0)</f>
        <v>0</v>
      </c>
      <c r="BI283" s="230">
        <f>IF(N283="nulová",J283,0)</f>
        <v>0</v>
      </c>
      <c r="BJ283" s="23" t="s">
        <v>187</v>
      </c>
      <c r="BK283" s="230">
        <f>ROUND(I283*H283,0)</f>
        <v>0</v>
      </c>
      <c r="BL283" s="23" t="s">
        <v>224</v>
      </c>
      <c r="BM283" s="23" t="s">
        <v>531</v>
      </c>
    </row>
    <row r="284" spans="2:65" s="1" customFormat="1" ht="14.4" customHeight="1">
      <c r="B284" s="45"/>
      <c r="C284" s="220" t="s">
        <v>532</v>
      </c>
      <c r="D284" s="220" t="s">
        <v>182</v>
      </c>
      <c r="E284" s="221" t="s">
        <v>533</v>
      </c>
      <c r="F284" s="222" t="s">
        <v>534</v>
      </c>
      <c r="G284" s="223" t="s">
        <v>269</v>
      </c>
      <c r="H284" s="224">
        <v>12</v>
      </c>
      <c r="I284" s="225"/>
      <c r="J284" s="224">
        <f>ROUND(I284*H284,0)</f>
        <v>0</v>
      </c>
      <c r="K284" s="222" t="s">
        <v>22</v>
      </c>
      <c r="L284" s="71"/>
      <c r="M284" s="226" t="s">
        <v>22</v>
      </c>
      <c r="N284" s="227" t="s">
        <v>45</v>
      </c>
      <c r="O284" s="46"/>
      <c r="P284" s="228">
        <f>O284*H284</f>
        <v>0</v>
      </c>
      <c r="Q284" s="228">
        <v>0</v>
      </c>
      <c r="R284" s="228">
        <f>Q284*H284</f>
        <v>0</v>
      </c>
      <c r="S284" s="228">
        <v>0</v>
      </c>
      <c r="T284" s="229">
        <f>S284*H284</f>
        <v>0</v>
      </c>
      <c r="AR284" s="23" t="s">
        <v>224</v>
      </c>
      <c r="AT284" s="23" t="s">
        <v>182</v>
      </c>
      <c r="AU284" s="23" t="s">
        <v>187</v>
      </c>
      <c r="AY284" s="23" t="s">
        <v>180</v>
      </c>
      <c r="BE284" s="230">
        <f>IF(N284="základní",J284,0)</f>
        <v>0</v>
      </c>
      <c r="BF284" s="230">
        <f>IF(N284="snížená",J284,0)</f>
        <v>0</v>
      </c>
      <c r="BG284" s="230">
        <f>IF(N284="zákl. přenesená",J284,0)</f>
        <v>0</v>
      </c>
      <c r="BH284" s="230">
        <f>IF(N284="sníž. přenesená",J284,0)</f>
        <v>0</v>
      </c>
      <c r="BI284" s="230">
        <f>IF(N284="nulová",J284,0)</f>
        <v>0</v>
      </c>
      <c r="BJ284" s="23" t="s">
        <v>187</v>
      </c>
      <c r="BK284" s="230">
        <f>ROUND(I284*H284,0)</f>
        <v>0</v>
      </c>
      <c r="BL284" s="23" t="s">
        <v>224</v>
      </c>
      <c r="BM284" s="23" t="s">
        <v>535</v>
      </c>
    </row>
    <row r="285" spans="2:65" s="1" customFormat="1" ht="14.4" customHeight="1">
      <c r="B285" s="45"/>
      <c r="C285" s="220" t="s">
        <v>383</v>
      </c>
      <c r="D285" s="220" t="s">
        <v>182</v>
      </c>
      <c r="E285" s="221" t="s">
        <v>536</v>
      </c>
      <c r="F285" s="222" t="s">
        <v>537</v>
      </c>
      <c r="G285" s="223" t="s">
        <v>269</v>
      </c>
      <c r="H285" s="224">
        <v>2</v>
      </c>
      <c r="I285" s="225"/>
      <c r="J285" s="224">
        <f>ROUND(I285*H285,0)</f>
        <v>0</v>
      </c>
      <c r="K285" s="222" t="s">
        <v>22</v>
      </c>
      <c r="L285" s="71"/>
      <c r="M285" s="226" t="s">
        <v>22</v>
      </c>
      <c r="N285" s="227" t="s">
        <v>45</v>
      </c>
      <c r="O285" s="46"/>
      <c r="P285" s="228">
        <f>O285*H285</f>
        <v>0</v>
      </c>
      <c r="Q285" s="228">
        <v>0</v>
      </c>
      <c r="R285" s="228">
        <f>Q285*H285</f>
        <v>0</v>
      </c>
      <c r="S285" s="228">
        <v>0</v>
      </c>
      <c r="T285" s="229">
        <f>S285*H285</f>
        <v>0</v>
      </c>
      <c r="AR285" s="23" t="s">
        <v>224</v>
      </c>
      <c r="AT285" s="23" t="s">
        <v>182</v>
      </c>
      <c r="AU285" s="23" t="s">
        <v>187</v>
      </c>
      <c r="AY285" s="23" t="s">
        <v>180</v>
      </c>
      <c r="BE285" s="230">
        <f>IF(N285="základní",J285,0)</f>
        <v>0</v>
      </c>
      <c r="BF285" s="230">
        <f>IF(N285="snížená",J285,0)</f>
        <v>0</v>
      </c>
      <c r="BG285" s="230">
        <f>IF(N285="zákl. přenesená",J285,0)</f>
        <v>0</v>
      </c>
      <c r="BH285" s="230">
        <f>IF(N285="sníž. přenesená",J285,0)</f>
        <v>0</v>
      </c>
      <c r="BI285" s="230">
        <f>IF(N285="nulová",J285,0)</f>
        <v>0</v>
      </c>
      <c r="BJ285" s="23" t="s">
        <v>187</v>
      </c>
      <c r="BK285" s="230">
        <f>ROUND(I285*H285,0)</f>
        <v>0</v>
      </c>
      <c r="BL285" s="23" t="s">
        <v>224</v>
      </c>
      <c r="BM285" s="23" t="s">
        <v>538</v>
      </c>
    </row>
    <row r="286" spans="2:65" s="1" customFormat="1" ht="14.4" customHeight="1">
      <c r="B286" s="45"/>
      <c r="C286" s="220" t="s">
        <v>539</v>
      </c>
      <c r="D286" s="220" t="s">
        <v>182</v>
      </c>
      <c r="E286" s="221" t="s">
        <v>540</v>
      </c>
      <c r="F286" s="222" t="s">
        <v>541</v>
      </c>
      <c r="G286" s="223" t="s">
        <v>269</v>
      </c>
      <c r="H286" s="224">
        <v>2</v>
      </c>
      <c r="I286" s="225"/>
      <c r="J286" s="224">
        <f>ROUND(I286*H286,0)</f>
        <v>0</v>
      </c>
      <c r="K286" s="222" t="s">
        <v>22</v>
      </c>
      <c r="L286" s="71"/>
      <c r="M286" s="226" t="s">
        <v>22</v>
      </c>
      <c r="N286" s="227" t="s">
        <v>45</v>
      </c>
      <c r="O286" s="46"/>
      <c r="P286" s="228">
        <f>O286*H286</f>
        <v>0</v>
      </c>
      <c r="Q286" s="228">
        <v>0</v>
      </c>
      <c r="R286" s="228">
        <f>Q286*H286</f>
        <v>0</v>
      </c>
      <c r="S286" s="228">
        <v>0</v>
      </c>
      <c r="T286" s="229">
        <f>S286*H286</f>
        <v>0</v>
      </c>
      <c r="AR286" s="23" t="s">
        <v>224</v>
      </c>
      <c r="AT286" s="23" t="s">
        <v>182</v>
      </c>
      <c r="AU286" s="23" t="s">
        <v>187</v>
      </c>
      <c r="AY286" s="23" t="s">
        <v>180</v>
      </c>
      <c r="BE286" s="230">
        <f>IF(N286="základní",J286,0)</f>
        <v>0</v>
      </c>
      <c r="BF286" s="230">
        <f>IF(N286="snížená",J286,0)</f>
        <v>0</v>
      </c>
      <c r="BG286" s="230">
        <f>IF(N286="zákl. přenesená",J286,0)</f>
        <v>0</v>
      </c>
      <c r="BH286" s="230">
        <f>IF(N286="sníž. přenesená",J286,0)</f>
        <v>0</v>
      </c>
      <c r="BI286" s="230">
        <f>IF(N286="nulová",J286,0)</f>
        <v>0</v>
      </c>
      <c r="BJ286" s="23" t="s">
        <v>187</v>
      </c>
      <c r="BK286" s="230">
        <f>ROUND(I286*H286,0)</f>
        <v>0</v>
      </c>
      <c r="BL286" s="23" t="s">
        <v>224</v>
      </c>
      <c r="BM286" s="23" t="s">
        <v>542</v>
      </c>
    </row>
    <row r="287" spans="2:65" s="1" customFormat="1" ht="14.4" customHeight="1">
      <c r="B287" s="45"/>
      <c r="C287" s="220" t="s">
        <v>386</v>
      </c>
      <c r="D287" s="220" t="s">
        <v>182</v>
      </c>
      <c r="E287" s="221" t="s">
        <v>543</v>
      </c>
      <c r="F287" s="222" t="s">
        <v>544</v>
      </c>
      <c r="G287" s="223" t="s">
        <v>269</v>
      </c>
      <c r="H287" s="224">
        <v>2</v>
      </c>
      <c r="I287" s="225"/>
      <c r="J287" s="224">
        <f>ROUND(I287*H287,0)</f>
        <v>0</v>
      </c>
      <c r="K287" s="222" t="s">
        <v>22</v>
      </c>
      <c r="L287" s="71"/>
      <c r="M287" s="226" t="s">
        <v>22</v>
      </c>
      <c r="N287" s="227" t="s">
        <v>45</v>
      </c>
      <c r="O287" s="46"/>
      <c r="P287" s="228">
        <f>O287*H287</f>
        <v>0</v>
      </c>
      <c r="Q287" s="228">
        <v>0</v>
      </c>
      <c r="R287" s="228">
        <f>Q287*H287</f>
        <v>0</v>
      </c>
      <c r="S287" s="228">
        <v>0</v>
      </c>
      <c r="T287" s="229">
        <f>S287*H287</f>
        <v>0</v>
      </c>
      <c r="AR287" s="23" t="s">
        <v>224</v>
      </c>
      <c r="AT287" s="23" t="s">
        <v>182</v>
      </c>
      <c r="AU287" s="23" t="s">
        <v>187</v>
      </c>
      <c r="AY287" s="23" t="s">
        <v>180</v>
      </c>
      <c r="BE287" s="230">
        <f>IF(N287="základní",J287,0)</f>
        <v>0</v>
      </c>
      <c r="BF287" s="230">
        <f>IF(N287="snížená",J287,0)</f>
        <v>0</v>
      </c>
      <c r="BG287" s="230">
        <f>IF(N287="zákl. přenesená",J287,0)</f>
        <v>0</v>
      </c>
      <c r="BH287" s="230">
        <f>IF(N287="sníž. přenesená",J287,0)</f>
        <v>0</v>
      </c>
      <c r="BI287" s="230">
        <f>IF(N287="nulová",J287,0)</f>
        <v>0</v>
      </c>
      <c r="BJ287" s="23" t="s">
        <v>187</v>
      </c>
      <c r="BK287" s="230">
        <f>ROUND(I287*H287,0)</f>
        <v>0</v>
      </c>
      <c r="BL287" s="23" t="s">
        <v>224</v>
      </c>
      <c r="BM287" s="23" t="s">
        <v>545</v>
      </c>
    </row>
    <row r="288" spans="2:65" s="1" customFormat="1" ht="14.4" customHeight="1">
      <c r="B288" s="45"/>
      <c r="C288" s="220" t="s">
        <v>546</v>
      </c>
      <c r="D288" s="220" t="s">
        <v>182</v>
      </c>
      <c r="E288" s="221" t="s">
        <v>547</v>
      </c>
      <c r="F288" s="222" t="s">
        <v>548</v>
      </c>
      <c r="G288" s="223" t="s">
        <v>269</v>
      </c>
      <c r="H288" s="224">
        <v>2</v>
      </c>
      <c r="I288" s="225"/>
      <c r="J288" s="224">
        <f>ROUND(I288*H288,0)</f>
        <v>0</v>
      </c>
      <c r="K288" s="222" t="s">
        <v>22</v>
      </c>
      <c r="L288" s="71"/>
      <c r="M288" s="226" t="s">
        <v>22</v>
      </c>
      <c r="N288" s="227" t="s">
        <v>45</v>
      </c>
      <c r="O288" s="46"/>
      <c r="P288" s="228">
        <f>O288*H288</f>
        <v>0</v>
      </c>
      <c r="Q288" s="228">
        <v>0</v>
      </c>
      <c r="R288" s="228">
        <f>Q288*H288</f>
        <v>0</v>
      </c>
      <c r="S288" s="228">
        <v>0</v>
      </c>
      <c r="T288" s="229">
        <f>S288*H288</f>
        <v>0</v>
      </c>
      <c r="AR288" s="23" t="s">
        <v>224</v>
      </c>
      <c r="AT288" s="23" t="s">
        <v>182</v>
      </c>
      <c r="AU288" s="23" t="s">
        <v>187</v>
      </c>
      <c r="AY288" s="23" t="s">
        <v>180</v>
      </c>
      <c r="BE288" s="230">
        <f>IF(N288="základní",J288,0)</f>
        <v>0</v>
      </c>
      <c r="BF288" s="230">
        <f>IF(N288="snížená",J288,0)</f>
        <v>0</v>
      </c>
      <c r="BG288" s="230">
        <f>IF(N288="zákl. přenesená",J288,0)</f>
        <v>0</v>
      </c>
      <c r="BH288" s="230">
        <f>IF(N288="sníž. přenesená",J288,0)</f>
        <v>0</v>
      </c>
      <c r="BI288" s="230">
        <f>IF(N288="nulová",J288,0)</f>
        <v>0</v>
      </c>
      <c r="BJ288" s="23" t="s">
        <v>187</v>
      </c>
      <c r="BK288" s="230">
        <f>ROUND(I288*H288,0)</f>
        <v>0</v>
      </c>
      <c r="BL288" s="23" t="s">
        <v>224</v>
      </c>
      <c r="BM288" s="23" t="s">
        <v>549</v>
      </c>
    </row>
    <row r="289" spans="2:65" s="1" customFormat="1" ht="14.4" customHeight="1">
      <c r="B289" s="45"/>
      <c r="C289" s="220" t="s">
        <v>392</v>
      </c>
      <c r="D289" s="220" t="s">
        <v>182</v>
      </c>
      <c r="E289" s="221" t="s">
        <v>550</v>
      </c>
      <c r="F289" s="222" t="s">
        <v>551</v>
      </c>
      <c r="G289" s="223" t="s">
        <v>269</v>
      </c>
      <c r="H289" s="224">
        <v>12</v>
      </c>
      <c r="I289" s="225"/>
      <c r="J289" s="224">
        <f>ROUND(I289*H289,0)</f>
        <v>0</v>
      </c>
      <c r="K289" s="222" t="s">
        <v>22</v>
      </c>
      <c r="L289" s="71"/>
      <c r="M289" s="226" t="s">
        <v>22</v>
      </c>
      <c r="N289" s="227" t="s">
        <v>45</v>
      </c>
      <c r="O289" s="46"/>
      <c r="P289" s="228">
        <f>O289*H289</f>
        <v>0</v>
      </c>
      <c r="Q289" s="228">
        <v>0</v>
      </c>
      <c r="R289" s="228">
        <f>Q289*H289</f>
        <v>0</v>
      </c>
      <c r="S289" s="228">
        <v>0</v>
      </c>
      <c r="T289" s="229">
        <f>S289*H289</f>
        <v>0</v>
      </c>
      <c r="AR289" s="23" t="s">
        <v>224</v>
      </c>
      <c r="AT289" s="23" t="s">
        <v>182</v>
      </c>
      <c r="AU289" s="23" t="s">
        <v>187</v>
      </c>
      <c r="AY289" s="23" t="s">
        <v>180</v>
      </c>
      <c r="BE289" s="230">
        <f>IF(N289="základní",J289,0)</f>
        <v>0</v>
      </c>
      <c r="BF289" s="230">
        <f>IF(N289="snížená",J289,0)</f>
        <v>0</v>
      </c>
      <c r="BG289" s="230">
        <f>IF(N289="zákl. přenesená",J289,0)</f>
        <v>0</v>
      </c>
      <c r="BH289" s="230">
        <f>IF(N289="sníž. přenesená",J289,0)</f>
        <v>0</v>
      </c>
      <c r="BI289" s="230">
        <f>IF(N289="nulová",J289,0)</f>
        <v>0</v>
      </c>
      <c r="BJ289" s="23" t="s">
        <v>187</v>
      </c>
      <c r="BK289" s="230">
        <f>ROUND(I289*H289,0)</f>
        <v>0</v>
      </c>
      <c r="BL289" s="23" t="s">
        <v>224</v>
      </c>
      <c r="BM289" s="23" t="s">
        <v>552</v>
      </c>
    </row>
    <row r="290" spans="2:65" s="1" customFormat="1" ht="14.4" customHeight="1">
      <c r="B290" s="45"/>
      <c r="C290" s="220" t="s">
        <v>553</v>
      </c>
      <c r="D290" s="220" t="s">
        <v>182</v>
      </c>
      <c r="E290" s="221" t="s">
        <v>554</v>
      </c>
      <c r="F290" s="222" t="s">
        <v>555</v>
      </c>
      <c r="G290" s="223" t="s">
        <v>269</v>
      </c>
      <c r="H290" s="224">
        <v>6</v>
      </c>
      <c r="I290" s="225"/>
      <c r="J290" s="224">
        <f>ROUND(I290*H290,0)</f>
        <v>0</v>
      </c>
      <c r="K290" s="222" t="s">
        <v>22</v>
      </c>
      <c r="L290" s="71"/>
      <c r="M290" s="226" t="s">
        <v>22</v>
      </c>
      <c r="N290" s="227" t="s">
        <v>45</v>
      </c>
      <c r="O290" s="46"/>
      <c r="P290" s="228">
        <f>O290*H290</f>
        <v>0</v>
      </c>
      <c r="Q290" s="228">
        <v>0</v>
      </c>
      <c r="R290" s="228">
        <f>Q290*H290</f>
        <v>0</v>
      </c>
      <c r="S290" s="228">
        <v>0</v>
      </c>
      <c r="T290" s="229">
        <f>S290*H290</f>
        <v>0</v>
      </c>
      <c r="AR290" s="23" t="s">
        <v>224</v>
      </c>
      <c r="AT290" s="23" t="s">
        <v>182</v>
      </c>
      <c r="AU290" s="23" t="s">
        <v>187</v>
      </c>
      <c r="AY290" s="23" t="s">
        <v>180</v>
      </c>
      <c r="BE290" s="230">
        <f>IF(N290="základní",J290,0)</f>
        <v>0</v>
      </c>
      <c r="BF290" s="230">
        <f>IF(N290="snížená",J290,0)</f>
        <v>0</v>
      </c>
      <c r="BG290" s="230">
        <f>IF(N290="zákl. přenesená",J290,0)</f>
        <v>0</v>
      </c>
      <c r="BH290" s="230">
        <f>IF(N290="sníž. přenesená",J290,0)</f>
        <v>0</v>
      </c>
      <c r="BI290" s="230">
        <f>IF(N290="nulová",J290,0)</f>
        <v>0</v>
      </c>
      <c r="BJ290" s="23" t="s">
        <v>187</v>
      </c>
      <c r="BK290" s="230">
        <f>ROUND(I290*H290,0)</f>
        <v>0</v>
      </c>
      <c r="BL290" s="23" t="s">
        <v>224</v>
      </c>
      <c r="BM290" s="23" t="s">
        <v>556</v>
      </c>
    </row>
    <row r="291" spans="2:65" s="1" customFormat="1" ht="14.4" customHeight="1">
      <c r="B291" s="45"/>
      <c r="C291" s="220" t="s">
        <v>396</v>
      </c>
      <c r="D291" s="220" t="s">
        <v>182</v>
      </c>
      <c r="E291" s="221" t="s">
        <v>557</v>
      </c>
      <c r="F291" s="222" t="s">
        <v>558</v>
      </c>
      <c r="G291" s="223" t="s">
        <v>269</v>
      </c>
      <c r="H291" s="224">
        <v>8</v>
      </c>
      <c r="I291" s="225"/>
      <c r="J291" s="224">
        <f>ROUND(I291*H291,0)</f>
        <v>0</v>
      </c>
      <c r="K291" s="222" t="s">
        <v>22</v>
      </c>
      <c r="L291" s="71"/>
      <c r="M291" s="226" t="s">
        <v>22</v>
      </c>
      <c r="N291" s="227" t="s">
        <v>45</v>
      </c>
      <c r="O291" s="46"/>
      <c r="P291" s="228">
        <f>O291*H291</f>
        <v>0</v>
      </c>
      <c r="Q291" s="228">
        <v>0</v>
      </c>
      <c r="R291" s="228">
        <f>Q291*H291</f>
        <v>0</v>
      </c>
      <c r="S291" s="228">
        <v>0</v>
      </c>
      <c r="T291" s="229">
        <f>S291*H291</f>
        <v>0</v>
      </c>
      <c r="AR291" s="23" t="s">
        <v>224</v>
      </c>
      <c r="AT291" s="23" t="s">
        <v>182</v>
      </c>
      <c r="AU291" s="23" t="s">
        <v>187</v>
      </c>
      <c r="AY291" s="23" t="s">
        <v>180</v>
      </c>
      <c r="BE291" s="230">
        <f>IF(N291="základní",J291,0)</f>
        <v>0</v>
      </c>
      <c r="BF291" s="230">
        <f>IF(N291="snížená",J291,0)</f>
        <v>0</v>
      </c>
      <c r="BG291" s="230">
        <f>IF(N291="zákl. přenesená",J291,0)</f>
        <v>0</v>
      </c>
      <c r="BH291" s="230">
        <f>IF(N291="sníž. přenesená",J291,0)</f>
        <v>0</v>
      </c>
      <c r="BI291" s="230">
        <f>IF(N291="nulová",J291,0)</f>
        <v>0</v>
      </c>
      <c r="BJ291" s="23" t="s">
        <v>187</v>
      </c>
      <c r="BK291" s="230">
        <f>ROUND(I291*H291,0)</f>
        <v>0</v>
      </c>
      <c r="BL291" s="23" t="s">
        <v>224</v>
      </c>
      <c r="BM291" s="23" t="s">
        <v>559</v>
      </c>
    </row>
    <row r="292" spans="2:65" s="1" customFormat="1" ht="22.8" customHeight="1">
      <c r="B292" s="45"/>
      <c r="C292" s="220" t="s">
        <v>560</v>
      </c>
      <c r="D292" s="220" t="s">
        <v>182</v>
      </c>
      <c r="E292" s="221" t="s">
        <v>561</v>
      </c>
      <c r="F292" s="222" t="s">
        <v>562</v>
      </c>
      <c r="G292" s="223" t="s">
        <v>563</v>
      </c>
      <c r="H292" s="224">
        <v>24</v>
      </c>
      <c r="I292" s="225"/>
      <c r="J292" s="224">
        <f>ROUND(I292*H292,0)</f>
        <v>0</v>
      </c>
      <c r="K292" s="222" t="s">
        <v>22</v>
      </c>
      <c r="L292" s="71"/>
      <c r="M292" s="226" t="s">
        <v>22</v>
      </c>
      <c r="N292" s="227" t="s">
        <v>45</v>
      </c>
      <c r="O292" s="46"/>
      <c r="P292" s="228">
        <f>O292*H292</f>
        <v>0</v>
      </c>
      <c r="Q292" s="228">
        <v>0</v>
      </c>
      <c r="R292" s="228">
        <f>Q292*H292</f>
        <v>0</v>
      </c>
      <c r="S292" s="228">
        <v>0</v>
      </c>
      <c r="T292" s="229">
        <f>S292*H292</f>
        <v>0</v>
      </c>
      <c r="AR292" s="23" t="s">
        <v>224</v>
      </c>
      <c r="AT292" s="23" t="s">
        <v>182</v>
      </c>
      <c r="AU292" s="23" t="s">
        <v>187</v>
      </c>
      <c r="AY292" s="23" t="s">
        <v>180</v>
      </c>
      <c r="BE292" s="230">
        <f>IF(N292="základní",J292,0)</f>
        <v>0</v>
      </c>
      <c r="BF292" s="230">
        <f>IF(N292="snížená",J292,0)</f>
        <v>0</v>
      </c>
      <c r="BG292" s="230">
        <f>IF(N292="zákl. přenesená",J292,0)</f>
        <v>0</v>
      </c>
      <c r="BH292" s="230">
        <f>IF(N292="sníž. přenesená",J292,0)</f>
        <v>0</v>
      </c>
      <c r="BI292" s="230">
        <f>IF(N292="nulová",J292,0)</f>
        <v>0</v>
      </c>
      <c r="BJ292" s="23" t="s">
        <v>187</v>
      </c>
      <c r="BK292" s="230">
        <f>ROUND(I292*H292,0)</f>
        <v>0</v>
      </c>
      <c r="BL292" s="23" t="s">
        <v>224</v>
      </c>
      <c r="BM292" s="23" t="s">
        <v>564</v>
      </c>
    </row>
    <row r="293" spans="2:65" s="1" customFormat="1" ht="14.4" customHeight="1">
      <c r="B293" s="45"/>
      <c r="C293" s="220" t="s">
        <v>401</v>
      </c>
      <c r="D293" s="220" t="s">
        <v>182</v>
      </c>
      <c r="E293" s="221" t="s">
        <v>565</v>
      </c>
      <c r="F293" s="222" t="s">
        <v>566</v>
      </c>
      <c r="G293" s="223" t="s">
        <v>567</v>
      </c>
      <c r="H293" s="224">
        <v>1</v>
      </c>
      <c r="I293" s="225"/>
      <c r="J293" s="224">
        <f>ROUND(I293*H293,0)</f>
        <v>0</v>
      </c>
      <c r="K293" s="222" t="s">
        <v>22</v>
      </c>
      <c r="L293" s="71"/>
      <c r="M293" s="226" t="s">
        <v>22</v>
      </c>
      <c r="N293" s="227" t="s">
        <v>45</v>
      </c>
      <c r="O293" s="46"/>
      <c r="P293" s="228">
        <f>O293*H293</f>
        <v>0</v>
      </c>
      <c r="Q293" s="228">
        <v>0</v>
      </c>
      <c r="R293" s="228">
        <f>Q293*H293</f>
        <v>0</v>
      </c>
      <c r="S293" s="228">
        <v>0</v>
      </c>
      <c r="T293" s="229">
        <f>S293*H293</f>
        <v>0</v>
      </c>
      <c r="AR293" s="23" t="s">
        <v>224</v>
      </c>
      <c r="AT293" s="23" t="s">
        <v>182</v>
      </c>
      <c r="AU293" s="23" t="s">
        <v>187</v>
      </c>
      <c r="AY293" s="23" t="s">
        <v>180</v>
      </c>
      <c r="BE293" s="230">
        <f>IF(N293="základní",J293,0)</f>
        <v>0</v>
      </c>
      <c r="BF293" s="230">
        <f>IF(N293="snížená",J293,0)</f>
        <v>0</v>
      </c>
      <c r="BG293" s="230">
        <f>IF(N293="zákl. přenesená",J293,0)</f>
        <v>0</v>
      </c>
      <c r="BH293" s="230">
        <f>IF(N293="sníž. přenesená",J293,0)</f>
        <v>0</v>
      </c>
      <c r="BI293" s="230">
        <f>IF(N293="nulová",J293,0)</f>
        <v>0</v>
      </c>
      <c r="BJ293" s="23" t="s">
        <v>187</v>
      </c>
      <c r="BK293" s="230">
        <f>ROUND(I293*H293,0)</f>
        <v>0</v>
      </c>
      <c r="BL293" s="23" t="s">
        <v>224</v>
      </c>
      <c r="BM293" s="23" t="s">
        <v>568</v>
      </c>
    </row>
    <row r="294" spans="2:65" s="1" customFormat="1" ht="14.4" customHeight="1">
      <c r="B294" s="45"/>
      <c r="C294" s="220" t="s">
        <v>569</v>
      </c>
      <c r="D294" s="220" t="s">
        <v>182</v>
      </c>
      <c r="E294" s="221" t="s">
        <v>570</v>
      </c>
      <c r="F294" s="222" t="s">
        <v>571</v>
      </c>
      <c r="G294" s="223" t="s">
        <v>567</v>
      </c>
      <c r="H294" s="224">
        <v>1</v>
      </c>
      <c r="I294" s="225"/>
      <c r="J294" s="224">
        <f>ROUND(I294*H294,0)</f>
        <v>0</v>
      </c>
      <c r="K294" s="222" t="s">
        <v>22</v>
      </c>
      <c r="L294" s="71"/>
      <c r="M294" s="226" t="s">
        <v>22</v>
      </c>
      <c r="N294" s="227" t="s">
        <v>45</v>
      </c>
      <c r="O294" s="46"/>
      <c r="P294" s="228">
        <f>O294*H294</f>
        <v>0</v>
      </c>
      <c r="Q294" s="228">
        <v>0</v>
      </c>
      <c r="R294" s="228">
        <f>Q294*H294</f>
        <v>0</v>
      </c>
      <c r="S294" s="228">
        <v>0</v>
      </c>
      <c r="T294" s="229">
        <f>S294*H294</f>
        <v>0</v>
      </c>
      <c r="AR294" s="23" t="s">
        <v>224</v>
      </c>
      <c r="AT294" s="23" t="s">
        <v>182</v>
      </c>
      <c r="AU294" s="23" t="s">
        <v>187</v>
      </c>
      <c r="AY294" s="23" t="s">
        <v>180</v>
      </c>
      <c r="BE294" s="230">
        <f>IF(N294="základní",J294,0)</f>
        <v>0</v>
      </c>
      <c r="BF294" s="230">
        <f>IF(N294="snížená",J294,0)</f>
        <v>0</v>
      </c>
      <c r="BG294" s="230">
        <f>IF(N294="zákl. přenesená",J294,0)</f>
        <v>0</v>
      </c>
      <c r="BH294" s="230">
        <f>IF(N294="sníž. přenesená",J294,0)</f>
        <v>0</v>
      </c>
      <c r="BI294" s="230">
        <f>IF(N294="nulová",J294,0)</f>
        <v>0</v>
      </c>
      <c r="BJ294" s="23" t="s">
        <v>187</v>
      </c>
      <c r="BK294" s="230">
        <f>ROUND(I294*H294,0)</f>
        <v>0</v>
      </c>
      <c r="BL294" s="23" t="s">
        <v>224</v>
      </c>
      <c r="BM294" s="23" t="s">
        <v>572</v>
      </c>
    </row>
    <row r="295" spans="2:65" s="1" customFormat="1" ht="14.4" customHeight="1">
      <c r="B295" s="45"/>
      <c r="C295" s="220" t="s">
        <v>404</v>
      </c>
      <c r="D295" s="220" t="s">
        <v>182</v>
      </c>
      <c r="E295" s="221" t="s">
        <v>573</v>
      </c>
      <c r="F295" s="222" t="s">
        <v>574</v>
      </c>
      <c r="G295" s="223" t="s">
        <v>563</v>
      </c>
      <c r="H295" s="224">
        <v>40</v>
      </c>
      <c r="I295" s="225"/>
      <c r="J295" s="224">
        <f>ROUND(I295*H295,0)</f>
        <v>0</v>
      </c>
      <c r="K295" s="222" t="s">
        <v>22</v>
      </c>
      <c r="L295" s="71"/>
      <c r="M295" s="226" t="s">
        <v>22</v>
      </c>
      <c r="N295" s="227" t="s">
        <v>45</v>
      </c>
      <c r="O295" s="46"/>
      <c r="P295" s="228">
        <f>O295*H295</f>
        <v>0</v>
      </c>
      <c r="Q295" s="228">
        <v>0</v>
      </c>
      <c r="R295" s="228">
        <f>Q295*H295</f>
        <v>0</v>
      </c>
      <c r="S295" s="228">
        <v>0</v>
      </c>
      <c r="T295" s="229">
        <f>S295*H295</f>
        <v>0</v>
      </c>
      <c r="AR295" s="23" t="s">
        <v>224</v>
      </c>
      <c r="AT295" s="23" t="s">
        <v>182</v>
      </c>
      <c r="AU295" s="23" t="s">
        <v>187</v>
      </c>
      <c r="AY295" s="23" t="s">
        <v>180</v>
      </c>
      <c r="BE295" s="230">
        <f>IF(N295="základní",J295,0)</f>
        <v>0</v>
      </c>
      <c r="BF295" s="230">
        <f>IF(N295="snížená",J295,0)</f>
        <v>0</v>
      </c>
      <c r="BG295" s="230">
        <f>IF(N295="zákl. přenesená",J295,0)</f>
        <v>0</v>
      </c>
      <c r="BH295" s="230">
        <f>IF(N295="sníž. přenesená",J295,0)</f>
        <v>0</v>
      </c>
      <c r="BI295" s="230">
        <f>IF(N295="nulová",J295,0)</f>
        <v>0</v>
      </c>
      <c r="BJ295" s="23" t="s">
        <v>187</v>
      </c>
      <c r="BK295" s="230">
        <f>ROUND(I295*H295,0)</f>
        <v>0</v>
      </c>
      <c r="BL295" s="23" t="s">
        <v>224</v>
      </c>
      <c r="BM295" s="23" t="s">
        <v>575</v>
      </c>
    </row>
    <row r="296" spans="2:65" s="1" customFormat="1" ht="14.4" customHeight="1">
      <c r="B296" s="45"/>
      <c r="C296" s="220" t="s">
        <v>576</v>
      </c>
      <c r="D296" s="220" t="s">
        <v>182</v>
      </c>
      <c r="E296" s="221" t="s">
        <v>577</v>
      </c>
      <c r="F296" s="222" t="s">
        <v>578</v>
      </c>
      <c r="G296" s="223" t="s">
        <v>567</v>
      </c>
      <c r="H296" s="224">
        <v>1</v>
      </c>
      <c r="I296" s="225"/>
      <c r="J296" s="224">
        <f>ROUND(I296*H296,0)</f>
        <v>0</v>
      </c>
      <c r="K296" s="222" t="s">
        <v>22</v>
      </c>
      <c r="L296" s="71"/>
      <c r="M296" s="226" t="s">
        <v>22</v>
      </c>
      <c r="N296" s="227" t="s">
        <v>45</v>
      </c>
      <c r="O296" s="46"/>
      <c r="P296" s="228">
        <f>O296*H296</f>
        <v>0</v>
      </c>
      <c r="Q296" s="228">
        <v>0</v>
      </c>
      <c r="R296" s="228">
        <f>Q296*H296</f>
        <v>0</v>
      </c>
      <c r="S296" s="228">
        <v>0</v>
      </c>
      <c r="T296" s="229">
        <f>S296*H296</f>
        <v>0</v>
      </c>
      <c r="AR296" s="23" t="s">
        <v>224</v>
      </c>
      <c r="AT296" s="23" t="s">
        <v>182</v>
      </c>
      <c r="AU296" s="23" t="s">
        <v>187</v>
      </c>
      <c r="AY296" s="23" t="s">
        <v>180</v>
      </c>
      <c r="BE296" s="230">
        <f>IF(N296="základní",J296,0)</f>
        <v>0</v>
      </c>
      <c r="BF296" s="230">
        <f>IF(N296="snížená",J296,0)</f>
        <v>0</v>
      </c>
      <c r="BG296" s="230">
        <f>IF(N296="zákl. přenesená",J296,0)</f>
        <v>0</v>
      </c>
      <c r="BH296" s="230">
        <f>IF(N296="sníž. přenesená",J296,0)</f>
        <v>0</v>
      </c>
      <c r="BI296" s="230">
        <f>IF(N296="nulová",J296,0)</f>
        <v>0</v>
      </c>
      <c r="BJ296" s="23" t="s">
        <v>187</v>
      </c>
      <c r="BK296" s="230">
        <f>ROUND(I296*H296,0)</f>
        <v>0</v>
      </c>
      <c r="BL296" s="23" t="s">
        <v>224</v>
      </c>
      <c r="BM296" s="23" t="s">
        <v>579</v>
      </c>
    </row>
    <row r="297" spans="2:63" s="10" customFormat="1" ht="29.85" customHeight="1">
      <c r="B297" s="204"/>
      <c r="C297" s="205"/>
      <c r="D297" s="206" t="s">
        <v>72</v>
      </c>
      <c r="E297" s="218" t="s">
        <v>580</v>
      </c>
      <c r="F297" s="218" t="s">
        <v>581</v>
      </c>
      <c r="G297" s="205"/>
      <c r="H297" s="205"/>
      <c r="I297" s="208"/>
      <c r="J297" s="219">
        <f>BK297</f>
        <v>0</v>
      </c>
      <c r="K297" s="205"/>
      <c r="L297" s="210"/>
      <c r="M297" s="211"/>
      <c r="N297" s="212"/>
      <c r="O297" s="212"/>
      <c r="P297" s="213">
        <f>SUM(P298:P309)</f>
        <v>0</v>
      </c>
      <c r="Q297" s="212"/>
      <c r="R297" s="213">
        <f>SUM(R298:R309)</f>
        <v>0</v>
      </c>
      <c r="S297" s="212"/>
      <c r="T297" s="214">
        <f>SUM(T298:T309)</f>
        <v>0</v>
      </c>
      <c r="AR297" s="215" t="s">
        <v>187</v>
      </c>
      <c r="AT297" s="216" t="s">
        <v>72</v>
      </c>
      <c r="AU297" s="216" t="s">
        <v>10</v>
      </c>
      <c r="AY297" s="215" t="s">
        <v>180</v>
      </c>
      <c r="BK297" s="217">
        <f>SUM(BK298:BK309)</f>
        <v>0</v>
      </c>
    </row>
    <row r="298" spans="2:65" s="1" customFormat="1" ht="22.8" customHeight="1">
      <c r="B298" s="45"/>
      <c r="C298" s="220" t="s">
        <v>409</v>
      </c>
      <c r="D298" s="220" t="s">
        <v>182</v>
      </c>
      <c r="E298" s="221" t="s">
        <v>582</v>
      </c>
      <c r="F298" s="222" t="s">
        <v>583</v>
      </c>
      <c r="G298" s="223" t="s">
        <v>269</v>
      </c>
      <c r="H298" s="224">
        <v>1</v>
      </c>
      <c r="I298" s="225"/>
      <c r="J298" s="224">
        <f>ROUND(I298*H298,0)</f>
        <v>0</v>
      </c>
      <c r="K298" s="222" t="s">
        <v>22</v>
      </c>
      <c r="L298" s="71"/>
      <c r="M298" s="226" t="s">
        <v>22</v>
      </c>
      <c r="N298" s="227" t="s">
        <v>45</v>
      </c>
      <c r="O298" s="46"/>
      <c r="P298" s="228">
        <f>O298*H298</f>
        <v>0</v>
      </c>
      <c r="Q298" s="228">
        <v>0</v>
      </c>
      <c r="R298" s="228">
        <f>Q298*H298</f>
        <v>0</v>
      </c>
      <c r="S298" s="228">
        <v>0</v>
      </c>
      <c r="T298" s="229">
        <f>S298*H298</f>
        <v>0</v>
      </c>
      <c r="AR298" s="23" t="s">
        <v>224</v>
      </c>
      <c r="AT298" s="23" t="s">
        <v>182</v>
      </c>
      <c r="AU298" s="23" t="s">
        <v>187</v>
      </c>
      <c r="AY298" s="23" t="s">
        <v>180</v>
      </c>
      <c r="BE298" s="230">
        <f>IF(N298="základní",J298,0)</f>
        <v>0</v>
      </c>
      <c r="BF298" s="230">
        <f>IF(N298="snížená",J298,0)</f>
        <v>0</v>
      </c>
      <c r="BG298" s="230">
        <f>IF(N298="zákl. přenesená",J298,0)</f>
        <v>0</v>
      </c>
      <c r="BH298" s="230">
        <f>IF(N298="sníž. přenesená",J298,0)</f>
        <v>0</v>
      </c>
      <c r="BI298" s="230">
        <f>IF(N298="nulová",J298,0)</f>
        <v>0</v>
      </c>
      <c r="BJ298" s="23" t="s">
        <v>187</v>
      </c>
      <c r="BK298" s="230">
        <f>ROUND(I298*H298,0)</f>
        <v>0</v>
      </c>
      <c r="BL298" s="23" t="s">
        <v>224</v>
      </c>
      <c r="BM298" s="23" t="s">
        <v>584</v>
      </c>
    </row>
    <row r="299" spans="2:65" s="1" customFormat="1" ht="14.4" customHeight="1">
      <c r="B299" s="45"/>
      <c r="C299" s="220" t="s">
        <v>585</v>
      </c>
      <c r="D299" s="220" t="s">
        <v>182</v>
      </c>
      <c r="E299" s="221" t="s">
        <v>586</v>
      </c>
      <c r="F299" s="222" t="s">
        <v>587</v>
      </c>
      <c r="G299" s="223" t="s">
        <v>269</v>
      </c>
      <c r="H299" s="224">
        <v>1</v>
      </c>
      <c r="I299" s="225"/>
      <c r="J299" s="224">
        <f>ROUND(I299*H299,0)</f>
        <v>0</v>
      </c>
      <c r="K299" s="222" t="s">
        <v>22</v>
      </c>
      <c r="L299" s="71"/>
      <c r="M299" s="226" t="s">
        <v>22</v>
      </c>
      <c r="N299" s="227" t="s">
        <v>45</v>
      </c>
      <c r="O299" s="46"/>
      <c r="P299" s="228">
        <f>O299*H299</f>
        <v>0</v>
      </c>
      <c r="Q299" s="228">
        <v>0</v>
      </c>
      <c r="R299" s="228">
        <f>Q299*H299</f>
        <v>0</v>
      </c>
      <c r="S299" s="228">
        <v>0</v>
      </c>
      <c r="T299" s="229">
        <f>S299*H299</f>
        <v>0</v>
      </c>
      <c r="AR299" s="23" t="s">
        <v>224</v>
      </c>
      <c r="AT299" s="23" t="s">
        <v>182</v>
      </c>
      <c r="AU299" s="23" t="s">
        <v>187</v>
      </c>
      <c r="AY299" s="23" t="s">
        <v>180</v>
      </c>
      <c r="BE299" s="230">
        <f>IF(N299="základní",J299,0)</f>
        <v>0</v>
      </c>
      <c r="BF299" s="230">
        <f>IF(N299="snížená",J299,0)</f>
        <v>0</v>
      </c>
      <c r="BG299" s="230">
        <f>IF(N299="zákl. přenesená",J299,0)</f>
        <v>0</v>
      </c>
      <c r="BH299" s="230">
        <f>IF(N299="sníž. přenesená",J299,0)</f>
        <v>0</v>
      </c>
      <c r="BI299" s="230">
        <f>IF(N299="nulová",J299,0)</f>
        <v>0</v>
      </c>
      <c r="BJ299" s="23" t="s">
        <v>187</v>
      </c>
      <c r="BK299" s="230">
        <f>ROUND(I299*H299,0)</f>
        <v>0</v>
      </c>
      <c r="BL299" s="23" t="s">
        <v>224</v>
      </c>
      <c r="BM299" s="23" t="s">
        <v>588</v>
      </c>
    </row>
    <row r="300" spans="2:65" s="1" customFormat="1" ht="34.2" customHeight="1">
      <c r="B300" s="45"/>
      <c r="C300" s="220" t="s">
        <v>413</v>
      </c>
      <c r="D300" s="220" t="s">
        <v>182</v>
      </c>
      <c r="E300" s="221" t="s">
        <v>589</v>
      </c>
      <c r="F300" s="222" t="s">
        <v>590</v>
      </c>
      <c r="G300" s="223" t="s">
        <v>358</v>
      </c>
      <c r="H300" s="224">
        <v>3</v>
      </c>
      <c r="I300" s="225"/>
      <c r="J300" s="224">
        <f>ROUND(I300*H300,0)</f>
        <v>0</v>
      </c>
      <c r="K300" s="222" t="s">
        <v>193</v>
      </c>
      <c r="L300" s="71"/>
      <c r="M300" s="226" t="s">
        <v>22</v>
      </c>
      <c r="N300" s="227" t="s">
        <v>45</v>
      </c>
      <c r="O300" s="46"/>
      <c r="P300" s="228">
        <f>O300*H300</f>
        <v>0</v>
      </c>
      <c r="Q300" s="228">
        <v>0</v>
      </c>
      <c r="R300" s="228">
        <f>Q300*H300</f>
        <v>0</v>
      </c>
      <c r="S300" s="228">
        <v>0</v>
      </c>
      <c r="T300" s="229">
        <f>S300*H300</f>
        <v>0</v>
      </c>
      <c r="AR300" s="23" t="s">
        <v>224</v>
      </c>
      <c r="AT300" s="23" t="s">
        <v>182</v>
      </c>
      <c r="AU300" s="23" t="s">
        <v>187</v>
      </c>
      <c r="AY300" s="23" t="s">
        <v>180</v>
      </c>
      <c r="BE300" s="230">
        <f>IF(N300="základní",J300,0)</f>
        <v>0</v>
      </c>
      <c r="BF300" s="230">
        <f>IF(N300="snížená",J300,0)</f>
        <v>0</v>
      </c>
      <c r="BG300" s="230">
        <f>IF(N300="zákl. přenesená",J300,0)</f>
        <v>0</v>
      </c>
      <c r="BH300" s="230">
        <f>IF(N300="sníž. přenesená",J300,0)</f>
        <v>0</v>
      </c>
      <c r="BI300" s="230">
        <f>IF(N300="nulová",J300,0)</f>
        <v>0</v>
      </c>
      <c r="BJ300" s="23" t="s">
        <v>187</v>
      </c>
      <c r="BK300" s="230">
        <f>ROUND(I300*H300,0)</f>
        <v>0</v>
      </c>
      <c r="BL300" s="23" t="s">
        <v>224</v>
      </c>
      <c r="BM300" s="23" t="s">
        <v>591</v>
      </c>
    </row>
    <row r="301" spans="2:47" s="1" customFormat="1" ht="13.5">
      <c r="B301" s="45"/>
      <c r="C301" s="73"/>
      <c r="D301" s="233" t="s">
        <v>205</v>
      </c>
      <c r="E301" s="73"/>
      <c r="F301" s="254" t="s">
        <v>592</v>
      </c>
      <c r="G301" s="73"/>
      <c r="H301" s="73"/>
      <c r="I301" s="190"/>
      <c r="J301" s="73"/>
      <c r="K301" s="73"/>
      <c r="L301" s="71"/>
      <c r="M301" s="255"/>
      <c r="N301" s="46"/>
      <c r="O301" s="46"/>
      <c r="P301" s="46"/>
      <c r="Q301" s="46"/>
      <c r="R301" s="46"/>
      <c r="S301" s="46"/>
      <c r="T301" s="94"/>
      <c r="AT301" s="23" t="s">
        <v>205</v>
      </c>
      <c r="AU301" s="23" t="s">
        <v>187</v>
      </c>
    </row>
    <row r="302" spans="2:65" s="1" customFormat="1" ht="14.4" customHeight="1">
      <c r="B302" s="45"/>
      <c r="C302" s="266" t="s">
        <v>593</v>
      </c>
      <c r="D302" s="266" t="s">
        <v>594</v>
      </c>
      <c r="E302" s="267" t="s">
        <v>595</v>
      </c>
      <c r="F302" s="268" t="s">
        <v>596</v>
      </c>
      <c r="G302" s="269" t="s">
        <v>269</v>
      </c>
      <c r="H302" s="270">
        <v>3</v>
      </c>
      <c r="I302" s="271"/>
      <c r="J302" s="270">
        <f>ROUND(I302*H302,0)</f>
        <v>0</v>
      </c>
      <c r="K302" s="268" t="s">
        <v>22</v>
      </c>
      <c r="L302" s="272"/>
      <c r="M302" s="273" t="s">
        <v>22</v>
      </c>
      <c r="N302" s="274" t="s">
        <v>45</v>
      </c>
      <c r="O302" s="46"/>
      <c r="P302" s="228">
        <f>O302*H302</f>
        <v>0</v>
      </c>
      <c r="Q302" s="228">
        <v>0</v>
      </c>
      <c r="R302" s="228">
        <f>Q302*H302</f>
        <v>0</v>
      </c>
      <c r="S302" s="228">
        <v>0</v>
      </c>
      <c r="T302" s="229">
        <f>S302*H302</f>
        <v>0</v>
      </c>
      <c r="AR302" s="23" t="s">
        <v>270</v>
      </c>
      <c r="AT302" s="23" t="s">
        <v>594</v>
      </c>
      <c r="AU302" s="23" t="s">
        <v>187</v>
      </c>
      <c r="AY302" s="23" t="s">
        <v>180</v>
      </c>
      <c r="BE302" s="230">
        <f>IF(N302="základní",J302,0)</f>
        <v>0</v>
      </c>
      <c r="BF302" s="230">
        <f>IF(N302="snížená",J302,0)</f>
        <v>0</v>
      </c>
      <c r="BG302" s="230">
        <f>IF(N302="zákl. přenesená",J302,0)</f>
        <v>0</v>
      </c>
      <c r="BH302" s="230">
        <f>IF(N302="sníž. přenesená",J302,0)</f>
        <v>0</v>
      </c>
      <c r="BI302" s="230">
        <f>IF(N302="nulová",J302,0)</f>
        <v>0</v>
      </c>
      <c r="BJ302" s="23" t="s">
        <v>187</v>
      </c>
      <c r="BK302" s="230">
        <f>ROUND(I302*H302,0)</f>
        <v>0</v>
      </c>
      <c r="BL302" s="23" t="s">
        <v>224</v>
      </c>
      <c r="BM302" s="23" t="s">
        <v>597</v>
      </c>
    </row>
    <row r="303" spans="2:65" s="1" customFormat="1" ht="14.4" customHeight="1">
      <c r="B303" s="45"/>
      <c r="C303" s="266" t="s">
        <v>417</v>
      </c>
      <c r="D303" s="266" t="s">
        <v>594</v>
      </c>
      <c r="E303" s="267" t="s">
        <v>598</v>
      </c>
      <c r="F303" s="268" t="s">
        <v>599</v>
      </c>
      <c r="G303" s="269" t="s">
        <v>358</v>
      </c>
      <c r="H303" s="270">
        <v>2</v>
      </c>
      <c r="I303" s="271"/>
      <c r="J303" s="270">
        <f>ROUND(I303*H303,0)</f>
        <v>0</v>
      </c>
      <c r="K303" s="268" t="s">
        <v>193</v>
      </c>
      <c r="L303" s="272"/>
      <c r="M303" s="273" t="s">
        <v>22</v>
      </c>
      <c r="N303" s="274" t="s">
        <v>45</v>
      </c>
      <c r="O303" s="46"/>
      <c r="P303" s="228">
        <f>O303*H303</f>
        <v>0</v>
      </c>
      <c r="Q303" s="228">
        <v>0</v>
      </c>
      <c r="R303" s="228">
        <f>Q303*H303</f>
        <v>0</v>
      </c>
      <c r="S303" s="228">
        <v>0</v>
      </c>
      <c r="T303" s="229">
        <f>S303*H303</f>
        <v>0</v>
      </c>
      <c r="AR303" s="23" t="s">
        <v>270</v>
      </c>
      <c r="AT303" s="23" t="s">
        <v>594</v>
      </c>
      <c r="AU303" s="23" t="s">
        <v>187</v>
      </c>
      <c r="AY303" s="23" t="s">
        <v>180</v>
      </c>
      <c r="BE303" s="230">
        <f>IF(N303="základní",J303,0)</f>
        <v>0</v>
      </c>
      <c r="BF303" s="230">
        <f>IF(N303="snížená",J303,0)</f>
        <v>0</v>
      </c>
      <c r="BG303" s="230">
        <f>IF(N303="zákl. přenesená",J303,0)</f>
        <v>0</v>
      </c>
      <c r="BH303" s="230">
        <f>IF(N303="sníž. přenesená",J303,0)</f>
        <v>0</v>
      </c>
      <c r="BI303" s="230">
        <f>IF(N303="nulová",J303,0)</f>
        <v>0</v>
      </c>
      <c r="BJ303" s="23" t="s">
        <v>187</v>
      </c>
      <c r="BK303" s="230">
        <f>ROUND(I303*H303,0)</f>
        <v>0</v>
      </c>
      <c r="BL303" s="23" t="s">
        <v>224</v>
      </c>
      <c r="BM303" s="23" t="s">
        <v>600</v>
      </c>
    </row>
    <row r="304" spans="2:65" s="1" customFormat="1" ht="14.4" customHeight="1">
      <c r="B304" s="45"/>
      <c r="C304" s="266" t="s">
        <v>601</v>
      </c>
      <c r="D304" s="266" t="s">
        <v>594</v>
      </c>
      <c r="E304" s="267" t="s">
        <v>602</v>
      </c>
      <c r="F304" s="268" t="s">
        <v>603</v>
      </c>
      <c r="G304" s="269" t="s">
        <v>358</v>
      </c>
      <c r="H304" s="270">
        <v>1</v>
      </c>
      <c r="I304" s="271"/>
      <c r="J304" s="270">
        <f>ROUND(I304*H304,0)</f>
        <v>0</v>
      </c>
      <c r="K304" s="268" t="s">
        <v>193</v>
      </c>
      <c r="L304" s="272"/>
      <c r="M304" s="273" t="s">
        <v>22</v>
      </c>
      <c r="N304" s="274" t="s">
        <v>45</v>
      </c>
      <c r="O304" s="46"/>
      <c r="P304" s="228">
        <f>O304*H304</f>
        <v>0</v>
      </c>
      <c r="Q304" s="228">
        <v>0</v>
      </c>
      <c r="R304" s="228">
        <f>Q304*H304</f>
        <v>0</v>
      </c>
      <c r="S304" s="228">
        <v>0</v>
      </c>
      <c r="T304" s="229">
        <f>S304*H304</f>
        <v>0</v>
      </c>
      <c r="AR304" s="23" t="s">
        <v>270</v>
      </c>
      <c r="AT304" s="23" t="s">
        <v>594</v>
      </c>
      <c r="AU304" s="23" t="s">
        <v>187</v>
      </c>
      <c r="AY304" s="23" t="s">
        <v>180</v>
      </c>
      <c r="BE304" s="230">
        <f>IF(N304="základní",J304,0)</f>
        <v>0</v>
      </c>
      <c r="BF304" s="230">
        <f>IF(N304="snížená",J304,0)</f>
        <v>0</v>
      </c>
      <c r="BG304" s="230">
        <f>IF(N304="zákl. přenesená",J304,0)</f>
        <v>0</v>
      </c>
      <c r="BH304" s="230">
        <f>IF(N304="sníž. přenesená",J304,0)</f>
        <v>0</v>
      </c>
      <c r="BI304" s="230">
        <f>IF(N304="nulová",J304,0)</f>
        <v>0</v>
      </c>
      <c r="BJ304" s="23" t="s">
        <v>187</v>
      </c>
      <c r="BK304" s="230">
        <f>ROUND(I304*H304,0)</f>
        <v>0</v>
      </c>
      <c r="BL304" s="23" t="s">
        <v>224</v>
      </c>
      <c r="BM304" s="23" t="s">
        <v>604</v>
      </c>
    </row>
    <row r="305" spans="2:65" s="1" customFormat="1" ht="22.8" customHeight="1">
      <c r="B305" s="45"/>
      <c r="C305" s="220" t="s">
        <v>424</v>
      </c>
      <c r="D305" s="220" t="s">
        <v>182</v>
      </c>
      <c r="E305" s="221" t="s">
        <v>605</v>
      </c>
      <c r="F305" s="222" t="s">
        <v>606</v>
      </c>
      <c r="G305" s="223" t="s">
        <v>358</v>
      </c>
      <c r="H305" s="224">
        <v>3</v>
      </c>
      <c r="I305" s="225"/>
      <c r="J305" s="224">
        <f>ROUND(I305*H305,0)</f>
        <v>0</v>
      </c>
      <c r="K305" s="222" t="s">
        <v>193</v>
      </c>
      <c r="L305" s="71"/>
      <c r="M305" s="226" t="s">
        <v>22</v>
      </c>
      <c r="N305" s="227" t="s">
        <v>45</v>
      </c>
      <c r="O305" s="46"/>
      <c r="P305" s="228">
        <f>O305*H305</f>
        <v>0</v>
      </c>
      <c r="Q305" s="228">
        <v>0</v>
      </c>
      <c r="R305" s="228">
        <f>Q305*H305</f>
        <v>0</v>
      </c>
      <c r="S305" s="228">
        <v>0</v>
      </c>
      <c r="T305" s="229">
        <f>S305*H305</f>
        <v>0</v>
      </c>
      <c r="AR305" s="23" t="s">
        <v>224</v>
      </c>
      <c r="AT305" s="23" t="s">
        <v>182</v>
      </c>
      <c r="AU305" s="23" t="s">
        <v>187</v>
      </c>
      <c r="AY305" s="23" t="s">
        <v>180</v>
      </c>
      <c r="BE305" s="230">
        <f>IF(N305="základní",J305,0)</f>
        <v>0</v>
      </c>
      <c r="BF305" s="230">
        <f>IF(N305="snížená",J305,0)</f>
        <v>0</v>
      </c>
      <c r="BG305" s="230">
        <f>IF(N305="zákl. přenesená",J305,0)</f>
        <v>0</v>
      </c>
      <c r="BH305" s="230">
        <f>IF(N305="sníž. přenesená",J305,0)</f>
        <v>0</v>
      </c>
      <c r="BI305" s="230">
        <f>IF(N305="nulová",J305,0)</f>
        <v>0</v>
      </c>
      <c r="BJ305" s="23" t="s">
        <v>187</v>
      </c>
      <c r="BK305" s="230">
        <f>ROUND(I305*H305,0)</f>
        <v>0</v>
      </c>
      <c r="BL305" s="23" t="s">
        <v>224</v>
      </c>
      <c r="BM305" s="23" t="s">
        <v>607</v>
      </c>
    </row>
    <row r="306" spans="2:47" s="1" customFormat="1" ht="13.5">
      <c r="B306" s="45"/>
      <c r="C306" s="73"/>
      <c r="D306" s="233" t="s">
        <v>205</v>
      </c>
      <c r="E306" s="73"/>
      <c r="F306" s="254" t="s">
        <v>608</v>
      </c>
      <c r="G306" s="73"/>
      <c r="H306" s="73"/>
      <c r="I306" s="190"/>
      <c r="J306" s="73"/>
      <c r="K306" s="73"/>
      <c r="L306" s="71"/>
      <c r="M306" s="255"/>
      <c r="N306" s="46"/>
      <c r="O306" s="46"/>
      <c r="P306" s="46"/>
      <c r="Q306" s="46"/>
      <c r="R306" s="46"/>
      <c r="S306" s="46"/>
      <c r="T306" s="94"/>
      <c r="AT306" s="23" t="s">
        <v>205</v>
      </c>
      <c r="AU306" s="23" t="s">
        <v>187</v>
      </c>
    </row>
    <row r="307" spans="2:65" s="1" customFormat="1" ht="22.8" customHeight="1">
      <c r="B307" s="45"/>
      <c r="C307" s="266" t="s">
        <v>609</v>
      </c>
      <c r="D307" s="266" t="s">
        <v>594</v>
      </c>
      <c r="E307" s="267" t="s">
        <v>610</v>
      </c>
      <c r="F307" s="268" t="s">
        <v>611</v>
      </c>
      <c r="G307" s="269" t="s">
        <v>358</v>
      </c>
      <c r="H307" s="270">
        <v>3</v>
      </c>
      <c r="I307" s="271"/>
      <c r="J307" s="270">
        <f>ROUND(I307*H307,0)</f>
        <v>0</v>
      </c>
      <c r="K307" s="268" t="s">
        <v>193</v>
      </c>
      <c r="L307" s="272"/>
      <c r="M307" s="273" t="s">
        <v>22</v>
      </c>
      <c r="N307" s="274" t="s">
        <v>45</v>
      </c>
      <c r="O307" s="46"/>
      <c r="P307" s="228">
        <f>O307*H307</f>
        <v>0</v>
      </c>
      <c r="Q307" s="228">
        <v>0</v>
      </c>
      <c r="R307" s="228">
        <f>Q307*H307</f>
        <v>0</v>
      </c>
      <c r="S307" s="228">
        <v>0</v>
      </c>
      <c r="T307" s="229">
        <f>S307*H307</f>
        <v>0</v>
      </c>
      <c r="AR307" s="23" t="s">
        <v>270</v>
      </c>
      <c r="AT307" s="23" t="s">
        <v>594</v>
      </c>
      <c r="AU307" s="23" t="s">
        <v>187</v>
      </c>
      <c r="AY307" s="23" t="s">
        <v>180</v>
      </c>
      <c r="BE307" s="230">
        <f>IF(N307="základní",J307,0)</f>
        <v>0</v>
      </c>
      <c r="BF307" s="230">
        <f>IF(N307="snížená",J307,0)</f>
        <v>0</v>
      </c>
      <c r="BG307" s="230">
        <f>IF(N307="zákl. přenesená",J307,0)</f>
        <v>0</v>
      </c>
      <c r="BH307" s="230">
        <f>IF(N307="sníž. přenesená",J307,0)</f>
        <v>0</v>
      </c>
      <c r="BI307" s="230">
        <f>IF(N307="nulová",J307,0)</f>
        <v>0</v>
      </c>
      <c r="BJ307" s="23" t="s">
        <v>187</v>
      </c>
      <c r="BK307" s="230">
        <f>ROUND(I307*H307,0)</f>
        <v>0</v>
      </c>
      <c r="BL307" s="23" t="s">
        <v>224</v>
      </c>
      <c r="BM307" s="23" t="s">
        <v>612</v>
      </c>
    </row>
    <row r="308" spans="2:65" s="1" customFormat="1" ht="34.2" customHeight="1">
      <c r="B308" s="45"/>
      <c r="C308" s="220" t="s">
        <v>428</v>
      </c>
      <c r="D308" s="220" t="s">
        <v>182</v>
      </c>
      <c r="E308" s="221" t="s">
        <v>613</v>
      </c>
      <c r="F308" s="222" t="s">
        <v>614</v>
      </c>
      <c r="G308" s="223" t="s">
        <v>334</v>
      </c>
      <c r="H308" s="225"/>
      <c r="I308" s="225"/>
      <c r="J308" s="224">
        <f>ROUND(I308*H308,0)</f>
        <v>0</v>
      </c>
      <c r="K308" s="222" t="s">
        <v>193</v>
      </c>
      <c r="L308" s="71"/>
      <c r="M308" s="226" t="s">
        <v>22</v>
      </c>
      <c r="N308" s="227" t="s">
        <v>45</v>
      </c>
      <c r="O308" s="46"/>
      <c r="P308" s="228">
        <f>O308*H308</f>
        <v>0</v>
      </c>
      <c r="Q308" s="228">
        <v>0</v>
      </c>
      <c r="R308" s="228">
        <f>Q308*H308</f>
        <v>0</v>
      </c>
      <c r="S308" s="228">
        <v>0</v>
      </c>
      <c r="T308" s="229">
        <f>S308*H308</f>
        <v>0</v>
      </c>
      <c r="AR308" s="23" t="s">
        <v>224</v>
      </c>
      <c r="AT308" s="23" t="s">
        <v>182</v>
      </c>
      <c r="AU308" s="23" t="s">
        <v>187</v>
      </c>
      <c r="AY308" s="23" t="s">
        <v>180</v>
      </c>
      <c r="BE308" s="230">
        <f>IF(N308="základní",J308,0)</f>
        <v>0</v>
      </c>
      <c r="BF308" s="230">
        <f>IF(N308="snížená",J308,0)</f>
        <v>0</v>
      </c>
      <c r="BG308" s="230">
        <f>IF(N308="zákl. přenesená",J308,0)</f>
        <v>0</v>
      </c>
      <c r="BH308" s="230">
        <f>IF(N308="sníž. přenesená",J308,0)</f>
        <v>0</v>
      </c>
      <c r="BI308" s="230">
        <f>IF(N308="nulová",J308,0)</f>
        <v>0</v>
      </c>
      <c r="BJ308" s="23" t="s">
        <v>187</v>
      </c>
      <c r="BK308" s="230">
        <f>ROUND(I308*H308,0)</f>
        <v>0</v>
      </c>
      <c r="BL308" s="23" t="s">
        <v>224</v>
      </c>
      <c r="BM308" s="23" t="s">
        <v>615</v>
      </c>
    </row>
    <row r="309" spans="2:47" s="1" customFormat="1" ht="13.5">
      <c r="B309" s="45"/>
      <c r="C309" s="73"/>
      <c r="D309" s="233" t="s">
        <v>205</v>
      </c>
      <c r="E309" s="73"/>
      <c r="F309" s="254" t="s">
        <v>616</v>
      </c>
      <c r="G309" s="73"/>
      <c r="H309" s="73"/>
      <c r="I309" s="190"/>
      <c r="J309" s="73"/>
      <c r="K309" s="73"/>
      <c r="L309" s="71"/>
      <c r="M309" s="255"/>
      <c r="N309" s="46"/>
      <c r="O309" s="46"/>
      <c r="P309" s="46"/>
      <c r="Q309" s="46"/>
      <c r="R309" s="46"/>
      <c r="S309" s="46"/>
      <c r="T309" s="94"/>
      <c r="AT309" s="23" t="s">
        <v>205</v>
      </c>
      <c r="AU309" s="23" t="s">
        <v>187</v>
      </c>
    </row>
    <row r="310" spans="2:63" s="10" customFormat="1" ht="29.85" customHeight="1">
      <c r="B310" s="204"/>
      <c r="C310" s="205"/>
      <c r="D310" s="206" t="s">
        <v>72</v>
      </c>
      <c r="E310" s="218" t="s">
        <v>617</v>
      </c>
      <c r="F310" s="218" t="s">
        <v>618</v>
      </c>
      <c r="G310" s="205"/>
      <c r="H310" s="205"/>
      <c r="I310" s="208"/>
      <c r="J310" s="219">
        <f>BK310</f>
        <v>0</v>
      </c>
      <c r="K310" s="205"/>
      <c r="L310" s="210"/>
      <c r="M310" s="211"/>
      <c r="N310" s="212"/>
      <c r="O310" s="212"/>
      <c r="P310" s="213">
        <f>SUM(P311:P344)</f>
        <v>0</v>
      </c>
      <c r="Q310" s="212"/>
      <c r="R310" s="213">
        <f>SUM(R311:R344)</f>
        <v>0</v>
      </c>
      <c r="S310" s="212"/>
      <c r="T310" s="214">
        <f>SUM(T311:T344)</f>
        <v>0</v>
      </c>
      <c r="AR310" s="215" t="s">
        <v>187</v>
      </c>
      <c r="AT310" s="216" t="s">
        <v>72</v>
      </c>
      <c r="AU310" s="216" t="s">
        <v>10</v>
      </c>
      <c r="AY310" s="215" t="s">
        <v>180</v>
      </c>
      <c r="BK310" s="217">
        <f>SUM(BK311:BK344)</f>
        <v>0</v>
      </c>
    </row>
    <row r="311" spans="2:65" s="1" customFormat="1" ht="22.8" customHeight="1">
      <c r="B311" s="45"/>
      <c r="C311" s="220" t="s">
        <v>619</v>
      </c>
      <c r="D311" s="220" t="s">
        <v>182</v>
      </c>
      <c r="E311" s="221" t="s">
        <v>620</v>
      </c>
      <c r="F311" s="222" t="s">
        <v>621</v>
      </c>
      <c r="G311" s="223" t="s">
        <v>203</v>
      </c>
      <c r="H311" s="224">
        <v>2.62</v>
      </c>
      <c r="I311" s="225"/>
      <c r="J311" s="224">
        <f>ROUND(I311*H311,0)</f>
        <v>0</v>
      </c>
      <c r="K311" s="222" t="s">
        <v>193</v>
      </c>
      <c r="L311" s="71"/>
      <c r="M311" s="226" t="s">
        <v>22</v>
      </c>
      <c r="N311" s="227" t="s">
        <v>45</v>
      </c>
      <c r="O311" s="46"/>
      <c r="P311" s="228">
        <f>O311*H311</f>
        <v>0</v>
      </c>
      <c r="Q311" s="228">
        <v>0</v>
      </c>
      <c r="R311" s="228">
        <f>Q311*H311</f>
        <v>0</v>
      </c>
      <c r="S311" s="228">
        <v>0</v>
      </c>
      <c r="T311" s="229">
        <f>S311*H311</f>
        <v>0</v>
      </c>
      <c r="AR311" s="23" t="s">
        <v>224</v>
      </c>
      <c r="AT311" s="23" t="s">
        <v>182</v>
      </c>
      <c r="AU311" s="23" t="s">
        <v>187</v>
      </c>
      <c r="AY311" s="23" t="s">
        <v>180</v>
      </c>
      <c r="BE311" s="230">
        <f>IF(N311="základní",J311,0)</f>
        <v>0</v>
      </c>
      <c r="BF311" s="230">
        <f>IF(N311="snížená",J311,0)</f>
        <v>0</v>
      </c>
      <c r="BG311" s="230">
        <f>IF(N311="zákl. přenesená",J311,0)</f>
        <v>0</v>
      </c>
      <c r="BH311" s="230">
        <f>IF(N311="sníž. přenesená",J311,0)</f>
        <v>0</v>
      </c>
      <c r="BI311" s="230">
        <f>IF(N311="nulová",J311,0)</f>
        <v>0</v>
      </c>
      <c r="BJ311" s="23" t="s">
        <v>187</v>
      </c>
      <c r="BK311" s="230">
        <f>ROUND(I311*H311,0)</f>
        <v>0</v>
      </c>
      <c r="BL311" s="23" t="s">
        <v>224</v>
      </c>
      <c r="BM311" s="23" t="s">
        <v>622</v>
      </c>
    </row>
    <row r="312" spans="2:51" s="13" customFormat="1" ht="13.5">
      <c r="B312" s="256"/>
      <c r="C312" s="257"/>
      <c r="D312" s="233" t="s">
        <v>194</v>
      </c>
      <c r="E312" s="258" t="s">
        <v>22</v>
      </c>
      <c r="F312" s="259" t="s">
        <v>623</v>
      </c>
      <c r="G312" s="257"/>
      <c r="H312" s="258" t="s">
        <v>22</v>
      </c>
      <c r="I312" s="260"/>
      <c r="J312" s="257"/>
      <c r="K312" s="257"/>
      <c r="L312" s="261"/>
      <c r="M312" s="262"/>
      <c r="N312" s="263"/>
      <c r="O312" s="263"/>
      <c r="P312" s="263"/>
      <c r="Q312" s="263"/>
      <c r="R312" s="263"/>
      <c r="S312" s="263"/>
      <c r="T312" s="264"/>
      <c r="AT312" s="265" t="s">
        <v>194</v>
      </c>
      <c r="AU312" s="265" t="s">
        <v>187</v>
      </c>
      <c r="AV312" s="13" t="s">
        <v>10</v>
      </c>
      <c r="AW312" s="13" t="s">
        <v>35</v>
      </c>
      <c r="AX312" s="13" t="s">
        <v>73</v>
      </c>
      <c r="AY312" s="265" t="s">
        <v>180</v>
      </c>
    </row>
    <row r="313" spans="2:51" s="11" customFormat="1" ht="13.5">
      <c r="B313" s="231"/>
      <c r="C313" s="232"/>
      <c r="D313" s="233" t="s">
        <v>194</v>
      </c>
      <c r="E313" s="234" t="s">
        <v>22</v>
      </c>
      <c r="F313" s="235" t="s">
        <v>624</v>
      </c>
      <c r="G313" s="232"/>
      <c r="H313" s="236">
        <v>2.62</v>
      </c>
      <c r="I313" s="237"/>
      <c r="J313" s="232"/>
      <c r="K313" s="232"/>
      <c r="L313" s="238"/>
      <c r="M313" s="239"/>
      <c r="N313" s="240"/>
      <c r="O313" s="240"/>
      <c r="P313" s="240"/>
      <c r="Q313" s="240"/>
      <c r="R313" s="240"/>
      <c r="S313" s="240"/>
      <c r="T313" s="241"/>
      <c r="AT313" s="242" t="s">
        <v>194</v>
      </c>
      <c r="AU313" s="242" t="s">
        <v>187</v>
      </c>
      <c r="AV313" s="11" t="s">
        <v>187</v>
      </c>
      <c r="AW313" s="11" t="s">
        <v>35</v>
      </c>
      <c r="AX313" s="11" t="s">
        <v>73</v>
      </c>
      <c r="AY313" s="242" t="s">
        <v>180</v>
      </c>
    </row>
    <row r="314" spans="2:51" s="12" customFormat="1" ht="13.5">
      <c r="B314" s="243"/>
      <c r="C314" s="244"/>
      <c r="D314" s="233" t="s">
        <v>194</v>
      </c>
      <c r="E314" s="245" t="s">
        <v>22</v>
      </c>
      <c r="F314" s="246" t="s">
        <v>196</v>
      </c>
      <c r="G314" s="244"/>
      <c r="H314" s="247">
        <v>2.62</v>
      </c>
      <c r="I314" s="248"/>
      <c r="J314" s="244"/>
      <c r="K314" s="244"/>
      <c r="L314" s="249"/>
      <c r="M314" s="250"/>
      <c r="N314" s="251"/>
      <c r="O314" s="251"/>
      <c r="P314" s="251"/>
      <c r="Q314" s="251"/>
      <c r="R314" s="251"/>
      <c r="S314" s="251"/>
      <c r="T314" s="252"/>
      <c r="AT314" s="253" t="s">
        <v>194</v>
      </c>
      <c r="AU314" s="253" t="s">
        <v>187</v>
      </c>
      <c r="AV314" s="12" t="s">
        <v>186</v>
      </c>
      <c r="AW314" s="12" t="s">
        <v>35</v>
      </c>
      <c r="AX314" s="12" t="s">
        <v>10</v>
      </c>
      <c r="AY314" s="253" t="s">
        <v>180</v>
      </c>
    </row>
    <row r="315" spans="2:65" s="1" customFormat="1" ht="22.8" customHeight="1">
      <c r="B315" s="45"/>
      <c r="C315" s="220" t="s">
        <v>29</v>
      </c>
      <c r="D315" s="220" t="s">
        <v>182</v>
      </c>
      <c r="E315" s="221" t="s">
        <v>625</v>
      </c>
      <c r="F315" s="222" t="s">
        <v>626</v>
      </c>
      <c r="G315" s="223" t="s">
        <v>192</v>
      </c>
      <c r="H315" s="224">
        <v>5.49</v>
      </c>
      <c r="I315" s="225"/>
      <c r="J315" s="224">
        <f>ROUND(I315*H315,0)</f>
        <v>0</v>
      </c>
      <c r="K315" s="222" t="s">
        <v>193</v>
      </c>
      <c r="L315" s="71"/>
      <c r="M315" s="226" t="s">
        <v>22</v>
      </c>
      <c r="N315" s="227" t="s">
        <v>45</v>
      </c>
      <c r="O315" s="46"/>
      <c r="P315" s="228">
        <f>O315*H315</f>
        <v>0</v>
      </c>
      <c r="Q315" s="228">
        <v>0</v>
      </c>
      <c r="R315" s="228">
        <f>Q315*H315</f>
        <v>0</v>
      </c>
      <c r="S315" s="228">
        <v>0</v>
      </c>
      <c r="T315" s="229">
        <f>S315*H315</f>
        <v>0</v>
      </c>
      <c r="AR315" s="23" t="s">
        <v>224</v>
      </c>
      <c r="AT315" s="23" t="s">
        <v>182</v>
      </c>
      <c r="AU315" s="23" t="s">
        <v>187</v>
      </c>
      <c r="AY315" s="23" t="s">
        <v>180</v>
      </c>
      <c r="BE315" s="230">
        <f>IF(N315="základní",J315,0)</f>
        <v>0</v>
      </c>
      <c r="BF315" s="230">
        <f>IF(N315="snížená",J315,0)</f>
        <v>0</v>
      </c>
      <c r="BG315" s="230">
        <f>IF(N315="zákl. přenesená",J315,0)</f>
        <v>0</v>
      </c>
      <c r="BH315" s="230">
        <f>IF(N315="sníž. přenesená",J315,0)</f>
        <v>0</v>
      </c>
      <c r="BI315" s="230">
        <f>IF(N315="nulová",J315,0)</f>
        <v>0</v>
      </c>
      <c r="BJ315" s="23" t="s">
        <v>187</v>
      </c>
      <c r="BK315" s="230">
        <f>ROUND(I315*H315,0)</f>
        <v>0</v>
      </c>
      <c r="BL315" s="23" t="s">
        <v>224</v>
      </c>
      <c r="BM315" s="23" t="s">
        <v>627</v>
      </c>
    </row>
    <row r="316" spans="2:51" s="11" customFormat="1" ht="13.5">
      <c r="B316" s="231"/>
      <c r="C316" s="232"/>
      <c r="D316" s="233" t="s">
        <v>194</v>
      </c>
      <c r="E316" s="234" t="s">
        <v>22</v>
      </c>
      <c r="F316" s="235" t="s">
        <v>628</v>
      </c>
      <c r="G316" s="232"/>
      <c r="H316" s="236">
        <v>1.94</v>
      </c>
      <c r="I316" s="237"/>
      <c r="J316" s="232"/>
      <c r="K316" s="232"/>
      <c r="L316" s="238"/>
      <c r="M316" s="239"/>
      <c r="N316" s="240"/>
      <c r="O316" s="240"/>
      <c r="P316" s="240"/>
      <c r="Q316" s="240"/>
      <c r="R316" s="240"/>
      <c r="S316" s="240"/>
      <c r="T316" s="241"/>
      <c r="AT316" s="242" t="s">
        <v>194</v>
      </c>
      <c r="AU316" s="242" t="s">
        <v>187</v>
      </c>
      <c r="AV316" s="11" t="s">
        <v>187</v>
      </c>
      <c r="AW316" s="11" t="s">
        <v>35</v>
      </c>
      <c r="AX316" s="11" t="s">
        <v>73</v>
      </c>
      <c r="AY316" s="242" t="s">
        <v>180</v>
      </c>
    </row>
    <row r="317" spans="2:51" s="11" customFormat="1" ht="13.5">
      <c r="B317" s="231"/>
      <c r="C317" s="232"/>
      <c r="D317" s="233" t="s">
        <v>194</v>
      </c>
      <c r="E317" s="234" t="s">
        <v>22</v>
      </c>
      <c r="F317" s="235" t="s">
        <v>629</v>
      </c>
      <c r="G317" s="232"/>
      <c r="H317" s="236">
        <v>2.45</v>
      </c>
      <c r="I317" s="237"/>
      <c r="J317" s="232"/>
      <c r="K317" s="232"/>
      <c r="L317" s="238"/>
      <c r="M317" s="239"/>
      <c r="N317" s="240"/>
      <c r="O317" s="240"/>
      <c r="P317" s="240"/>
      <c r="Q317" s="240"/>
      <c r="R317" s="240"/>
      <c r="S317" s="240"/>
      <c r="T317" s="241"/>
      <c r="AT317" s="242" t="s">
        <v>194</v>
      </c>
      <c r="AU317" s="242" t="s">
        <v>187</v>
      </c>
      <c r="AV317" s="11" t="s">
        <v>187</v>
      </c>
      <c r="AW317" s="11" t="s">
        <v>35</v>
      </c>
      <c r="AX317" s="11" t="s">
        <v>73</v>
      </c>
      <c r="AY317" s="242" t="s">
        <v>180</v>
      </c>
    </row>
    <row r="318" spans="2:51" s="11" customFormat="1" ht="13.5">
      <c r="B318" s="231"/>
      <c r="C318" s="232"/>
      <c r="D318" s="233" t="s">
        <v>194</v>
      </c>
      <c r="E318" s="234" t="s">
        <v>22</v>
      </c>
      <c r="F318" s="235" t="s">
        <v>325</v>
      </c>
      <c r="G318" s="232"/>
      <c r="H318" s="236">
        <v>1.1</v>
      </c>
      <c r="I318" s="237"/>
      <c r="J318" s="232"/>
      <c r="K318" s="232"/>
      <c r="L318" s="238"/>
      <c r="M318" s="239"/>
      <c r="N318" s="240"/>
      <c r="O318" s="240"/>
      <c r="P318" s="240"/>
      <c r="Q318" s="240"/>
      <c r="R318" s="240"/>
      <c r="S318" s="240"/>
      <c r="T318" s="241"/>
      <c r="AT318" s="242" t="s">
        <v>194</v>
      </c>
      <c r="AU318" s="242" t="s">
        <v>187</v>
      </c>
      <c r="AV318" s="11" t="s">
        <v>187</v>
      </c>
      <c r="AW318" s="11" t="s">
        <v>35</v>
      </c>
      <c r="AX318" s="11" t="s">
        <v>73</v>
      </c>
      <c r="AY318" s="242" t="s">
        <v>180</v>
      </c>
    </row>
    <row r="319" spans="2:51" s="12" customFormat="1" ht="13.5">
      <c r="B319" s="243"/>
      <c r="C319" s="244"/>
      <c r="D319" s="233" t="s">
        <v>194</v>
      </c>
      <c r="E319" s="245" t="s">
        <v>22</v>
      </c>
      <c r="F319" s="246" t="s">
        <v>196</v>
      </c>
      <c r="G319" s="244"/>
      <c r="H319" s="247">
        <v>5.49</v>
      </c>
      <c r="I319" s="248"/>
      <c r="J319" s="244"/>
      <c r="K319" s="244"/>
      <c r="L319" s="249"/>
      <c r="M319" s="250"/>
      <c r="N319" s="251"/>
      <c r="O319" s="251"/>
      <c r="P319" s="251"/>
      <c r="Q319" s="251"/>
      <c r="R319" s="251"/>
      <c r="S319" s="251"/>
      <c r="T319" s="252"/>
      <c r="AT319" s="253" t="s">
        <v>194</v>
      </c>
      <c r="AU319" s="253" t="s">
        <v>187</v>
      </c>
      <c r="AV319" s="12" t="s">
        <v>186</v>
      </c>
      <c r="AW319" s="12" t="s">
        <v>35</v>
      </c>
      <c r="AX319" s="12" t="s">
        <v>10</v>
      </c>
      <c r="AY319" s="253" t="s">
        <v>180</v>
      </c>
    </row>
    <row r="320" spans="2:65" s="1" customFormat="1" ht="14.4" customHeight="1">
      <c r="B320" s="45"/>
      <c r="C320" s="266" t="s">
        <v>630</v>
      </c>
      <c r="D320" s="266" t="s">
        <v>594</v>
      </c>
      <c r="E320" s="267" t="s">
        <v>631</v>
      </c>
      <c r="F320" s="268" t="s">
        <v>632</v>
      </c>
      <c r="G320" s="269" t="s">
        <v>192</v>
      </c>
      <c r="H320" s="270">
        <v>6.33</v>
      </c>
      <c r="I320" s="271"/>
      <c r="J320" s="270">
        <f>ROUND(I320*H320,0)</f>
        <v>0</v>
      </c>
      <c r="K320" s="268" t="s">
        <v>22</v>
      </c>
      <c r="L320" s="272"/>
      <c r="M320" s="273" t="s">
        <v>22</v>
      </c>
      <c r="N320" s="274" t="s">
        <v>45</v>
      </c>
      <c r="O320" s="46"/>
      <c r="P320" s="228">
        <f>O320*H320</f>
        <v>0</v>
      </c>
      <c r="Q320" s="228">
        <v>0</v>
      </c>
      <c r="R320" s="228">
        <f>Q320*H320</f>
        <v>0</v>
      </c>
      <c r="S320" s="228">
        <v>0</v>
      </c>
      <c r="T320" s="229">
        <f>S320*H320</f>
        <v>0</v>
      </c>
      <c r="AR320" s="23" t="s">
        <v>270</v>
      </c>
      <c r="AT320" s="23" t="s">
        <v>594</v>
      </c>
      <c r="AU320" s="23" t="s">
        <v>187</v>
      </c>
      <c r="AY320" s="23" t="s">
        <v>180</v>
      </c>
      <c r="BE320" s="230">
        <f>IF(N320="základní",J320,0)</f>
        <v>0</v>
      </c>
      <c r="BF320" s="230">
        <f>IF(N320="snížená",J320,0)</f>
        <v>0</v>
      </c>
      <c r="BG320" s="230">
        <f>IF(N320="zákl. přenesená",J320,0)</f>
        <v>0</v>
      </c>
      <c r="BH320" s="230">
        <f>IF(N320="sníž. přenesená",J320,0)</f>
        <v>0</v>
      </c>
      <c r="BI320" s="230">
        <f>IF(N320="nulová",J320,0)</f>
        <v>0</v>
      </c>
      <c r="BJ320" s="23" t="s">
        <v>187</v>
      </c>
      <c r="BK320" s="230">
        <f>ROUND(I320*H320,0)</f>
        <v>0</v>
      </c>
      <c r="BL320" s="23" t="s">
        <v>224</v>
      </c>
      <c r="BM320" s="23" t="s">
        <v>633</v>
      </c>
    </row>
    <row r="321" spans="2:51" s="11" customFormat="1" ht="13.5">
      <c r="B321" s="231"/>
      <c r="C321" s="232"/>
      <c r="D321" s="233" t="s">
        <v>194</v>
      </c>
      <c r="E321" s="234" t="s">
        <v>22</v>
      </c>
      <c r="F321" s="235" t="s">
        <v>634</v>
      </c>
      <c r="G321" s="232"/>
      <c r="H321" s="236">
        <v>0.29</v>
      </c>
      <c r="I321" s="237"/>
      <c r="J321" s="232"/>
      <c r="K321" s="232"/>
      <c r="L321" s="238"/>
      <c r="M321" s="239"/>
      <c r="N321" s="240"/>
      <c r="O321" s="240"/>
      <c r="P321" s="240"/>
      <c r="Q321" s="240"/>
      <c r="R321" s="240"/>
      <c r="S321" s="240"/>
      <c r="T321" s="241"/>
      <c r="AT321" s="242" t="s">
        <v>194</v>
      </c>
      <c r="AU321" s="242" t="s">
        <v>187</v>
      </c>
      <c r="AV321" s="11" t="s">
        <v>187</v>
      </c>
      <c r="AW321" s="11" t="s">
        <v>35</v>
      </c>
      <c r="AX321" s="11" t="s">
        <v>73</v>
      </c>
      <c r="AY321" s="242" t="s">
        <v>180</v>
      </c>
    </row>
    <row r="322" spans="2:51" s="11" customFormat="1" ht="13.5">
      <c r="B322" s="231"/>
      <c r="C322" s="232"/>
      <c r="D322" s="233" t="s">
        <v>194</v>
      </c>
      <c r="E322" s="234" t="s">
        <v>22</v>
      </c>
      <c r="F322" s="235" t="s">
        <v>635</v>
      </c>
      <c r="G322" s="232"/>
      <c r="H322" s="236">
        <v>6.04</v>
      </c>
      <c r="I322" s="237"/>
      <c r="J322" s="232"/>
      <c r="K322" s="232"/>
      <c r="L322" s="238"/>
      <c r="M322" s="239"/>
      <c r="N322" s="240"/>
      <c r="O322" s="240"/>
      <c r="P322" s="240"/>
      <c r="Q322" s="240"/>
      <c r="R322" s="240"/>
      <c r="S322" s="240"/>
      <c r="T322" s="241"/>
      <c r="AT322" s="242" t="s">
        <v>194</v>
      </c>
      <c r="AU322" s="242" t="s">
        <v>187</v>
      </c>
      <c r="AV322" s="11" t="s">
        <v>187</v>
      </c>
      <c r="AW322" s="11" t="s">
        <v>35</v>
      </c>
      <c r="AX322" s="11" t="s">
        <v>73</v>
      </c>
      <c r="AY322" s="242" t="s">
        <v>180</v>
      </c>
    </row>
    <row r="323" spans="2:51" s="12" customFormat="1" ht="13.5">
      <c r="B323" s="243"/>
      <c r="C323" s="244"/>
      <c r="D323" s="233" t="s">
        <v>194</v>
      </c>
      <c r="E323" s="245" t="s">
        <v>22</v>
      </c>
      <c r="F323" s="246" t="s">
        <v>196</v>
      </c>
      <c r="G323" s="244"/>
      <c r="H323" s="247">
        <v>6.33</v>
      </c>
      <c r="I323" s="248"/>
      <c r="J323" s="244"/>
      <c r="K323" s="244"/>
      <c r="L323" s="249"/>
      <c r="M323" s="250"/>
      <c r="N323" s="251"/>
      <c r="O323" s="251"/>
      <c r="P323" s="251"/>
      <c r="Q323" s="251"/>
      <c r="R323" s="251"/>
      <c r="S323" s="251"/>
      <c r="T323" s="252"/>
      <c r="AT323" s="253" t="s">
        <v>194</v>
      </c>
      <c r="AU323" s="253" t="s">
        <v>187</v>
      </c>
      <c r="AV323" s="12" t="s">
        <v>186</v>
      </c>
      <c r="AW323" s="12" t="s">
        <v>35</v>
      </c>
      <c r="AX323" s="12" t="s">
        <v>10</v>
      </c>
      <c r="AY323" s="253" t="s">
        <v>180</v>
      </c>
    </row>
    <row r="324" spans="2:65" s="1" customFormat="1" ht="22.8" customHeight="1">
      <c r="B324" s="45"/>
      <c r="C324" s="220" t="s">
        <v>435</v>
      </c>
      <c r="D324" s="220" t="s">
        <v>182</v>
      </c>
      <c r="E324" s="221" t="s">
        <v>636</v>
      </c>
      <c r="F324" s="222" t="s">
        <v>637</v>
      </c>
      <c r="G324" s="223" t="s">
        <v>192</v>
      </c>
      <c r="H324" s="224">
        <v>5.49</v>
      </c>
      <c r="I324" s="225"/>
      <c r="J324" s="224">
        <f>ROUND(I324*H324,0)</f>
        <v>0</v>
      </c>
      <c r="K324" s="222" t="s">
        <v>193</v>
      </c>
      <c r="L324" s="71"/>
      <c r="M324" s="226" t="s">
        <v>22</v>
      </c>
      <c r="N324" s="227" t="s">
        <v>45</v>
      </c>
      <c r="O324" s="46"/>
      <c r="P324" s="228">
        <f>O324*H324</f>
        <v>0</v>
      </c>
      <c r="Q324" s="228">
        <v>0</v>
      </c>
      <c r="R324" s="228">
        <f>Q324*H324</f>
        <v>0</v>
      </c>
      <c r="S324" s="228">
        <v>0</v>
      </c>
      <c r="T324" s="229">
        <f>S324*H324</f>
        <v>0</v>
      </c>
      <c r="AR324" s="23" t="s">
        <v>224</v>
      </c>
      <c r="AT324" s="23" t="s">
        <v>182</v>
      </c>
      <c r="AU324" s="23" t="s">
        <v>187</v>
      </c>
      <c r="AY324" s="23" t="s">
        <v>180</v>
      </c>
      <c r="BE324" s="230">
        <f>IF(N324="základní",J324,0)</f>
        <v>0</v>
      </c>
      <c r="BF324" s="230">
        <f>IF(N324="snížená",J324,0)</f>
        <v>0</v>
      </c>
      <c r="BG324" s="230">
        <f>IF(N324="zákl. přenesená",J324,0)</f>
        <v>0</v>
      </c>
      <c r="BH324" s="230">
        <f>IF(N324="sníž. přenesená",J324,0)</f>
        <v>0</v>
      </c>
      <c r="BI324" s="230">
        <f>IF(N324="nulová",J324,0)</f>
        <v>0</v>
      </c>
      <c r="BJ324" s="23" t="s">
        <v>187</v>
      </c>
      <c r="BK324" s="230">
        <f>ROUND(I324*H324,0)</f>
        <v>0</v>
      </c>
      <c r="BL324" s="23" t="s">
        <v>224</v>
      </c>
      <c r="BM324" s="23" t="s">
        <v>638</v>
      </c>
    </row>
    <row r="325" spans="2:51" s="11" customFormat="1" ht="13.5">
      <c r="B325" s="231"/>
      <c r="C325" s="232"/>
      <c r="D325" s="233" t="s">
        <v>194</v>
      </c>
      <c r="E325" s="234" t="s">
        <v>22</v>
      </c>
      <c r="F325" s="235" t="s">
        <v>628</v>
      </c>
      <c r="G325" s="232"/>
      <c r="H325" s="236">
        <v>1.94</v>
      </c>
      <c r="I325" s="237"/>
      <c r="J325" s="232"/>
      <c r="K325" s="232"/>
      <c r="L325" s="238"/>
      <c r="M325" s="239"/>
      <c r="N325" s="240"/>
      <c r="O325" s="240"/>
      <c r="P325" s="240"/>
      <c r="Q325" s="240"/>
      <c r="R325" s="240"/>
      <c r="S325" s="240"/>
      <c r="T325" s="241"/>
      <c r="AT325" s="242" t="s">
        <v>194</v>
      </c>
      <c r="AU325" s="242" t="s">
        <v>187</v>
      </c>
      <c r="AV325" s="11" t="s">
        <v>187</v>
      </c>
      <c r="AW325" s="11" t="s">
        <v>35</v>
      </c>
      <c r="AX325" s="11" t="s">
        <v>73</v>
      </c>
      <c r="AY325" s="242" t="s">
        <v>180</v>
      </c>
    </row>
    <row r="326" spans="2:51" s="11" customFormat="1" ht="13.5">
      <c r="B326" s="231"/>
      <c r="C326" s="232"/>
      <c r="D326" s="233" t="s">
        <v>194</v>
      </c>
      <c r="E326" s="234" t="s">
        <v>22</v>
      </c>
      <c r="F326" s="235" t="s">
        <v>629</v>
      </c>
      <c r="G326" s="232"/>
      <c r="H326" s="236">
        <v>2.45</v>
      </c>
      <c r="I326" s="237"/>
      <c r="J326" s="232"/>
      <c r="K326" s="232"/>
      <c r="L326" s="238"/>
      <c r="M326" s="239"/>
      <c r="N326" s="240"/>
      <c r="O326" s="240"/>
      <c r="P326" s="240"/>
      <c r="Q326" s="240"/>
      <c r="R326" s="240"/>
      <c r="S326" s="240"/>
      <c r="T326" s="241"/>
      <c r="AT326" s="242" t="s">
        <v>194</v>
      </c>
      <c r="AU326" s="242" t="s">
        <v>187</v>
      </c>
      <c r="AV326" s="11" t="s">
        <v>187</v>
      </c>
      <c r="AW326" s="11" t="s">
        <v>35</v>
      </c>
      <c r="AX326" s="11" t="s">
        <v>73</v>
      </c>
      <c r="AY326" s="242" t="s">
        <v>180</v>
      </c>
    </row>
    <row r="327" spans="2:51" s="11" customFormat="1" ht="13.5">
      <c r="B327" s="231"/>
      <c r="C327" s="232"/>
      <c r="D327" s="233" t="s">
        <v>194</v>
      </c>
      <c r="E327" s="234" t="s">
        <v>22</v>
      </c>
      <c r="F327" s="235" t="s">
        <v>325</v>
      </c>
      <c r="G327" s="232"/>
      <c r="H327" s="236">
        <v>1.1</v>
      </c>
      <c r="I327" s="237"/>
      <c r="J327" s="232"/>
      <c r="K327" s="232"/>
      <c r="L327" s="238"/>
      <c r="M327" s="239"/>
      <c r="N327" s="240"/>
      <c r="O327" s="240"/>
      <c r="P327" s="240"/>
      <c r="Q327" s="240"/>
      <c r="R327" s="240"/>
      <c r="S327" s="240"/>
      <c r="T327" s="241"/>
      <c r="AT327" s="242" t="s">
        <v>194</v>
      </c>
      <c r="AU327" s="242" t="s">
        <v>187</v>
      </c>
      <c r="AV327" s="11" t="s">
        <v>187</v>
      </c>
      <c r="AW327" s="11" t="s">
        <v>35</v>
      </c>
      <c r="AX327" s="11" t="s">
        <v>73</v>
      </c>
      <c r="AY327" s="242" t="s">
        <v>180</v>
      </c>
    </row>
    <row r="328" spans="2:51" s="12" customFormat="1" ht="13.5">
      <c r="B328" s="243"/>
      <c r="C328" s="244"/>
      <c r="D328" s="233" t="s">
        <v>194</v>
      </c>
      <c r="E328" s="245" t="s">
        <v>22</v>
      </c>
      <c r="F328" s="246" t="s">
        <v>196</v>
      </c>
      <c r="G328" s="244"/>
      <c r="H328" s="247">
        <v>5.49</v>
      </c>
      <c r="I328" s="248"/>
      <c r="J328" s="244"/>
      <c r="K328" s="244"/>
      <c r="L328" s="249"/>
      <c r="M328" s="250"/>
      <c r="N328" s="251"/>
      <c r="O328" s="251"/>
      <c r="P328" s="251"/>
      <c r="Q328" s="251"/>
      <c r="R328" s="251"/>
      <c r="S328" s="251"/>
      <c r="T328" s="252"/>
      <c r="AT328" s="253" t="s">
        <v>194</v>
      </c>
      <c r="AU328" s="253" t="s">
        <v>187</v>
      </c>
      <c r="AV328" s="12" t="s">
        <v>186</v>
      </c>
      <c r="AW328" s="12" t="s">
        <v>35</v>
      </c>
      <c r="AX328" s="12" t="s">
        <v>10</v>
      </c>
      <c r="AY328" s="253" t="s">
        <v>180</v>
      </c>
    </row>
    <row r="329" spans="2:65" s="1" customFormat="1" ht="14.4" customHeight="1">
      <c r="B329" s="45"/>
      <c r="C329" s="220" t="s">
        <v>639</v>
      </c>
      <c r="D329" s="220" t="s">
        <v>182</v>
      </c>
      <c r="E329" s="221" t="s">
        <v>640</v>
      </c>
      <c r="F329" s="222" t="s">
        <v>641</v>
      </c>
      <c r="G329" s="223" t="s">
        <v>192</v>
      </c>
      <c r="H329" s="224">
        <v>5.49</v>
      </c>
      <c r="I329" s="225"/>
      <c r="J329" s="224">
        <f>ROUND(I329*H329,0)</f>
        <v>0</v>
      </c>
      <c r="K329" s="222" t="s">
        <v>193</v>
      </c>
      <c r="L329" s="71"/>
      <c r="M329" s="226" t="s">
        <v>22</v>
      </c>
      <c r="N329" s="227" t="s">
        <v>45</v>
      </c>
      <c r="O329" s="46"/>
      <c r="P329" s="228">
        <f>O329*H329</f>
        <v>0</v>
      </c>
      <c r="Q329" s="228">
        <v>0</v>
      </c>
      <c r="R329" s="228">
        <f>Q329*H329</f>
        <v>0</v>
      </c>
      <c r="S329" s="228">
        <v>0</v>
      </c>
      <c r="T329" s="229">
        <f>S329*H329</f>
        <v>0</v>
      </c>
      <c r="AR329" s="23" t="s">
        <v>224</v>
      </c>
      <c r="AT329" s="23" t="s">
        <v>182</v>
      </c>
      <c r="AU329" s="23" t="s">
        <v>187</v>
      </c>
      <c r="AY329" s="23" t="s">
        <v>180</v>
      </c>
      <c r="BE329" s="230">
        <f>IF(N329="základní",J329,0)</f>
        <v>0</v>
      </c>
      <c r="BF329" s="230">
        <f>IF(N329="snížená",J329,0)</f>
        <v>0</v>
      </c>
      <c r="BG329" s="230">
        <f>IF(N329="zákl. přenesená",J329,0)</f>
        <v>0</v>
      </c>
      <c r="BH329" s="230">
        <f>IF(N329="sníž. přenesená",J329,0)</f>
        <v>0</v>
      </c>
      <c r="BI329" s="230">
        <f>IF(N329="nulová",J329,0)</f>
        <v>0</v>
      </c>
      <c r="BJ329" s="23" t="s">
        <v>187</v>
      </c>
      <c r="BK329" s="230">
        <f>ROUND(I329*H329,0)</f>
        <v>0</v>
      </c>
      <c r="BL329" s="23" t="s">
        <v>224</v>
      </c>
      <c r="BM329" s="23" t="s">
        <v>642</v>
      </c>
    </row>
    <row r="330" spans="2:47" s="1" customFormat="1" ht="13.5">
      <c r="B330" s="45"/>
      <c r="C330" s="73"/>
      <c r="D330" s="233" t="s">
        <v>205</v>
      </c>
      <c r="E330" s="73"/>
      <c r="F330" s="254" t="s">
        <v>643</v>
      </c>
      <c r="G330" s="73"/>
      <c r="H330" s="73"/>
      <c r="I330" s="190"/>
      <c r="J330" s="73"/>
      <c r="K330" s="73"/>
      <c r="L330" s="71"/>
      <c r="M330" s="255"/>
      <c r="N330" s="46"/>
      <c r="O330" s="46"/>
      <c r="P330" s="46"/>
      <c r="Q330" s="46"/>
      <c r="R330" s="46"/>
      <c r="S330" s="46"/>
      <c r="T330" s="94"/>
      <c r="AT330" s="23" t="s">
        <v>205</v>
      </c>
      <c r="AU330" s="23" t="s">
        <v>187</v>
      </c>
    </row>
    <row r="331" spans="2:51" s="11" customFormat="1" ht="13.5">
      <c r="B331" s="231"/>
      <c r="C331" s="232"/>
      <c r="D331" s="233" t="s">
        <v>194</v>
      </c>
      <c r="E331" s="234" t="s">
        <v>22</v>
      </c>
      <c r="F331" s="235" t="s">
        <v>644</v>
      </c>
      <c r="G331" s="232"/>
      <c r="H331" s="236">
        <v>5.49</v>
      </c>
      <c r="I331" s="237"/>
      <c r="J331" s="232"/>
      <c r="K331" s="232"/>
      <c r="L331" s="238"/>
      <c r="M331" s="239"/>
      <c r="N331" s="240"/>
      <c r="O331" s="240"/>
      <c r="P331" s="240"/>
      <c r="Q331" s="240"/>
      <c r="R331" s="240"/>
      <c r="S331" s="240"/>
      <c r="T331" s="241"/>
      <c r="AT331" s="242" t="s">
        <v>194</v>
      </c>
      <c r="AU331" s="242" t="s">
        <v>187</v>
      </c>
      <c r="AV331" s="11" t="s">
        <v>187</v>
      </c>
      <c r="AW331" s="11" t="s">
        <v>35</v>
      </c>
      <c r="AX331" s="11" t="s">
        <v>73</v>
      </c>
      <c r="AY331" s="242" t="s">
        <v>180</v>
      </c>
    </row>
    <row r="332" spans="2:51" s="12" customFormat="1" ht="13.5">
      <c r="B332" s="243"/>
      <c r="C332" s="244"/>
      <c r="D332" s="233" t="s">
        <v>194</v>
      </c>
      <c r="E332" s="245" t="s">
        <v>22</v>
      </c>
      <c r="F332" s="246" t="s">
        <v>196</v>
      </c>
      <c r="G332" s="244"/>
      <c r="H332" s="247">
        <v>5.49</v>
      </c>
      <c r="I332" s="248"/>
      <c r="J332" s="244"/>
      <c r="K332" s="244"/>
      <c r="L332" s="249"/>
      <c r="M332" s="250"/>
      <c r="N332" s="251"/>
      <c r="O332" s="251"/>
      <c r="P332" s="251"/>
      <c r="Q332" s="251"/>
      <c r="R332" s="251"/>
      <c r="S332" s="251"/>
      <c r="T332" s="252"/>
      <c r="AT332" s="253" t="s">
        <v>194</v>
      </c>
      <c r="AU332" s="253" t="s">
        <v>187</v>
      </c>
      <c r="AV332" s="12" t="s">
        <v>186</v>
      </c>
      <c r="AW332" s="12" t="s">
        <v>35</v>
      </c>
      <c r="AX332" s="12" t="s">
        <v>10</v>
      </c>
      <c r="AY332" s="253" t="s">
        <v>180</v>
      </c>
    </row>
    <row r="333" spans="2:65" s="1" customFormat="1" ht="14.4" customHeight="1">
      <c r="B333" s="45"/>
      <c r="C333" s="220" t="s">
        <v>439</v>
      </c>
      <c r="D333" s="220" t="s">
        <v>182</v>
      </c>
      <c r="E333" s="221" t="s">
        <v>645</v>
      </c>
      <c r="F333" s="222" t="s">
        <v>646</v>
      </c>
      <c r="G333" s="223" t="s">
        <v>358</v>
      </c>
      <c r="H333" s="224">
        <v>10.48</v>
      </c>
      <c r="I333" s="225"/>
      <c r="J333" s="224">
        <f>ROUND(I333*H333,0)</f>
        <v>0</v>
      </c>
      <c r="K333" s="222" t="s">
        <v>193</v>
      </c>
      <c r="L333" s="71"/>
      <c r="M333" s="226" t="s">
        <v>22</v>
      </c>
      <c r="N333" s="227" t="s">
        <v>45</v>
      </c>
      <c r="O333" s="46"/>
      <c r="P333" s="228">
        <f>O333*H333</f>
        <v>0</v>
      </c>
      <c r="Q333" s="228">
        <v>0</v>
      </c>
      <c r="R333" s="228">
        <f>Q333*H333</f>
        <v>0</v>
      </c>
      <c r="S333" s="228">
        <v>0</v>
      </c>
      <c r="T333" s="229">
        <f>S333*H333</f>
        <v>0</v>
      </c>
      <c r="AR333" s="23" t="s">
        <v>224</v>
      </c>
      <c r="AT333" s="23" t="s">
        <v>182</v>
      </c>
      <c r="AU333" s="23" t="s">
        <v>187</v>
      </c>
      <c r="AY333" s="23" t="s">
        <v>180</v>
      </c>
      <c r="BE333" s="230">
        <f>IF(N333="základní",J333,0)</f>
        <v>0</v>
      </c>
      <c r="BF333" s="230">
        <f>IF(N333="snížená",J333,0)</f>
        <v>0</v>
      </c>
      <c r="BG333" s="230">
        <f>IF(N333="zákl. přenesená",J333,0)</f>
        <v>0</v>
      </c>
      <c r="BH333" s="230">
        <f>IF(N333="sníž. přenesená",J333,0)</f>
        <v>0</v>
      </c>
      <c r="BI333" s="230">
        <f>IF(N333="nulová",J333,0)</f>
        <v>0</v>
      </c>
      <c r="BJ333" s="23" t="s">
        <v>187</v>
      </c>
      <c r="BK333" s="230">
        <f>ROUND(I333*H333,0)</f>
        <v>0</v>
      </c>
      <c r="BL333" s="23" t="s">
        <v>224</v>
      </c>
      <c r="BM333" s="23" t="s">
        <v>647</v>
      </c>
    </row>
    <row r="334" spans="2:47" s="1" customFormat="1" ht="13.5">
      <c r="B334" s="45"/>
      <c r="C334" s="73"/>
      <c r="D334" s="233" t="s">
        <v>205</v>
      </c>
      <c r="E334" s="73"/>
      <c r="F334" s="254" t="s">
        <v>643</v>
      </c>
      <c r="G334" s="73"/>
      <c r="H334" s="73"/>
      <c r="I334" s="190"/>
      <c r="J334" s="73"/>
      <c r="K334" s="73"/>
      <c r="L334" s="71"/>
      <c r="M334" s="255"/>
      <c r="N334" s="46"/>
      <c r="O334" s="46"/>
      <c r="P334" s="46"/>
      <c r="Q334" s="46"/>
      <c r="R334" s="46"/>
      <c r="S334" s="46"/>
      <c r="T334" s="94"/>
      <c r="AT334" s="23" t="s">
        <v>205</v>
      </c>
      <c r="AU334" s="23" t="s">
        <v>187</v>
      </c>
    </row>
    <row r="335" spans="2:51" s="11" customFormat="1" ht="13.5">
      <c r="B335" s="231"/>
      <c r="C335" s="232"/>
      <c r="D335" s="233" t="s">
        <v>194</v>
      </c>
      <c r="E335" s="234" t="s">
        <v>22</v>
      </c>
      <c r="F335" s="235" t="s">
        <v>648</v>
      </c>
      <c r="G335" s="232"/>
      <c r="H335" s="236">
        <v>10.48</v>
      </c>
      <c r="I335" s="237"/>
      <c r="J335" s="232"/>
      <c r="K335" s="232"/>
      <c r="L335" s="238"/>
      <c r="M335" s="239"/>
      <c r="N335" s="240"/>
      <c r="O335" s="240"/>
      <c r="P335" s="240"/>
      <c r="Q335" s="240"/>
      <c r="R335" s="240"/>
      <c r="S335" s="240"/>
      <c r="T335" s="241"/>
      <c r="AT335" s="242" t="s">
        <v>194</v>
      </c>
      <c r="AU335" s="242" t="s">
        <v>187</v>
      </c>
      <c r="AV335" s="11" t="s">
        <v>187</v>
      </c>
      <c r="AW335" s="11" t="s">
        <v>35</v>
      </c>
      <c r="AX335" s="11" t="s">
        <v>73</v>
      </c>
      <c r="AY335" s="242" t="s">
        <v>180</v>
      </c>
    </row>
    <row r="336" spans="2:51" s="12" customFormat="1" ht="13.5">
      <c r="B336" s="243"/>
      <c r="C336" s="244"/>
      <c r="D336" s="233" t="s">
        <v>194</v>
      </c>
      <c r="E336" s="245" t="s">
        <v>22</v>
      </c>
      <c r="F336" s="246" t="s">
        <v>196</v>
      </c>
      <c r="G336" s="244"/>
      <c r="H336" s="247">
        <v>10.48</v>
      </c>
      <c r="I336" s="248"/>
      <c r="J336" s="244"/>
      <c r="K336" s="244"/>
      <c r="L336" s="249"/>
      <c r="M336" s="250"/>
      <c r="N336" s="251"/>
      <c r="O336" s="251"/>
      <c r="P336" s="251"/>
      <c r="Q336" s="251"/>
      <c r="R336" s="251"/>
      <c r="S336" s="251"/>
      <c r="T336" s="252"/>
      <c r="AT336" s="253" t="s">
        <v>194</v>
      </c>
      <c r="AU336" s="253" t="s">
        <v>187</v>
      </c>
      <c r="AV336" s="12" t="s">
        <v>186</v>
      </c>
      <c r="AW336" s="12" t="s">
        <v>35</v>
      </c>
      <c r="AX336" s="12" t="s">
        <v>10</v>
      </c>
      <c r="AY336" s="253" t="s">
        <v>180</v>
      </c>
    </row>
    <row r="337" spans="2:65" s="1" customFormat="1" ht="22.8" customHeight="1">
      <c r="B337" s="45"/>
      <c r="C337" s="220" t="s">
        <v>649</v>
      </c>
      <c r="D337" s="220" t="s">
        <v>182</v>
      </c>
      <c r="E337" s="221" t="s">
        <v>650</v>
      </c>
      <c r="F337" s="222" t="s">
        <v>651</v>
      </c>
      <c r="G337" s="223" t="s">
        <v>192</v>
      </c>
      <c r="H337" s="224">
        <v>5.49</v>
      </c>
      <c r="I337" s="225"/>
      <c r="J337" s="224">
        <f>ROUND(I337*H337,0)</f>
        <v>0</v>
      </c>
      <c r="K337" s="222" t="s">
        <v>193</v>
      </c>
      <c r="L337" s="71"/>
      <c r="M337" s="226" t="s">
        <v>22</v>
      </c>
      <c r="N337" s="227" t="s">
        <v>45</v>
      </c>
      <c r="O337" s="46"/>
      <c r="P337" s="228">
        <f>O337*H337</f>
        <v>0</v>
      </c>
      <c r="Q337" s="228">
        <v>0</v>
      </c>
      <c r="R337" s="228">
        <f>Q337*H337</f>
        <v>0</v>
      </c>
      <c r="S337" s="228">
        <v>0</v>
      </c>
      <c r="T337" s="229">
        <f>S337*H337</f>
        <v>0</v>
      </c>
      <c r="AR337" s="23" t="s">
        <v>224</v>
      </c>
      <c r="AT337" s="23" t="s">
        <v>182</v>
      </c>
      <c r="AU337" s="23" t="s">
        <v>187</v>
      </c>
      <c r="AY337" s="23" t="s">
        <v>180</v>
      </c>
      <c r="BE337" s="230">
        <f>IF(N337="základní",J337,0)</f>
        <v>0</v>
      </c>
      <c r="BF337" s="230">
        <f>IF(N337="snížená",J337,0)</f>
        <v>0</v>
      </c>
      <c r="BG337" s="230">
        <f>IF(N337="zákl. přenesená",J337,0)</f>
        <v>0</v>
      </c>
      <c r="BH337" s="230">
        <f>IF(N337="sníž. přenesená",J337,0)</f>
        <v>0</v>
      </c>
      <c r="BI337" s="230">
        <f>IF(N337="nulová",J337,0)</f>
        <v>0</v>
      </c>
      <c r="BJ337" s="23" t="s">
        <v>187</v>
      </c>
      <c r="BK337" s="230">
        <f>ROUND(I337*H337,0)</f>
        <v>0</v>
      </c>
      <c r="BL337" s="23" t="s">
        <v>224</v>
      </c>
      <c r="BM337" s="23" t="s">
        <v>652</v>
      </c>
    </row>
    <row r="338" spans="2:47" s="1" customFormat="1" ht="13.5">
      <c r="B338" s="45"/>
      <c r="C338" s="73"/>
      <c r="D338" s="233" t="s">
        <v>205</v>
      </c>
      <c r="E338" s="73"/>
      <c r="F338" s="254" t="s">
        <v>653</v>
      </c>
      <c r="G338" s="73"/>
      <c r="H338" s="73"/>
      <c r="I338" s="190"/>
      <c r="J338" s="73"/>
      <c r="K338" s="73"/>
      <c r="L338" s="71"/>
      <c r="M338" s="255"/>
      <c r="N338" s="46"/>
      <c r="O338" s="46"/>
      <c r="P338" s="46"/>
      <c r="Q338" s="46"/>
      <c r="R338" s="46"/>
      <c r="S338" s="46"/>
      <c r="T338" s="94"/>
      <c r="AT338" s="23" t="s">
        <v>205</v>
      </c>
      <c r="AU338" s="23" t="s">
        <v>187</v>
      </c>
    </row>
    <row r="339" spans="2:51" s="11" customFormat="1" ht="13.5">
      <c r="B339" s="231"/>
      <c r="C339" s="232"/>
      <c r="D339" s="233" t="s">
        <v>194</v>
      </c>
      <c r="E339" s="234" t="s">
        <v>22</v>
      </c>
      <c r="F339" s="235" t="s">
        <v>628</v>
      </c>
      <c r="G339" s="232"/>
      <c r="H339" s="236">
        <v>1.94</v>
      </c>
      <c r="I339" s="237"/>
      <c r="J339" s="232"/>
      <c r="K339" s="232"/>
      <c r="L339" s="238"/>
      <c r="M339" s="239"/>
      <c r="N339" s="240"/>
      <c r="O339" s="240"/>
      <c r="P339" s="240"/>
      <c r="Q339" s="240"/>
      <c r="R339" s="240"/>
      <c r="S339" s="240"/>
      <c r="T339" s="241"/>
      <c r="AT339" s="242" t="s">
        <v>194</v>
      </c>
      <c r="AU339" s="242" t="s">
        <v>187</v>
      </c>
      <c r="AV339" s="11" t="s">
        <v>187</v>
      </c>
      <c r="AW339" s="11" t="s">
        <v>35</v>
      </c>
      <c r="AX339" s="11" t="s">
        <v>73</v>
      </c>
      <c r="AY339" s="242" t="s">
        <v>180</v>
      </c>
    </row>
    <row r="340" spans="2:51" s="11" customFormat="1" ht="13.5">
      <c r="B340" s="231"/>
      <c r="C340" s="232"/>
      <c r="D340" s="233" t="s">
        <v>194</v>
      </c>
      <c r="E340" s="234" t="s">
        <v>22</v>
      </c>
      <c r="F340" s="235" t="s">
        <v>629</v>
      </c>
      <c r="G340" s="232"/>
      <c r="H340" s="236">
        <v>2.45</v>
      </c>
      <c r="I340" s="237"/>
      <c r="J340" s="232"/>
      <c r="K340" s="232"/>
      <c r="L340" s="238"/>
      <c r="M340" s="239"/>
      <c r="N340" s="240"/>
      <c r="O340" s="240"/>
      <c r="P340" s="240"/>
      <c r="Q340" s="240"/>
      <c r="R340" s="240"/>
      <c r="S340" s="240"/>
      <c r="T340" s="241"/>
      <c r="AT340" s="242" t="s">
        <v>194</v>
      </c>
      <c r="AU340" s="242" t="s">
        <v>187</v>
      </c>
      <c r="AV340" s="11" t="s">
        <v>187</v>
      </c>
      <c r="AW340" s="11" t="s">
        <v>35</v>
      </c>
      <c r="AX340" s="11" t="s">
        <v>73</v>
      </c>
      <c r="AY340" s="242" t="s">
        <v>180</v>
      </c>
    </row>
    <row r="341" spans="2:51" s="11" customFormat="1" ht="13.5">
      <c r="B341" s="231"/>
      <c r="C341" s="232"/>
      <c r="D341" s="233" t="s">
        <v>194</v>
      </c>
      <c r="E341" s="234" t="s">
        <v>22</v>
      </c>
      <c r="F341" s="235" t="s">
        <v>325</v>
      </c>
      <c r="G341" s="232"/>
      <c r="H341" s="236">
        <v>1.1</v>
      </c>
      <c r="I341" s="237"/>
      <c r="J341" s="232"/>
      <c r="K341" s="232"/>
      <c r="L341" s="238"/>
      <c r="M341" s="239"/>
      <c r="N341" s="240"/>
      <c r="O341" s="240"/>
      <c r="P341" s="240"/>
      <c r="Q341" s="240"/>
      <c r="R341" s="240"/>
      <c r="S341" s="240"/>
      <c r="T341" s="241"/>
      <c r="AT341" s="242" t="s">
        <v>194</v>
      </c>
      <c r="AU341" s="242" t="s">
        <v>187</v>
      </c>
      <c r="AV341" s="11" t="s">
        <v>187</v>
      </c>
      <c r="AW341" s="11" t="s">
        <v>35</v>
      </c>
      <c r="AX341" s="11" t="s">
        <v>73</v>
      </c>
      <c r="AY341" s="242" t="s">
        <v>180</v>
      </c>
    </row>
    <row r="342" spans="2:51" s="12" customFormat="1" ht="13.5">
      <c r="B342" s="243"/>
      <c r="C342" s="244"/>
      <c r="D342" s="233" t="s">
        <v>194</v>
      </c>
      <c r="E342" s="245" t="s">
        <v>22</v>
      </c>
      <c r="F342" s="246" t="s">
        <v>196</v>
      </c>
      <c r="G342" s="244"/>
      <c r="H342" s="247">
        <v>5.49</v>
      </c>
      <c r="I342" s="248"/>
      <c r="J342" s="244"/>
      <c r="K342" s="244"/>
      <c r="L342" s="249"/>
      <c r="M342" s="250"/>
      <c r="N342" s="251"/>
      <c r="O342" s="251"/>
      <c r="P342" s="251"/>
      <c r="Q342" s="251"/>
      <c r="R342" s="251"/>
      <c r="S342" s="251"/>
      <c r="T342" s="252"/>
      <c r="AT342" s="253" t="s">
        <v>194</v>
      </c>
      <c r="AU342" s="253" t="s">
        <v>187</v>
      </c>
      <c r="AV342" s="12" t="s">
        <v>186</v>
      </c>
      <c r="AW342" s="12" t="s">
        <v>35</v>
      </c>
      <c r="AX342" s="12" t="s">
        <v>10</v>
      </c>
      <c r="AY342" s="253" t="s">
        <v>180</v>
      </c>
    </row>
    <row r="343" spans="2:65" s="1" customFormat="1" ht="34.2" customHeight="1">
      <c r="B343" s="45"/>
      <c r="C343" s="220" t="s">
        <v>443</v>
      </c>
      <c r="D343" s="220" t="s">
        <v>182</v>
      </c>
      <c r="E343" s="221" t="s">
        <v>654</v>
      </c>
      <c r="F343" s="222" t="s">
        <v>655</v>
      </c>
      <c r="G343" s="223" t="s">
        <v>334</v>
      </c>
      <c r="H343" s="225"/>
      <c r="I343" s="225"/>
      <c r="J343" s="224">
        <f>ROUND(I343*H343,0)</f>
        <v>0</v>
      </c>
      <c r="K343" s="222" t="s">
        <v>193</v>
      </c>
      <c r="L343" s="71"/>
      <c r="M343" s="226" t="s">
        <v>22</v>
      </c>
      <c r="N343" s="227" t="s">
        <v>45</v>
      </c>
      <c r="O343" s="46"/>
      <c r="P343" s="228">
        <f>O343*H343</f>
        <v>0</v>
      </c>
      <c r="Q343" s="228">
        <v>0</v>
      </c>
      <c r="R343" s="228">
        <f>Q343*H343</f>
        <v>0</v>
      </c>
      <c r="S343" s="228">
        <v>0</v>
      </c>
      <c r="T343" s="229">
        <f>S343*H343</f>
        <v>0</v>
      </c>
      <c r="AR343" s="23" t="s">
        <v>224</v>
      </c>
      <c r="AT343" s="23" t="s">
        <v>182</v>
      </c>
      <c r="AU343" s="23" t="s">
        <v>187</v>
      </c>
      <c r="AY343" s="23" t="s">
        <v>180</v>
      </c>
      <c r="BE343" s="230">
        <f>IF(N343="základní",J343,0)</f>
        <v>0</v>
      </c>
      <c r="BF343" s="230">
        <f>IF(N343="snížená",J343,0)</f>
        <v>0</v>
      </c>
      <c r="BG343" s="230">
        <f>IF(N343="zákl. přenesená",J343,0)</f>
        <v>0</v>
      </c>
      <c r="BH343" s="230">
        <f>IF(N343="sníž. přenesená",J343,0)</f>
        <v>0</v>
      </c>
      <c r="BI343" s="230">
        <f>IF(N343="nulová",J343,0)</f>
        <v>0</v>
      </c>
      <c r="BJ343" s="23" t="s">
        <v>187</v>
      </c>
      <c r="BK343" s="230">
        <f>ROUND(I343*H343,0)</f>
        <v>0</v>
      </c>
      <c r="BL343" s="23" t="s">
        <v>224</v>
      </c>
      <c r="BM343" s="23" t="s">
        <v>656</v>
      </c>
    </row>
    <row r="344" spans="2:47" s="1" customFormat="1" ht="13.5">
      <c r="B344" s="45"/>
      <c r="C344" s="73"/>
      <c r="D344" s="233" t="s">
        <v>205</v>
      </c>
      <c r="E344" s="73"/>
      <c r="F344" s="254" t="s">
        <v>336</v>
      </c>
      <c r="G344" s="73"/>
      <c r="H344" s="73"/>
      <c r="I344" s="190"/>
      <c r="J344" s="73"/>
      <c r="K344" s="73"/>
      <c r="L344" s="71"/>
      <c r="M344" s="255"/>
      <c r="N344" s="46"/>
      <c r="O344" s="46"/>
      <c r="P344" s="46"/>
      <c r="Q344" s="46"/>
      <c r="R344" s="46"/>
      <c r="S344" s="46"/>
      <c r="T344" s="94"/>
      <c r="AT344" s="23" t="s">
        <v>205</v>
      </c>
      <c r="AU344" s="23" t="s">
        <v>187</v>
      </c>
    </row>
    <row r="345" spans="2:63" s="10" customFormat="1" ht="29.85" customHeight="1">
      <c r="B345" s="204"/>
      <c r="C345" s="205"/>
      <c r="D345" s="206" t="s">
        <v>72</v>
      </c>
      <c r="E345" s="218" t="s">
        <v>657</v>
      </c>
      <c r="F345" s="218" t="s">
        <v>658</v>
      </c>
      <c r="G345" s="205"/>
      <c r="H345" s="205"/>
      <c r="I345" s="208"/>
      <c r="J345" s="219">
        <f>BK345</f>
        <v>0</v>
      </c>
      <c r="K345" s="205"/>
      <c r="L345" s="210"/>
      <c r="M345" s="211"/>
      <c r="N345" s="212"/>
      <c r="O345" s="212"/>
      <c r="P345" s="213">
        <f>SUM(P346:P375)</f>
        <v>0</v>
      </c>
      <c r="Q345" s="212"/>
      <c r="R345" s="213">
        <f>SUM(R346:R375)</f>
        <v>0</v>
      </c>
      <c r="S345" s="212"/>
      <c r="T345" s="214">
        <f>SUM(T346:T375)</f>
        <v>0</v>
      </c>
      <c r="AR345" s="215" t="s">
        <v>187</v>
      </c>
      <c r="AT345" s="216" t="s">
        <v>72</v>
      </c>
      <c r="AU345" s="216" t="s">
        <v>10</v>
      </c>
      <c r="AY345" s="215" t="s">
        <v>180</v>
      </c>
      <c r="BK345" s="217">
        <f>SUM(BK346:BK375)</f>
        <v>0</v>
      </c>
    </row>
    <row r="346" spans="2:65" s="1" customFormat="1" ht="22.8" customHeight="1">
      <c r="B346" s="45"/>
      <c r="C346" s="220" t="s">
        <v>659</v>
      </c>
      <c r="D346" s="220" t="s">
        <v>182</v>
      </c>
      <c r="E346" s="221" t="s">
        <v>660</v>
      </c>
      <c r="F346" s="222" t="s">
        <v>661</v>
      </c>
      <c r="G346" s="223" t="s">
        <v>192</v>
      </c>
      <c r="H346" s="224">
        <v>13.81</v>
      </c>
      <c r="I346" s="225"/>
      <c r="J346" s="224">
        <f>ROUND(I346*H346,0)</f>
        <v>0</v>
      </c>
      <c r="K346" s="222" t="s">
        <v>193</v>
      </c>
      <c r="L346" s="71"/>
      <c r="M346" s="226" t="s">
        <v>22</v>
      </c>
      <c r="N346" s="227" t="s">
        <v>45</v>
      </c>
      <c r="O346" s="46"/>
      <c r="P346" s="228">
        <f>O346*H346</f>
        <v>0</v>
      </c>
      <c r="Q346" s="228">
        <v>0</v>
      </c>
      <c r="R346" s="228">
        <f>Q346*H346</f>
        <v>0</v>
      </c>
      <c r="S346" s="228">
        <v>0</v>
      </c>
      <c r="T346" s="229">
        <f>S346*H346</f>
        <v>0</v>
      </c>
      <c r="AR346" s="23" t="s">
        <v>224</v>
      </c>
      <c r="AT346" s="23" t="s">
        <v>182</v>
      </c>
      <c r="AU346" s="23" t="s">
        <v>187</v>
      </c>
      <c r="AY346" s="23" t="s">
        <v>180</v>
      </c>
      <c r="BE346" s="230">
        <f>IF(N346="základní",J346,0)</f>
        <v>0</v>
      </c>
      <c r="BF346" s="230">
        <f>IF(N346="snížená",J346,0)</f>
        <v>0</v>
      </c>
      <c r="BG346" s="230">
        <f>IF(N346="zákl. přenesená",J346,0)</f>
        <v>0</v>
      </c>
      <c r="BH346" s="230">
        <f>IF(N346="sníž. přenesená",J346,0)</f>
        <v>0</v>
      </c>
      <c r="BI346" s="230">
        <f>IF(N346="nulová",J346,0)</f>
        <v>0</v>
      </c>
      <c r="BJ346" s="23" t="s">
        <v>187</v>
      </c>
      <c r="BK346" s="230">
        <f>ROUND(I346*H346,0)</f>
        <v>0</v>
      </c>
      <c r="BL346" s="23" t="s">
        <v>224</v>
      </c>
      <c r="BM346" s="23" t="s">
        <v>662</v>
      </c>
    </row>
    <row r="347" spans="2:47" s="1" customFormat="1" ht="13.5">
      <c r="B347" s="45"/>
      <c r="C347" s="73"/>
      <c r="D347" s="233" t="s">
        <v>205</v>
      </c>
      <c r="E347" s="73"/>
      <c r="F347" s="254" t="s">
        <v>663</v>
      </c>
      <c r="G347" s="73"/>
      <c r="H347" s="73"/>
      <c r="I347" s="190"/>
      <c r="J347" s="73"/>
      <c r="K347" s="73"/>
      <c r="L347" s="71"/>
      <c r="M347" s="255"/>
      <c r="N347" s="46"/>
      <c r="O347" s="46"/>
      <c r="P347" s="46"/>
      <c r="Q347" s="46"/>
      <c r="R347" s="46"/>
      <c r="S347" s="46"/>
      <c r="T347" s="94"/>
      <c r="AT347" s="23" t="s">
        <v>205</v>
      </c>
      <c r="AU347" s="23" t="s">
        <v>187</v>
      </c>
    </row>
    <row r="348" spans="2:51" s="11" customFormat="1" ht="13.5">
      <c r="B348" s="231"/>
      <c r="C348" s="232"/>
      <c r="D348" s="233" t="s">
        <v>194</v>
      </c>
      <c r="E348" s="234" t="s">
        <v>22</v>
      </c>
      <c r="F348" s="235" t="s">
        <v>664</v>
      </c>
      <c r="G348" s="232"/>
      <c r="H348" s="236">
        <v>13.81</v>
      </c>
      <c r="I348" s="237"/>
      <c r="J348" s="232"/>
      <c r="K348" s="232"/>
      <c r="L348" s="238"/>
      <c r="M348" s="239"/>
      <c r="N348" s="240"/>
      <c r="O348" s="240"/>
      <c r="P348" s="240"/>
      <c r="Q348" s="240"/>
      <c r="R348" s="240"/>
      <c r="S348" s="240"/>
      <c r="T348" s="241"/>
      <c r="AT348" s="242" t="s">
        <v>194</v>
      </c>
      <c r="AU348" s="242" t="s">
        <v>187</v>
      </c>
      <c r="AV348" s="11" t="s">
        <v>187</v>
      </c>
      <c r="AW348" s="11" t="s">
        <v>35</v>
      </c>
      <c r="AX348" s="11" t="s">
        <v>73</v>
      </c>
      <c r="AY348" s="242" t="s">
        <v>180</v>
      </c>
    </row>
    <row r="349" spans="2:51" s="12" customFormat="1" ht="13.5">
      <c r="B349" s="243"/>
      <c r="C349" s="244"/>
      <c r="D349" s="233" t="s">
        <v>194</v>
      </c>
      <c r="E349" s="245" t="s">
        <v>22</v>
      </c>
      <c r="F349" s="246" t="s">
        <v>196</v>
      </c>
      <c r="G349" s="244"/>
      <c r="H349" s="247">
        <v>13.81</v>
      </c>
      <c r="I349" s="248"/>
      <c r="J349" s="244"/>
      <c r="K349" s="244"/>
      <c r="L349" s="249"/>
      <c r="M349" s="250"/>
      <c r="N349" s="251"/>
      <c r="O349" s="251"/>
      <c r="P349" s="251"/>
      <c r="Q349" s="251"/>
      <c r="R349" s="251"/>
      <c r="S349" s="251"/>
      <c r="T349" s="252"/>
      <c r="AT349" s="253" t="s">
        <v>194</v>
      </c>
      <c r="AU349" s="253" t="s">
        <v>187</v>
      </c>
      <c r="AV349" s="12" t="s">
        <v>186</v>
      </c>
      <c r="AW349" s="12" t="s">
        <v>35</v>
      </c>
      <c r="AX349" s="12" t="s">
        <v>10</v>
      </c>
      <c r="AY349" s="253" t="s">
        <v>180</v>
      </c>
    </row>
    <row r="350" spans="2:65" s="1" customFormat="1" ht="14.4" customHeight="1">
      <c r="B350" s="45"/>
      <c r="C350" s="220" t="s">
        <v>447</v>
      </c>
      <c r="D350" s="220" t="s">
        <v>182</v>
      </c>
      <c r="E350" s="221" t="s">
        <v>665</v>
      </c>
      <c r="F350" s="222" t="s">
        <v>666</v>
      </c>
      <c r="G350" s="223" t="s">
        <v>192</v>
      </c>
      <c r="H350" s="224">
        <v>19.3</v>
      </c>
      <c r="I350" s="225"/>
      <c r="J350" s="224">
        <f>ROUND(I350*H350,0)</f>
        <v>0</v>
      </c>
      <c r="K350" s="222" t="s">
        <v>193</v>
      </c>
      <c r="L350" s="71"/>
      <c r="M350" s="226" t="s">
        <v>22</v>
      </c>
      <c r="N350" s="227" t="s">
        <v>45</v>
      </c>
      <c r="O350" s="46"/>
      <c r="P350" s="228">
        <f>O350*H350</f>
        <v>0</v>
      </c>
      <c r="Q350" s="228">
        <v>0</v>
      </c>
      <c r="R350" s="228">
        <f>Q350*H350</f>
        <v>0</v>
      </c>
      <c r="S350" s="228">
        <v>0</v>
      </c>
      <c r="T350" s="229">
        <f>S350*H350</f>
        <v>0</v>
      </c>
      <c r="AR350" s="23" t="s">
        <v>224</v>
      </c>
      <c r="AT350" s="23" t="s">
        <v>182</v>
      </c>
      <c r="AU350" s="23" t="s">
        <v>187</v>
      </c>
      <c r="AY350" s="23" t="s">
        <v>180</v>
      </c>
      <c r="BE350" s="230">
        <f>IF(N350="základní",J350,0)</f>
        <v>0</v>
      </c>
      <c r="BF350" s="230">
        <f>IF(N350="snížená",J350,0)</f>
        <v>0</v>
      </c>
      <c r="BG350" s="230">
        <f>IF(N350="zákl. přenesená",J350,0)</f>
        <v>0</v>
      </c>
      <c r="BH350" s="230">
        <f>IF(N350="sníž. přenesená",J350,0)</f>
        <v>0</v>
      </c>
      <c r="BI350" s="230">
        <f>IF(N350="nulová",J350,0)</f>
        <v>0</v>
      </c>
      <c r="BJ350" s="23" t="s">
        <v>187</v>
      </c>
      <c r="BK350" s="230">
        <f>ROUND(I350*H350,0)</f>
        <v>0</v>
      </c>
      <c r="BL350" s="23" t="s">
        <v>224</v>
      </c>
      <c r="BM350" s="23" t="s">
        <v>667</v>
      </c>
    </row>
    <row r="351" spans="2:51" s="11" customFormat="1" ht="13.5">
      <c r="B351" s="231"/>
      <c r="C351" s="232"/>
      <c r="D351" s="233" t="s">
        <v>194</v>
      </c>
      <c r="E351" s="234" t="s">
        <v>22</v>
      </c>
      <c r="F351" s="235" t="s">
        <v>664</v>
      </c>
      <c r="G351" s="232"/>
      <c r="H351" s="236">
        <v>13.81</v>
      </c>
      <c r="I351" s="237"/>
      <c r="J351" s="232"/>
      <c r="K351" s="232"/>
      <c r="L351" s="238"/>
      <c r="M351" s="239"/>
      <c r="N351" s="240"/>
      <c r="O351" s="240"/>
      <c r="P351" s="240"/>
      <c r="Q351" s="240"/>
      <c r="R351" s="240"/>
      <c r="S351" s="240"/>
      <c r="T351" s="241"/>
      <c r="AT351" s="242" t="s">
        <v>194</v>
      </c>
      <c r="AU351" s="242" t="s">
        <v>187</v>
      </c>
      <c r="AV351" s="11" t="s">
        <v>187</v>
      </c>
      <c r="AW351" s="11" t="s">
        <v>35</v>
      </c>
      <c r="AX351" s="11" t="s">
        <v>73</v>
      </c>
      <c r="AY351" s="242" t="s">
        <v>180</v>
      </c>
    </row>
    <row r="352" spans="2:51" s="11" customFormat="1" ht="13.5">
      <c r="B352" s="231"/>
      <c r="C352" s="232"/>
      <c r="D352" s="233" t="s">
        <v>194</v>
      </c>
      <c r="E352" s="234" t="s">
        <v>22</v>
      </c>
      <c r="F352" s="235" t="s">
        <v>628</v>
      </c>
      <c r="G352" s="232"/>
      <c r="H352" s="236">
        <v>1.94</v>
      </c>
      <c r="I352" s="237"/>
      <c r="J352" s="232"/>
      <c r="K352" s="232"/>
      <c r="L352" s="238"/>
      <c r="M352" s="239"/>
      <c r="N352" s="240"/>
      <c r="O352" s="240"/>
      <c r="P352" s="240"/>
      <c r="Q352" s="240"/>
      <c r="R352" s="240"/>
      <c r="S352" s="240"/>
      <c r="T352" s="241"/>
      <c r="AT352" s="242" t="s">
        <v>194</v>
      </c>
      <c r="AU352" s="242" t="s">
        <v>187</v>
      </c>
      <c r="AV352" s="11" t="s">
        <v>187</v>
      </c>
      <c r="AW352" s="11" t="s">
        <v>35</v>
      </c>
      <c r="AX352" s="11" t="s">
        <v>73</v>
      </c>
      <c r="AY352" s="242" t="s">
        <v>180</v>
      </c>
    </row>
    <row r="353" spans="2:51" s="11" customFormat="1" ht="13.5">
      <c r="B353" s="231"/>
      <c r="C353" s="232"/>
      <c r="D353" s="233" t="s">
        <v>194</v>
      </c>
      <c r="E353" s="234" t="s">
        <v>22</v>
      </c>
      <c r="F353" s="235" t="s">
        <v>324</v>
      </c>
      <c r="G353" s="232"/>
      <c r="H353" s="236">
        <v>2.45</v>
      </c>
      <c r="I353" s="237"/>
      <c r="J353" s="232"/>
      <c r="K353" s="232"/>
      <c r="L353" s="238"/>
      <c r="M353" s="239"/>
      <c r="N353" s="240"/>
      <c r="O353" s="240"/>
      <c r="P353" s="240"/>
      <c r="Q353" s="240"/>
      <c r="R353" s="240"/>
      <c r="S353" s="240"/>
      <c r="T353" s="241"/>
      <c r="AT353" s="242" t="s">
        <v>194</v>
      </c>
      <c r="AU353" s="242" t="s">
        <v>187</v>
      </c>
      <c r="AV353" s="11" t="s">
        <v>187</v>
      </c>
      <c r="AW353" s="11" t="s">
        <v>35</v>
      </c>
      <c r="AX353" s="11" t="s">
        <v>73</v>
      </c>
      <c r="AY353" s="242" t="s">
        <v>180</v>
      </c>
    </row>
    <row r="354" spans="2:51" s="11" customFormat="1" ht="13.5">
      <c r="B354" s="231"/>
      <c r="C354" s="232"/>
      <c r="D354" s="233" t="s">
        <v>194</v>
      </c>
      <c r="E354" s="234" t="s">
        <v>22</v>
      </c>
      <c r="F354" s="235" t="s">
        <v>325</v>
      </c>
      <c r="G354" s="232"/>
      <c r="H354" s="236">
        <v>1.1</v>
      </c>
      <c r="I354" s="237"/>
      <c r="J354" s="232"/>
      <c r="K354" s="232"/>
      <c r="L354" s="238"/>
      <c r="M354" s="239"/>
      <c r="N354" s="240"/>
      <c r="O354" s="240"/>
      <c r="P354" s="240"/>
      <c r="Q354" s="240"/>
      <c r="R354" s="240"/>
      <c r="S354" s="240"/>
      <c r="T354" s="241"/>
      <c r="AT354" s="242" t="s">
        <v>194</v>
      </c>
      <c r="AU354" s="242" t="s">
        <v>187</v>
      </c>
      <c r="AV354" s="11" t="s">
        <v>187</v>
      </c>
      <c r="AW354" s="11" t="s">
        <v>35</v>
      </c>
      <c r="AX354" s="11" t="s">
        <v>73</v>
      </c>
      <c r="AY354" s="242" t="s">
        <v>180</v>
      </c>
    </row>
    <row r="355" spans="2:51" s="12" customFormat="1" ht="13.5">
      <c r="B355" s="243"/>
      <c r="C355" s="244"/>
      <c r="D355" s="233" t="s">
        <v>194</v>
      </c>
      <c r="E355" s="245" t="s">
        <v>22</v>
      </c>
      <c r="F355" s="246" t="s">
        <v>196</v>
      </c>
      <c r="G355" s="244"/>
      <c r="H355" s="247">
        <v>19.3</v>
      </c>
      <c r="I355" s="248"/>
      <c r="J355" s="244"/>
      <c r="K355" s="244"/>
      <c r="L355" s="249"/>
      <c r="M355" s="250"/>
      <c r="N355" s="251"/>
      <c r="O355" s="251"/>
      <c r="P355" s="251"/>
      <c r="Q355" s="251"/>
      <c r="R355" s="251"/>
      <c r="S355" s="251"/>
      <c r="T355" s="252"/>
      <c r="AT355" s="253" t="s">
        <v>194</v>
      </c>
      <c r="AU355" s="253" t="s">
        <v>187</v>
      </c>
      <c r="AV355" s="12" t="s">
        <v>186</v>
      </c>
      <c r="AW355" s="12" t="s">
        <v>35</v>
      </c>
      <c r="AX355" s="12" t="s">
        <v>10</v>
      </c>
      <c r="AY355" s="253" t="s">
        <v>180</v>
      </c>
    </row>
    <row r="356" spans="2:65" s="1" customFormat="1" ht="22.8" customHeight="1">
      <c r="B356" s="45"/>
      <c r="C356" s="220" t="s">
        <v>668</v>
      </c>
      <c r="D356" s="220" t="s">
        <v>182</v>
      </c>
      <c r="E356" s="221" t="s">
        <v>669</v>
      </c>
      <c r="F356" s="222" t="s">
        <v>670</v>
      </c>
      <c r="G356" s="223" t="s">
        <v>192</v>
      </c>
      <c r="H356" s="224">
        <v>13.81</v>
      </c>
      <c r="I356" s="225"/>
      <c r="J356" s="224">
        <f>ROUND(I356*H356,0)</f>
        <v>0</v>
      </c>
      <c r="K356" s="222" t="s">
        <v>193</v>
      </c>
      <c r="L356" s="71"/>
      <c r="M356" s="226" t="s">
        <v>22</v>
      </c>
      <c r="N356" s="227" t="s">
        <v>45</v>
      </c>
      <c r="O356" s="46"/>
      <c r="P356" s="228">
        <f>O356*H356</f>
        <v>0</v>
      </c>
      <c r="Q356" s="228">
        <v>0</v>
      </c>
      <c r="R356" s="228">
        <f>Q356*H356</f>
        <v>0</v>
      </c>
      <c r="S356" s="228">
        <v>0</v>
      </c>
      <c r="T356" s="229">
        <f>S356*H356</f>
        <v>0</v>
      </c>
      <c r="AR356" s="23" t="s">
        <v>224</v>
      </c>
      <c r="AT356" s="23" t="s">
        <v>182</v>
      </c>
      <c r="AU356" s="23" t="s">
        <v>187</v>
      </c>
      <c r="AY356" s="23" t="s">
        <v>180</v>
      </c>
      <c r="BE356" s="230">
        <f>IF(N356="základní",J356,0)</f>
        <v>0</v>
      </c>
      <c r="BF356" s="230">
        <f>IF(N356="snížená",J356,0)</f>
        <v>0</v>
      </c>
      <c r="BG356" s="230">
        <f>IF(N356="zákl. přenesená",J356,0)</f>
        <v>0</v>
      </c>
      <c r="BH356" s="230">
        <f>IF(N356="sníž. přenesená",J356,0)</f>
        <v>0</v>
      </c>
      <c r="BI356" s="230">
        <f>IF(N356="nulová",J356,0)</f>
        <v>0</v>
      </c>
      <c r="BJ356" s="23" t="s">
        <v>187</v>
      </c>
      <c r="BK356" s="230">
        <f>ROUND(I356*H356,0)</f>
        <v>0</v>
      </c>
      <c r="BL356" s="23" t="s">
        <v>224</v>
      </c>
      <c r="BM356" s="23" t="s">
        <v>671</v>
      </c>
    </row>
    <row r="357" spans="2:51" s="11" customFormat="1" ht="13.5">
      <c r="B357" s="231"/>
      <c r="C357" s="232"/>
      <c r="D357" s="233" t="s">
        <v>194</v>
      </c>
      <c r="E357" s="234" t="s">
        <v>22</v>
      </c>
      <c r="F357" s="235" t="s">
        <v>664</v>
      </c>
      <c r="G357" s="232"/>
      <c r="H357" s="236">
        <v>13.81</v>
      </c>
      <c r="I357" s="237"/>
      <c r="J357" s="232"/>
      <c r="K357" s="232"/>
      <c r="L357" s="238"/>
      <c r="M357" s="239"/>
      <c r="N357" s="240"/>
      <c r="O357" s="240"/>
      <c r="P357" s="240"/>
      <c r="Q357" s="240"/>
      <c r="R357" s="240"/>
      <c r="S357" s="240"/>
      <c r="T357" s="241"/>
      <c r="AT357" s="242" t="s">
        <v>194</v>
      </c>
      <c r="AU357" s="242" t="s">
        <v>187</v>
      </c>
      <c r="AV357" s="11" t="s">
        <v>187</v>
      </c>
      <c r="AW357" s="11" t="s">
        <v>35</v>
      </c>
      <c r="AX357" s="11" t="s">
        <v>73</v>
      </c>
      <c r="AY357" s="242" t="s">
        <v>180</v>
      </c>
    </row>
    <row r="358" spans="2:51" s="12" customFormat="1" ht="13.5">
      <c r="B358" s="243"/>
      <c r="C358" s="244"/>
      <c r="D358" s="233" t="s">
        <v>194</v>
      </c>
      <c r="E358" s="245" t="s">
        <v>22</v>
      </c>
      <c r="F358" s="246" t="s">
        <v>196</v>
      </c>
      <c r="G358" s="244"/>
      <c r="H358" s="247">
        <v>13.81</v>
      </c>
      <c r="I358" s="248"/>
      <c r="J358" s="244"/>
      <c r="K358" s="244"/>
      <c r="L358" s="249"/>
      <c r="M358" s="250"/>
      <c r="N358" s="251"/>
      <c r="O358" s="251"/>
      <c r="P358" s="251"/>
      <c r="Q358" s="251"/>
      <c r="R358" s="251"/>
      <c r="S358" s="251"/>
      <c r="T358" s="252"/>
      <c r="AT358" s="253" t="s">
        <v>194</v>
      </c>
      <c r="AU358" s="253" t="s">
        <v>187</v>
      </c>
      <c r="AV358" s="12" t="s">
        <v>186</v>
      </c>
      <c r="AW358" s="12" t="s">
        <v>35</v>
      </c>
      <c r="AX358" s="12" t="s">
        <v>10</v>
      </c>
      <c r="AY358" s="253" t="s">
        <v>180</v>
      </c>
    </row>
    <row r="359" spans="2:65" s="1" customFormat="1" ht="14.4" customHeight="1">
      <c r="B359" s="45"/>
      <c r="C359" s="266" t="s">
        <v>451</v>
      </c>
      <c r="D359" s="266" t="s">
        <v>594</v>
      </c>
      <c r="E359" s="267" t="s">
        <v>672</v>
      </c>
      <c r="F359" s="268" t="s">
        <v>673</v>
      </c>
      <c r="G359" s="269" t="s">
        <v>192</v>
      </c>
      <c r="H359" s="270">
        <v>15.19</v>
      </c>
      <c r="I359" s="271"/>
      <c r="J359" s="270">
        <f>ROUND(I359*H359,0)</f>
        <v>0</v>
      </c>
      <c r="K359" s="268" t="s">
        <v>193</v>
      </c>
      <c r="L359" s="272"/>
      <c r="M359" s="273" t="s">
        <v>22</v>
      </c>
      <c r="N359" s="274" t="s">
        <v>45</v>
      </c>
      <c r="O359" s="46"/>
      <c r="P359" s="228">
        <f>O359*H359</f>
        <v>0</v>
      </c>
      <c r="Q359" s="228">
        <v>0</v>
      </c>
      <c r="R359" s="228">
        <f>Q359*H359</f>
        <v>0</v>
      </c>
      <c r="S359" s="228">
        <v>0</v>
      </c>
      <c r="T359" s="229">
        <f>S359*H359</f>
        <v>0</v>
      </c>
      <c r="AR359" s="23" t="s">
        <v>270</v>
      </c>
      <c r="AT359" s="23" t="s">
        <v>594</v>
      </c>
      <c r="AU359" s="23" t="s">
        <v>187</v>
      </c>
      <c r="AY359" s="23" t="s">
        <v>180</v>
      </c>
      <c r="BE359" s="230">
        <f>IF(N359="základní",J359,0)</f>
        <v>0</v>
      </c>
      <c r="BF359" s="230">
        <f>IF(N359="snížená",J359,0)</f>
        <v>0</v>
      </c>
      <c r="BG359" s="230">
        <f>IF(N359="zákl. přenesená",J359,0)</f>
        <v>0</v>
      </c>
      <c r="BH359" s="230">
        <f>IF(N359="sníž. přenesená",J359,0)</f>
        <v>0</v>
      </c>
      <c r="BI359" s="230">
        <f>IF(N359="nulová",J359,0)</f>
        <v>0</v>
      </c>
      <c r="BJ359" s="23" t="s">
        <v>187</v>
      </c>
      <c r="BK359" s="230">
        <f>ROUND(I359*H359,0)</f>
        <v>0</v>
      </c>
      <c r="BL359" s="23" t="s">
        <v>224</v>
      </c>
      <c r="BM359" s="23" t="s">
        <v>674</v>
      </c>
    </row>
    <row r="360" spans="2:51" s="11" customFormat="1" ht="13.5">
      <c r="B360" s="231"/>
      <c r="C360" s="232"/>
      <c r="D360" s="233" t="s">
        <v>194</v>
      </c>
      <c r="E360" s="234" t="s">
        <v>22</v>
      </c>
      <c r="F360" s="235" t="s">
        <v>675</v>
      </c>
      <c r="G360" s="232"/>
      <c r="H360" s="236">
        <v>15.19</v>
      </c>
      <c r="I360" s="237"/>
      <c r="J360" s="232"/>
      <c r="K360" s="232"/>
      <c r="L360" s="238"/>
      <c r="M360" s="239"/>
      <c r="N360" s="240"/>
      <c r="O360" s="240"/>
      <c r="P360" s="240"/>
      <c r="Q360" s="240"/>
      <c r="R360" s="240"/>
      <c r="S360" s="240"/>
      <c r="T360" s="241"/>
      <c r="AT360" s="242" t="s">
        <v>194</v>
      </c>
      <c r="AU360" s="242" t="s">
        <v>187</v>
      </c>
      <c r="AV360" s="11" t="s">
        <v>187</v>
      </c>
      <c r="AW360" s="11" t="s">
        <v>35</v>
      </c>
      <c r="AX360" s="11" t="s">
        <v>73</v>
      </c>
      <c r="AY360" s="242" t="s">
        <v>180</v>
      </c>
    </row>
    <row r="361" spans="2:51" s="12" customFormat="1" ht="13.5">
      <c r="B361" s="243"/>
      <c r="C361" s="244"/>
      <c r="D361" s="233" t="s">
        <v>194</v>
      </c>
      <c r="E361" s="245" t="s">
        <v>22</v>
      </c>
      <c r="F361" s="246" t="s">
        <v>196</v>
      </c>
      <c r="G361" s="244"/>
      <c r="H361" s="247">
        <v>15.19</v>
      </c>
      <c r="I361" s="248"/>
      <c r="J361" s="244"/>
      <c r="K361" s="244"/>
      <c r="L361" s="249"/>
      <c r="M361" s="250"/>
      <c r="N361" s="251"/>
      <c r="O361" s="251"/>
      <c r="P361" s="251"/>
      <c r="Q361" s="251"/>
      <c r="R361" s="251"/>
      <c r="S361" s="251"/>
      <c r="T361" s="252"/>
      <c r="AT361" s="253" t="s">
        <v>194</v>
      </c>
      <c r="AU361" s="253" t="s">
        <v>187</v>
      </c>
      <c r="AV361" s="12" t="s">
        <v>186</v>
      </c>
      <c r="AW361" s="12" t="s">
        <v>35</v>
      </c>
      <c r="AX361" s="12" t="s">
        <v>10</v>
      </c>
      <c r="AY361" s="253" t="s">
        <v>180</v>
      </c>
    </row>
    <row r="362" spans="2:65" s="1" customFormat="1" ht="14.4" customHeight="1">
      <c r="B362" s="45"/>
      <c r="C362" s="220" t="s">
        <v>676</v>
      </c>
      <c r="D362" s="220" t="s">
        <v>182</v>
      </c>
      <c r="E362" s="221" t="s">
        <v>677</v>
      </c>
      <c r="F362" s="222" t="s">
        <v>678</v>
      </c>
      <c r="G362" s="223" t="s">
        <v>203</v>
      </c>
      <c r="H362" s="224">
        <v>25.66</v>
      </c>
      <c r="I362" s="225"/>
      <c r="J362" s="224">
        <f>ROUND(I362*H362,0)</f>
        <v>0</v>
      </c>
      <c r="K362" s="222" t="s">
        <v>193</v>
      </c>
      <c r="L362" s="71"/>
      <c r="M362" s="226" t="s">
        <v>22</v>
      </c>
      <c r="N362" s="227" t="s">
        <v>45</v>
      </c>
      <c r="O362" s="46"/>
      <c r="P362" s="228">
        <f>O362*H362</f>
        <v>0</v>
      </c>
      <c r="Q362" s="228">
        <v>0</v>
      </c>
      <c r="R362" s="228">
        <f>Q362*H362</f>
        <v>0</v>
      </c>
      <c r="S362" s="228">
        <v>0</v>
      </c>
      <c r="T362" s="229">
        <f>S362*H362</f>
        <v>0</v>
      </c>
      <c r="AR362" s="23" t="s">
        <v>224</v>
      </c>
      <c r="AT362" s="23" t="s">
        <v>182</v>
      </c>
      <c r="AU362" s="23" t="s">
        <v>187</v>
      </c>
      <c r="AY362" s="23" t="s">
        <v>180</v>
      </c>
      <c r="BE362" s="230">
        <f>IF(N362="základní",J362,0)</f>
        <v>0</v>
      </c>
      <c r="BF362" s="230">
        <f>IF(N362="snížená",J362,0)</f>
        <v>0</v>
      </c>
      <c r="BG362" s="230">
        <f>IF(N362="zákl. přenesená",J362,0)</f>
        <v>0</v>
      </c>
      <c r="BH362" s="230">
        <f>IF(N362="sníž. přenesená",J362,0)</f>
        <v>0</v>
      </c>
      <c r="BI362" s="230">
        <f>IF(N362="nulová",J362,0)</f>
        <v>0</v>
      </c>
      <c r="BJ362" s="23" t="s">
        <v>187</v>
      </c>
      <c r="BK362" s="230">
        <f>ROUND(I362*H362,0)</f>
        <v>0</v>
      </c>
      <c r="BL362" s="23" t="s">
        <v>224</v>
      </c>
      <c r="BM362" s="23" t="s">
        <v>679</v>
      </c>
    </row>
    <row r="363" spans="2:51" s="11" customFormat="1" ht="13.5">
      <c r="B363" s="231"/>
      <c r="C363" s="232"/>
      <c r="D363" s="233" t="s">
        <v>194</v>
      </c>
      <c r="E363" s="234" t="s">
        <v>22</v>
      </c>
      <c r="F363" s="235" t="s">
        <v>680</v>
      </c>
      <c r="G363" s="232"/>
      <c r="H363" s="236">
        <v>14.1</v>
      </c>
      <c r="I363" s="237"/>
      <c r="J363" s="232"/>
      <c r="K363" s="232"/>
      <c r="L363" s="238"/>
      <c r="M363" s="239"/>
      <c r="N363" s="240"/>
      <c r="O363" s="240"/>
      <c r="P363" s="240"/>
      <c r="Q363" s="240"/>
      <c r="R363" s="240"/>
      <c r="S363" s="240"/>
      <c r="T363" s="241"/>
      <c r="AT363" s="242" t="s">
        <v>194</v>
      </c>
      <c r="AU363" s="242" t="s">
        <v>187</v>
      </c>
      <c r="AV363" s="11" t="s">
        <v>187</v>
      </c>
      <c r="AW363" s="11" t="s">
        <v>35</v>
      </c>
      <c r="AX363" s="11" t="s">
        <v>73</v>
      </c>
      <c r="AY363" s="242" t="s">
        <v>180</v>
      </c>
    </row>
    <row r="364" spans="2:51" s="11" customFormat="1" ht="13.5">
      <c r="B364" s="231"/>
      <c r="C364" s="232"/>
      <c r="D364" s="233" t="s">
        <v>194</v>
      </c>
      <c r="E364" s="234" t="s">
        <v>22</v>
      </c>
      <c r="F364" s="235" t="s">
        <v>681</v>
      </c>
      <c r="G364" s="232"/>
      <c r="H364" s="236">
        <v>2.72</v>
      </c>
      <c r="I364" s="237"/>
      <c r="J364" s="232"/>
      <c r="K364" s="232"/>
      <c r="L364" s="238"/>
      <c r="M364" s="239"/>
      <c r="N364" s="240"/>
      <c r="O364" s="240"/>
      <c r="P364" s="240"/>
      <c r="Q364" s="240"/>
      <c r="R364" s="240"/>
      <c r="S364" s="240"/>
      <c r="T364" s="241"/>
      <c r="AT364" s="242" t="s">
        <v>194</v>
      </c>
      <c r="AU364" s="242" t="s">
        <v>187</v>
      </c>
      <c r="AV364" s="11" t="s">
        <v>187</v>
      </c>
      <c r="AW364" s="11" t="s">
        <v>35</v>
      </c>
      <c r="AX364" s="11" t="s">
        <v>73</v>
      </c>
      <c r="AY364" s="242" t="s">
        <v>180</v>
      </c>
    </row>
    <row r="365" spans="2:51" s="11" customFormat="1" ht="13.5">
      <c r="B365" s="231"/>
      <c r="C365" s="232"/>
      <c r="D365" s="233" t="s">
        <v>194</v>
      </c>
      <c r="E365" s="234" t="s">
        <v>22</v>
      </c>
      <c r="F365" s="235" t="s">
        <v>682</v>
      </c>
      <c r="G365" s="232"/>
      <c r="H365" s="236">
        <v>5.1</v>
      </c>
      <c r="I365" s="237"/>
      <c r="J365" s="232"/>
      <c r="K365" s="232"/>
      <c r="L365" s="238"/>
      <c r="M365" s="239"/>
      <c r="N365" s="240"/>
      <c r="O365" s="240"/>
      <c r="P365" s="240"/>
      <c r="Q365" s="240"/>
      <c r="R365" s="240"/>
      <c r="S365" s="240"/>
      <c r="T365" s="241"/>
      <c r="AT365" s="242" t="s">
        <v>194</v>
      </c>
      <c r="AU365" s="242" t="s">
        <v>187</v>
      </c>
      <c r="AV365" s="11" t="s">
        <v>187</v>
      </c>
      <c r="AW365" s="11" t="s">
        <v>35</v>
      </c>
      <c r="AX365" s="11" t="s">
        <v>73</v>
      </c>
      <c r="AY365" s="242" t="s">
        <v>180</v>
      </c>
    </row>
    <row r="366" spans="2:51" s="11" customFormat="1" ht="13.5">
      <c r="B366" s="231"/>
      <c r="C366" s="232"/>
      <c r="D366" s="233" t="s">
        <v>194</v>
      </c>
      <c r="E366" s="234" t="s">
        <v>22</v>
      </c>
      <c r="F366" s="235" t="s">
        <v>683</v>
      </c>
      <c r="G366" s="232"/>
      <c r="H366" s="236">
        <v>3.74</v>
      </c>
      <c r="I366" s="237"/>
      <c r="J366" s="232"/>
      <c r="K366" s="232"/>
      <c r="L366" s="238"/>
      <c r="M366" s="239"/>
      <c r="N366" s="240"/>
      <c r="O366" s="240"/>
      <c r="P366" s="240"/>
      <c r="Q366" s="240"/>
      <c r="R366" s="240"/>
      <c r="S366" s="240"/>
      <c r="T366" s="241"/>
      <c r="AT366" s="242" t="s">
        <v>194</v>
      </c>
      <c r="AU366" s="242" t="s">
        <v>187</v>
      </c>
      <c r="AV366" s="11" t="s">
        <v>187</v>
      </c>
      <c r="AW366" s="11" t="s">
        <v>35</v>
      </c>
      <c r="AX366" s="11" t="s">
        <v>73</v>
      </c>
      <c r="AY366" s="242" t="s">
        <v>180</v>
      </c>
    </row>
    <row r="367" spans="2:51" s="12" customFormat="1" ht="13.5">
      <c r="B367" s="243"/>
      <c r="C367" s="244"/>
      <c r="D367" s="233" t="s">
        <v>194</v>
      </c>
      <c r="E367" s="245" t="s">
        <v>22</v>
      </c>
      <c r="F367" s="246" t="s">
        <v>196</v>
      </c>
      <c r="G367" s="244"/>
      <c r="H367" s="247">
        <v>25.66</v>
      </c>
      <c r="I367" s="248"/>
      <c r="J367" s="244"/>
      <c r="K367" s="244"/>
      <c r="L367" s="249"/>
      <c r="M367" s="250"/>
      <c r="N367" s="251"/>
      <c r="O367" s="251"/>
      <c r="P367" s="251"/>
      <c r="Q367" s="251"/>
      <c r="R367" s="251"/>
      <c r="S367" s="251"/>
      <c r="T367" s="252"/>
      <c r="AT367" s="253" t="s">
        <v>194</v>
      </c>
      <c r="AU367" s="253" t="s">
        <v>187</v>
      </c>
      <c r="AV367" s="12" t="s">
        <v>186</v>
      </c>
      <c r="AW367" s="12" t="s">
        <v>35</v>
      </c>
      <c r="AX367" s="12" t="s">
        <v>10</v>
      </c>
      <c r="AY367" s="253" t="s">
        <v>180</v>
      </c>
    </row>
    <row r="368" spans="2:65" s="1" customFormat="1" ht="14.4" customHeight="1">
      <c r="B368" s="45"/>
      <c r="C368" s="220" t="s">
        <v>455</v>
      </c>
      <c r="D368" s="220" t="s">
        <v>182</v>
      </c>
      <c r="E368" s="221" t="s">
        <v>684</v>
      </c>
      <c r="F368" s="222" t="s">
        <v>685</v>
      </c>
      <c r="G368" s="223" t="s">
        <v>203</v>
      </c>
      <c r="H368" s="224">
        <v>14.1</v>
      </c>
      <c r="I368" s="225"/>
      <c r="J368" s="224">
        <f>ROUND(I368*H368,0)</f>
        <v>0</v>
      </c>
      <c r="K368" s="222" t="s">
        <v>193</v>
      </c>
      <c r="L368" s="71"/>
      <c r="M368" s="226" t="s">
        <v>22</v>
      </c>
      <c r="N368" s="227" t="s">
        <v>45</v>
      </c>
      <c r="O368" s="46"/>
      <c r="P368" s="228">
        <f>O368*H368</f>
        <v>0</v>
      </c>
      <c r="Q368" s="228">
        <v>0</v>
      </c>
      <c r="R368" s="228">
        <f>Q368*H368</f>
        <v>0</v>
      </c>
      <c r="S368" s="228">
        <v>0</v>
      </c>
      <c r="T368" s="229">
        <f>S368*H368</f>
        <v>0</v>
      </c>
      <c r="AR368" s="23" t="s">
        <v>224</v>
      </c>
      <c r="AT368" s="23" t="s">
        <v>182</v>
      </c>
      <c r="AU368" s="23" t="s">
        <v>187</v>
      </c>
      <c r="AY368" s="23" t="s">
        <v>180</v>
      </c>
      <c r="BE368" s="230">
        <f>IF(N368="základní",J368,0)</f>
        <v>0</v>
      </c>
      <c r="BF368" s="230">
        <f>IF(N368="snížená",J368,0)</f>
        <v>0</v>
      </c>
      <c r="BG368" s="230">
        <f>IF(N368="zákl. přenesená",J368,0)</f>
        <v>0</v>
      </c>
      <c r="BH368" s="230">
        <f>IF(N368="sníž. přenesená",J368,0)</f>
        <v>0</v>
      </c>
      <c r="BI368" s="230">
        <f>IF(N368="nulová",J368,0)</f>
        <v>0</v>
      </c>
      <c r="BJ368" s="23" t="s">
        <v>187</v>
      </c>
      <c r="BK368" s="230">
        <f>ROUND(I368*H368,0)</f>
        <v>0</v>
      </c>
      <c r="BL368" s="23" t="s">
        <v>224</v>
      </c>
      <c r="BM368" s="23" t="s">
        <v>686</v>
      </c>
    </row>
    <row r="369" spans="2:51" s="11" customFormat="1" ht="13.5">
      <c r="B369" s="231"/>
      <c r="C369" s="232"/>
      <c r="D369" s="233" t="s">
        <v>194</v>
      </c>
      <c r="E369" s="234" t="s">
        <v>22</v>
      </c>
      <c r="F369" s="235" t="s">
        <v>680</v>
      </c>
      <c r="G369" s="232"/>
      <c r="H369" s="236">
        <v>14.1</v>
      </c>
      <c r="I369" s="237"/>
      <c r="J369" s="232"/>
      <c r="K369" s="232"/>
      <c r="L369" s="238"/>
      <c r="M369" s="239"/>
      <c r="N369" s="240"/>
      <c r="O369" s="240"/>
      <c r="P369" s="240"/>
      <c r="Q369" s="240"/>
      <c r="R369" s="240"/>
      <c r="S369" s="240"/>
      <c r="T369" s="241"/>
      <c r="AT369" s="242" t="s">
        <v>194</v>
      </c>
      <c r="AU369" s="242" t="s">
        <v>187</v>
      </c>
      <c r="AV369" s="11" t="s">
        <v>187</v>
      </c>
      <c r="AW369" s="11" t="s">
        <v>35</v>
      </c>
      <c r="AX369" s="11" t="s">
        <v>73</v>
      </c>
      <c r="AY369" s="242" t="s">
        <v>180</v>
      </c>
    </row>
    <row r="370" spans="2:51" s="12" customFormat="1" ht="13.5">
      <c r="B370" s="243"/>
      <c r="C370" s="244"/>
      <c r="D370" s="233" t="s">
        <v>194</v>
      </c>
      <c r="E370" s="245" t="s">
        <v>22</v>
      </c>
      <c r="F370" s="246" t="s">
        <v>196</v>
      </c>
      <c r="G370" s="244"/>
      <c r="H370" s="247">
        <v>14.1</v>
      </c>
      <c r="I370" s="248"/>
      <c r="J370" s="244"/>
      <c r="K370" s="244"/>
      <c r="L370" s="249"/>
      <c r="M370" s="250"/>
      <c r="N370" s="251"/>
      <c r="O370" s="251"/>
      <c r="P370" s="251"/>
      <c r="Q370" s="251"/>
      <c r="R370" s="251"/>
      <c r="S370" s="251"/>
      <c r="T370" s="252"/>
      <c r="AT370" s="253" t="s">
        <v>194</v>
      </c>
      <c r="AU370" s="253" t="s">
        <v>187</v>
      </c>
      <c r="AV370" s="12" t="s">
        <v>186</v>
      </c>
      <c r="AW370" s="12" t="s">
        <v>35</v>
      </c>
      <c r="AX370" s="12" t="s">
        <v>10</v>
      </c>
      <c r="AY370" s="253" t="s">
        <v>180</v>
      </c>
    </row>
    <row r="371" spans="2:65" s="1" customFormat="1" ht="14.4" customHeight="1">
      <c r="B371" s="45"/>
      <c r="C371" s="266" t="s">
        <v>687</v>
      </c>
      <c r="D371" s="266" t="s">
        <v>594</v>
      </c>
      <c r="E371" s="267" t="s">
        <v>688</v>
      </c>
      <c r="F371" s="268" t="s">
        <v>689</v>
      </c>
      <c r="G371" s="269" t="s">
        <v>203</v>
      </c>
      <c r="H371" s="270">
        <v>15.51</v>
      </c>
      <c r="I371" s="271"/>
      <c r="J371" s="270">
        <f>ROUND(I371*H371,0)</f>
        <v>0</v>
      </c>
      <c r="K371" s="268" t="s">
        <v>22</v>
      </c>
      <c r="L371" s="272"/>
      <c r="M371" s="273" t="s">
        <v>22</v>
      </c>
      <c r="N371" s="274" t="s">
        <v>45</v>
      </c>
      <c r="O371" s="46"/>
      <c r="P371" s="228">
        <f>O371*H371</f>
        <v>0</v>
      </c>
      <c r="Q371" s="228">
        <v>0</v>
      </c>
      <c r="R371" s="228">
        <f>Q371*H371</f>
        <v>0</v>
      </c>
      <c r="S371" s="228">
        <v>0</v>
      </c>
      <c r="T371" s="229">
        <f>S371*H371</f>
        <v>0</v>
      </c>
      <c r="AR371" s="23" t="s">
        <v>270</v>
      </c>
      <c r="AT371" s="23" t="s">
        <v>594</v>
      </c>
      <c r="AU371" s="23" t="s">
        <v>187</v>
      </c>
      <c r="AY371" s="23" t="s">
        <v>180</v>
      </c>
      <c r="BE371" s="230">
        <f>IF(N371="základní",J371,0)</f>
        <v>0</v>
      </c>
      <c r="BF371" s="230">
        <f>IF(N371="snížená",J371,0)</f>
        <v>0</v>
      </c>
      <c r="BG371" s="230">
        <f>IF(N371="zákl. přenesená",J371,0)</f>
        <v>0</v>
      </c>
      <c r="BH371" s="230">
        <f>IF(N371="sníž. přenesená",J371,0)</f>
        <v>0</v>
      </c>
      <c r="BI371" s="230">
        <f>IF(N371="nulová",J371,0)</f>
        <v>0</v>
      </c>
      <c r="BJ371" s="23" t="s">
        <v>187</v>
      </c>
      <c r="BK371" s="230">
        <f>ROUND(I371*H371,0)</f>
        <v>0</v>
      </c>
      <c r="BL371" s="23" t="s">
        <v>224</v>
      </c>
      <c r="BM371" s="23" t="s">
        <v>690</v>
      </c>
    </row>
    <row r="372" spans="2:51" s="11" customFormat="1" ht="13.5">
      <c r="B372" s="231"/>
      <c r="C372" s="232"/>
      <c r="D372" s="233" t="s">
        <v>194</v>
      </c>
      <c r="E372" s="234" t="s">
        <v>22</v>
      </c>
      <c r="F372" s="235" t="s">
        <v>691</v>
      </c>
      <c r="G372" s="232"/>
      <c r="H372" s="236">
        <v>15.51</v>
      </c>
      <c r="I372" s="237"/>
      <c r="J372" s="232"/>
      <c r="K372" s="232"/>
      <c r="L372" s="238"/>
      <c r="M372" s="239"/>
      <c r="N372" s="240"/>
      <c r="O372" s="240"/>
      <c r="P372" s="240"/>
      <c r="Q372" s="240"/>
      <c r="R372" s="240"/>
      <c r="S372" s="240"/>
      <c r="T372" s="241"/>
      <c r="AT372" s="242" t="s">
        <v>194</v>
      </c>
      <c r="AU372" s="242" t="s">
        <v>187</v>
      </c>
      <c r="AV372" s="11" t="s">
        <v>187</v>
      </c>
      <c r="AW372" s="11" t="s">
        <v>35</v>
      </c>
      <c r="AX372" s="11" t="s">
        <v>73</v>
      </c>
      <c r="AY372" s="242" t="s">
        <v>180</v>
      </c>
    </row>
    <row r="373" spans="2:51" s="12" customFormat="1" ht="13.5">
      <c r="B373" s="243"/>
      <c r="C373" s="244"/>
      <c r="D373" s="233" t="s">
        <v>194</v>
      </c>
      <c r="E373" s="245" t="s">
        <v>22</v>
      </c>
      <c r="F373" s="246" t="s">
        <v>196</v>
      </c>
      <c r="G373" s="244"/>
      <c r="H373" s="247">
        <v>15.51</v>
      </c>
      <c r="I373" s="248"/>
      <c r="J373" s="244"/>
      <c r="K373" s="244"/>
      <c r="L373" s="249"/>
      <c r="M373" s="250"/>
      <c r="N373" s="251"/>
      <c r="O373" s="251"/>
      <c r="P373" s="251"/>
      <c r="Q373" s="251"/>
      <c r="R373" s="251"/>
      <c r="S373" s="251"/>
      <c r="T373" s="252"/>
      <c r="AT373" s="253" t="s">
        <v>194</v>
      </c>
      <c r="AU373" s="253" t="s">
        <v>187</v>
      </c>
      <c r="AV373" s="12" t="s">
        <v>186</v>
      </c>
      <c r="AW373" s="12" t="s">
        <v>35</v>
      </c>
      <c r="AX373" s="12" t="s">
        <v>10</v>
      </c>
      <c r="AY373" s="253" t="s">
        <v>180</v>
      </c>
    </row>
    <row r="374" spans="2:65" s="1" customFormat="1" ht="34.2" customHeight="1">
      <c r="B374" s="45"/>
      <c r="C374" s="220" t="s">
        <v>459</v>
      </c>
      <c r="D374" s="220" t="s">
        <v>182</v>
      </c>
      <c r="E374" s="221" t="s">
        <v>692</v>
      </c>
      <c r="F374" s="222" t="s">
        <v>693</v>
      </c>
      <c r="G374" s="223" t="s">
        <v>334</v>
      </c>
      <c r="H374" s="225"/>
      <c r="I374" s="225"/>
      <c r="J374" s="224">
        <f>ROUND(I374*H374,0)</f>
        <v>0</v>
      </c>
      <c r="K374" s="222" t="s">
        <v>193</v>
      </c>
      <c r="L374" s="71"/>
      <c r="M374" s="226" t="s">
        <v>22</v>
      </c>
      <c r="N374" s="227" t="s">
        <v>45</v>
      </c>
      <c r="O374" s="46"/>
      <c r="P374" s="228">
        <f>O374*H374</f>
        <v>0</v>
      </c>
      <c r="Q374" s="228">
        <v>0</v>
      </c>
      <c r="R374" s="228">
        <f>Q374*H374</f>
        <v>0</v>
      </c>
      <c r="S374" s="228">
        <v>0</v>
      </c>
      <c r="T374" s="229">
        <f>S374*H374</f>
        <v>0</v>
      </c>
      <c r="AR374" s="23" t="s">
        <v>224</v>
      </c>
      <c r="AT374" s="23" t="s">
        <v>182</v>
      </c>
      <c r="AU374" s="23" t="s">
        <v>187</v>
      </c>
      <c r="AY374" s="23" t="s">
        <v>180</v>
      </c>
      <c r="BE374" s="230">
        <f>IF(N374="základní",J374,0)</f>
        <v>0</v>
      </c>
      <c r="BF374" s="230">
        <f>IF(N374="snížená",J374,0)</f>
        <v>0</v>
      </c>
      <c r="BG374" s="230">
        <f>IF(N374="zákl. přenesená",J374,0)</f>
        <v>0</v>
      </c>
      <c r="BH374" s="230">
        <f>IF(N374="sníž. přenesená",J374,0)</f>
        <v>0</v>
      </c>
      <c r="BI374" s="230">
        <f>IF(N374="nulová",J374,0)</f>
        <v>0</v>
      </c>
      <c r="BJ374" s="23" t="s">
        <v>187</v>
      </c>
      <c r="BK374" s="230">
        <f>ROUND(I374*H374,0)</f>
        <v>0</v>
      </c>
      <c r="BL374" s="23" t="s">
        <v>224</v>
      </c>
      <c r="BM374" s="23" t="s">
        <v>694</v>
      </c>
    </row>
    <row r="375" spans="2:47" s="1" customFormat="1" ht="13.5">
      <c r="B375" s="45"/>
      <c r="C375" s="73"/>
      <c r="D375" s="233" t="s">
        <v>205</v>
      </c>
      <c r="E375" s="73"/>
      <c r="F375" s="254" t="s">
        <v>616</v>
      </c>
      <c r="G375" s="73"/>
      <c r="H375" s="73"/>
      <c r="I375" s="190"/>
      <c r="J375" s="73"/>
      <c r="K375" s="73"/>
      <c r="L375" s="71"/>
      <c r="M375" s="255"/>
      <c r="N375" s="46"/>
      <c r="O375" s="46"/>
      <c r="P375" s="46"/>
      <c r="Q375" s="46"/>
      <c r="R375" s="46"/>
      <c r="S375" s="46"/>
      <c r="T375" s="94"/>
      <c r="AT375" s="23" t="s">
        <v>205</v>
      </c>
      <c r="AU375" s="23" t="s">
        <v>187</v>
      </c>
    </row>
    <row r="376" spans="2:63" s="10" customFormat="1" ht="29.85" customHeight="1">
      <c r="B376" s="204"/>
      <c r="C376" s="205"/>
      <c r="D376" s="206" t="s">
        <v>72</v>
      </c>
      <c r="E376" s="218" t="s">
        <v>695</v>
      </c>
      <c r="F376" s="218" t="s">
        <v>696</v>
      </c>
      <c r="G376" s="205"/>
      <c r="H376" s="205"/>
      <c r="I376" s="208"/>
      <c r="J376" s="219">
        <f>BK376</f>
        <v>0</v>
      </c>
      <c r="K376" s="205"/>
      <c r="L376" s="210"/>
      <c r="M376" s="211"/>
      <c r="N376" s="212"/>
      <c r="O376" s="212"/>
      <c r="P376" s="213">
        <f>SUM(P377:P404)</f>
        <v>0</v>
      </c>
      <c r="Q376" s="212"/>
      <c r="R376" s="213">
        <f>SUM(R377:R404)</f>
        <v>0</v>
      </c>
      <c r="S376" s="212"/>
      <c r="T376" s="214">
        <f>SUM(T377:T404)</f>
        <v>0</v>
      </c>
      <c r="AR376" s="215" t="s">
        <v>187</v>
      </c>
      <c r="AT376" s="216" t="s">
        <v>72</v>
      </c>
      <c r="AU376" s="216" t="s">
        <v>10</v>
      </c>
      <c r="AY376" s="215" t="s">
        <v>180</v>
      </c>
      <c r="BK376" s="217">
        <f>SUM(BK377:BK404)</f>
        <v>0</v>
      </c>
    </row>
    <row r="377" spans="2:65" s="1" customFormat="1" ht="34.2" customHeight="1">
      <c r="B377" s="45"/>
      <c r="C377" s="220" t="s">
        <v>697</v>
      </c>
      <c r="D377" s="220" t="s">
        <v>182</v>
      </c>
      <c r="E377" s="221" t="s">
        <v>698</v>
      </c>
      <c r="F377" s="222" t="s">
        <v>699</v>
      </c>
      <c r="G377" s="223" t="s">
        <v>192</v>
      </c>
      <c r="H377" s="224">
        <v>20.06</v>
      </c>
      <c r="I377" s="225"/>
      <c r="J377" s="224">
        <f>ROUND(I377*H377,0)</f>
        <v>0</v>
      </c>
      <c r="K377" s="222" t="s">
        <v>193</v>
      </c>
      <c r="L377" s="71"/>
      <c r="M377" s="226" t="s">
        <v>22</v>
      </c>
      <c r="N377" s="227" t="s">
        <v>45</v>
      </c>
      <c r="O377" s="46"/>
      <c r="P377" s="228">
        <f>O377*H377</f>
        <v>0</v>
      </c>
      <c r="Q377" s="228">
        <v>0</v>
      </c>
      <c r="R377" s="228">
        <f>Q377*H377</f>
        <v>0</v>
      </c>
      <c r="S377" s="228">
        <v>0</v>
      </c>
      <c r="T377" s="229">
        <f>S377*H377</f>
        <v>0</v>
      </c>
      <c r="AR377" s="23" t="s">
        <v>224</v>
      </c>
      <c r="AT377" s="23" t="s">
        <v>182</v>
      </c>
      <c r="AU377" s="23" t="s">
        <v>187</v>
      </c>
      <c r="AY377" s="23" t="s">
        <v>180</v>
      </c>
      <c r="BE377" s="230">
        <f>IF(N377="základní",J377,0)</f>
        <v>0</v>
      </c>
      <c r="BF377" s="230">
        <f>IF(N377="snížená",J377,0)</f>
        <v>0</v>
      </c>
      <c r="BG377" s="230">
        <f>IF(N377="zákl. přenesená",J377,0)</f>
        <v>0</v>
      </c>
      <c r="BH377" s="230">
        <f>IF(N377="sníž. přenesená",J377,0)</f>
        <v>0</v>
      </c>
      <c r="BI377" s="230">
        <f>IF(N377="nulová",J377,0)</f>
        <v>0</v>
      </c>
      <c r="BJ377" s="23" t="s">
        <v>187</v>
      </c>
      <c r="BK377" s="230">
        <f>ROUND(I377*H377,0)</f>
        <v>0</v>
      </c>
      <c r="BL377" s="23" t="s">
        <v>224</v>
      </c>
      <c r="BM377" s="23" t="s">
        <v>700</v>
      </c>
    </row>
    <row r="378" spans="2:51" s="11" customFormat="1" ht="13.5">
      <c r="B378" s="231"/>
      <c r="C378" s="232"/>
      <c r="D378" s="233" t="s">
        <v>194</v>
      </c>
      <c r="E378" s="234" t="s">
        <v>22</v>
      </c>
      <c r="F378" s="235" t="s">
        <v>701</v>
      </c>
      <c r="G378" s="232"/>
      <c r="H378" s="236">
        <v>4.8</v>
      </c>
      <c r="I378" s="237"/>
      <c r="J378" s="232"/>
      <c r="K378" s="232"/>
      <c r="L378" s="238"/>
      <c r="M378" s="239"/>
      <c r="N378" s="240"/>
      <c r="O378" s="240"/>
      <c r="P378" s="240"/>
      <c r="Q378" s="240"/>
      <c r="R378" s="240"/>
      <c r="S378" s="240"/>
      <c r="T378" s="241"/>
      <c r="AT378" s="242" t="s">
        <v>194</v>
      </c>
      <c r="AU378" s="242" t="s">
        <v>187</v>
      </c>
      <c r="AV378" s="11" t="s">
        <v>187</v>
      </c>
      <c r="AW378" s="11" t="s">
        <v>35</v>
      </c>
      <c r="AX378" s="11" t="s">
        <v>73</v>
      </c>
      <c r="AY378" s="242" t="s">
        <v>180</v>
      </c>
    </row>
    <row r="379" spans="2:51" s="11" customFormat="1" ht="13.5">
      <c r="B379" s="231"/>
      <c r="C379" s="232"/>
      <c r="D379" s="233" t="s">
        <v>194</v>
      </c>
      <c r="E379" s="234" t="s">
        <v>22</v>
      </c>
      <c r="F379" s="235" t="s">
        <v>702</v>
      </c>
      <c r="G379" s="232"/>
      <c r="H379" s="236">
        <v>9.8</v>
      </c>
      <c r="I379" s="237"/>
      <c r="J379" s="232"/>
      <c r="K379" s="232"/>
      <c r="L379" s="238"/>
      <c r="M379" s="239"/>
      <c r="N379" s="240"/>
      <c r="O379" s="240"/>
      <c r="P379" s="240"/>
      <c r="Q379" s="240"/>
      <c r="R379" s="240"/>
      <c r="S379" s="240"/>
      <c r="T379" s="241"/>
      <c r="AT379" s="242" t="s">
        <v>194</v>
      </c>
      <c r="AU379" s="242" t="s">
        <v>187</v>
      </c>
      <c r="AV379" s="11" t="s">
        <v>187</v>
      </c>
      <c r="AW379" s="11" t="s">
        <v>35</v>
      </c>
      <c r="AX379" s="11" t="s">
        <v>73</v>
      </c>
      <c r="AY379" s="242" t="s">
        <v>180</v>
      </c>
    </row>
    <row r="380" spans="2:51" s="11" customFormat="1" ht="13.5">
      <c r="B380" s="231"/>
      <c r="C380" s="232"/>
      <c r="D380" s="233" t="s">
        <v>194</v>
      </c>
      <c r="E380" s="234" t="s">
        <v>22</v>
      </c>
      <c r="F380" s="235" t="s">
        <v>331</v>
      </c>
      <c r="G380" s="232"/>
      <c r="H380" s="236">
        <v>5.46</v>
      </c>
      <c r="I380" s="237"/>
      <c r="J380" s="232"/>
      <c r="K380" s="232"/>
      <c r="L380" s="238"/>
      <c r="M380" s="239"/>
      <c r="N380" s="240"/>
      <c r="O380" s="240"/>
      <c r="P380" s="240"/>
      <c r="Q380" s="240"/>
      <c r="R380" s="240"/>
      <c r="S380" s="240"/>
      <c r="T380" s="241"/>
      <c r="AT380" s="242" t="s">
        <v>194</v>
      </c>
      <c r="AU380" s="242" t="s">
        <v>187</v>
      </c>
      <c r="AV380" s="11" t="s">
        <v>187</v>
      </c>
      <c r="AW380" s="11" t="s">
        <v>35</v>
      </c>
      <c r="AX380" s="11" t="s">
        <v>73</v>
      </c>
      <c r="AY380" s="242" t="s">
        <v>180</v>
      </c>
    </row>
    <row r="381" spans="2:51" s="12" customFormat="1" ht="13.5">
      <c r="B381" s="243"/>
      <c r="C381" s="244"/>
      <c r="D381" s="233" t="s">
        <v>194</v>
      </c>
      <c r="E381" s="245" t="s">
        <v>22</v>
      </c>
      <c r="F381" s="246" t="s">
        <v>196</v>
      </c>
      <c r="G381" s="244"/>
      <c r="H381" s="247">
        <v>20.06</v>
      </c>
      <c r="I381" s="248"/>
      <c r="J381" s="244"/>
      <c r="K381" s="244"/>
      <c r="L381" s="249"/>
      <c r="M381" s="250"/>
      <c r="N381" s="251"/>
      <c r="O381" s="251"/>
      <c r="P381" s="251"/>
      <c r="Q381" s="251"/>
      <c r="R381" s="251"/>
      <c r="S381" s="251"/>
      <c r="T381" s="252"/>
      <c r="AT381" s="253" t="s">
        <v>194</v>
      </c>
      <c r="AU381" s="253" t="s">
        <v>187</v>
      </c>
      <c r="AV381" s="12" t="s">
        <v>186</v>
      </c>
      <c r="AW381" s="12" t="s">
        <v>35</v>
      </c>
      <c r="AX381" s="12" t="s">
        <v>10</v>
      </c>
      <c r="AY381" s="253" t="s">
        <v>180</v>
      </c>
    </row>
    <row r="382" spans="2:65" s="1" customFormat="1" ht="14.4" customHeight="1">
      <c r="B382" s="45"/>
      <c r="C382" s="266" t="s">
        <v>462</v>
      </c>
      <c r="D382" s="266" t="s">
        <v>594</v>
      </c>
      <c r="E382" s="267" t="s">
        <v>703</v>
      </c>
      <c r="F382" s="268" t="s">
        <v>704</v>
      </c>
      <c r="G382" s="269" t="s">
        <v>192</v>
      </c>
      <c r="H382" s="270">
        <v>22.07</v>
      </c>
      <c r="I382" s="271"/>
      <c r="J382" s="270">
        <f>ROUND(I382*H382,0)</f>
        <v>0</v>
      </c>
      <c r="K382" s="268" t="s">
        <v>22</v>
      </c>
      <c r="L382" s="272"/>
      <c r="M382" s="273" t="s">
        <v>22</v>
      </c>
      <c r="N382" s="274" t="s">
        <v>45</v>
      </c>
      <c r="O382" s="46"/>
      <c r="P382" s="228">
        <f>O382*H382</f>
        <v>0</v>
      </c>
      <c r="Q382" s="228">
        <v>0</v>
      </c>
      <c r="R382" s="228">
        <f>Q382*H382</f>
        <v>0</v>
      </c>
      <c r="S382" s="228">
        <v>0</v>
      </c>
      <c r="T382" s="229">
        <f>S382*H382</f>
        <v>0</v>
      </c>
      <c r="AR382" s="23" t="s">
        <v>270</v>
      </c>
      <c r="AT382" s="23" t="s">
        <v>594</v>
      </c>
      <c r="AU382" s="23" t="s">
        <v>187</v>
      </c>
      <c r="AY382" s="23" t="s">
        <v>180</v>
      </c>
      <c r="BE382" s="230">
        <f>IF(N382="základní",J382,0)</f>
        <v>0</v>
      </c>
      <c r="BF382" s="230">
        <f>IF(N382="snížená",J382,0)</f>
        <v>0</v>
      </c>
      <c r="BG382" s="230">
        <f>IF(N382="zákl. přenesená",J382,0)</f>
        <v>0</v>
      </c>
      <c r="BH382" s="230">
        <f>IF(N382="sníž. přenesená",J382,0)</f>
        <v>0</v>
      </c>
      <c r="BI382" s="230">
        <f>IF(N382="nulová",J382,0)</f>
        <v>0</v>
      </c>
      <c r="BJ382" s="23" t="s">
        <v>187</v>
      </c>
      <c r="BK382" s="230">
        <f>ROUND(I382*H382,0)</f>
        <v>0</v>
      </c>
      <c r="BL382" s="23" t="s">
        <v>224</v>
      </c>
      <c r="BM382" s="23" t="s">
        <v>705</v>
      </c>
    </row>
    <row r="383" spans="2:51" s="11" customFormat="1" ht="13.5">
      <c r="B383" s="231"/>
      <c r="C383" s="232"/>
      <c r="D383" s="233" t="s">
        <v>194</v>
      </c>
      <c r="E383" s="234" t="s">
        <v>22</v>
      </c>
      <c r="F383" s="235" t="s">
        <v>706</v>
      </c>
      <c r="G383" s="232"/>
      <c r="H383" s="236">
        <v>22.07</v>
      </c>
      <c r="I383" s="237"/>
      <c r="J383" s="232"/>
      <c r="K383" s="232"/>
      <c r="L383" s="238"/>
      <c r="M383" s="239"/>
      <c r="N383" s="240"/>
      <c r="O383" s="240"/>
      <c r="P383" s="240"/>
      <c r="Q383" s="240"/>
      <c r="R383" s="240"/>
      <c r="S383" s="240"/>
      <c r="T383" s="241"/>
      <c r="AT383" s="242" t="s">
        <v>194</v>
      </c>
      <c r="AU383" s="242" t="s">
        <v>187</v>
      </c>
      <c r="AV383" s="11" t="s">
        <v>187</v>
      </c>
      <c r="AW383" s="11" t="s">
        <v>35</v>
      </c>
      <c r="AX383" s="11" t="s">
        <v>73</v>
      </c>
      <c r="AY383" s="242" t="s">
        <v>180</v>
      </c>
    </row>
    <row r="384" spans="2:51" s="12" customFormat="1" ht="13.5">
      <c r="B384" s="243"/>
      <c r="C384" s="244"/>
      <c r="D384" s="233" t="s">
        <v>194</v>
      </c>
      <c r="E384" s="245" t="s">
        <v>22</v>
      </c>
      <c r="F384" s="246" t="s">
        <v>196</v>
      </c>
      <c r="G384" s="244"/>
      <c r="H384" s="247">
        <v>22.07</v>
      </c>
      <c r="I384" s="248"/>
      <c r="J384" s="244"/>
      <c r="K384" s="244"/>
      <c r="L384" s="249"/>
      <c r="M384" s="250"/>
      <c r="N384" s="251"/>
      <c r="O384" s="251"/>
      <c r="P384" s="251"/>
      <c r="Q384" s="251"/>
      <c r="R384" s="251"/>
      <c r="S384" s="251"/>
      <c r="T384" s="252"/>
      <c r="AT384" s="253" t="s">
        <v>194</v>
      </c>
      <c r="AU384" s="253" t="s">
        <v>187</v>
      </c>
      <c r="AV384" s="12" t="s">
        <v>186</v>
      </c>
      <c r="AW384" s="12" t="s">
        <v>35</v>
      </c>
      <c r="AX384" s="12" t="s">
        <v>10</v>
      </c>
      <c r="AY384" s="253" t="s">
        <v>180</v>
      </c>
    </row>
    <row r="385" spans="2:65" s="1" customFormat="1" ht="34.2" customHeight="1">
      <c r="B385" s="45"/>
      <c r="C385" s="220" t="s">
        <v>707</v>
      </c>
      <c r="D385" s="220" t="s">
        <v>182</v>
      </c>
      <c r="E385" s="221" t="s">
        <v>708</v>
      </c>
      <c r="F385" s="222" t="s">
        <v>709</v>
      </c>
      <c r="G385" s="223" t="s">
        <v>203</v>
      </c>
      <c r="H385" s="224">
        <v>24.04</v>
      </c>
      <c r="I385" s="225"/>
      <c r="J385" s="224">
        <f>ROUND(I385*H385,0)</f>
        <v>0</v>
      </c>
      <c r="K385" s="222" t="s">
        <v>193</v>
      </c>
      <c r="L385" s="71"/>
      <c r="M385" s="226" t="s">
        <v>22</v>
      </c>
      <c r="N385" s="227" t="s">
        <v>45</v>
      </c>
      <c r="O385" s="46"/>
      <c r="P385" s="228">
        <f>O385*H385</f>
        <v>0</v>
      </c>
      <c r="Q385" s="228">
        <v>0</v>
      </c>
      <c r="R385" s="228">
        <f>Q385*H385</f>
        <v>0</v>
      </c>
      <c r="S385" s="228">
        <v>0</v>
      </c>
      <c r="T385" s="229">
        <f>S385*H385</f>
        <v>0</v>
      </c>
      <c r="AR385" s="23" t="s">
        <v>224</v>
      </c>
      <c r="AT385" s="23" t="s">
        <v>182</v>
      </c>
      <c r="AU385" s="23" t="s">
        <v>187</v>
      </c>
      <c r="AY385" s="23" t="s">
        <v>180</v>
      </c>
      <c r="BE385" s="230">
        <f>IF(N385="základní",J385,0)</f>
        <v>0</v>
      </c>
      <c r="BF385" s="230">
        <f>IF(N385="snížená",J385,0)</f>
        <v>0</v>
      </c>
      <c r="BG385" s="230">
        <f>IF(N385="zákl. přenesená",J385,0)</f>
        <v>0</v>
      </c>
      <c r="BH385" s="230">
        <f>IF(N385="sníž. přenesená",J385,0)</f>
        <v>0</v>
      </c>
      <c r="BI385" s="230">
        <f>IF(N385="nulová",J385,0)</f>
        <v>0</v>
      </c>
      <c r="BJ385" s="23" t="s">
        <v>187</v>
      </c>
      <c r="BK385" s="230">
        <f>ROUND(I385*H385,0)</f>
        <v>0</v>
      </c>
      <c r="BL385" s="23" t="s">
        <v>224</v>
      </c>
      <c r="BM385" s="23" t="s">
        <v>710</v>
      </c>
    </row>
    <row r="386" spans="2:51" s="11" customFormat="1" ht="13.5">
      <c r="B386" s="231"/>
      <c r="C386" s="232"/>
      <c r="D386" s="233" t="s">
        <v>194</v>
      </c>
      <c r="E386" s="234" t="s">
        <v>22</v>
      </c>
      <c r="F386" s="235" t="s">
        <v>711</v>
      </c>
      <c r="G386" s="232"/>
      <c r="H386" s="236">
        <v>1.5</v>
      </c>
      <c r="I386" s="237"/>
      <c r="J386" s="232"/>
      <c r="K386" s="232"/>
      <c r="L386" s="238"/>
      <c r="M386" s="239"/>
      <c r="N386" s="240"/>
      <c r="O386" s="240"/>
      <c r="P386" s="240"/>
      <c r="Q386" s="240"/>
      <c r="R386" s="240"/>
      <c r="S386" s="240"/>
      <c r="T386" s="241"/>
      <c r="AT386" s="242" t="s">
        <v>194</v>
      </c>
      <c r="AU386" s="242" t="s">
        <v>187</v>
      </c>
      <c r="AV386" s="11" t="s">
        <v>187</v>
      </c>
      <c r="AW386" s="11" t="s">
        <v>35</v>
      </c>
      <c r="AX386" s="11" t="s">
        <v>73</v>
      </c>
      <c r="AY386" s="242" t="s">
        <v>180</v>
      </c>
    </row>
    <row r="387" spans="2:51" s="11" customFormat="1" ht="13.5">
      <c r="B387" s="231"/>
      <c r="C387" s="232"/>
      <c r="D387" s="233" t="s">
        <v>194</v>
      </c>
      <c r="E387" s="234" t="s">
        <v>22</v>
      </c>
      <c r="F387" s="235" t="s">
        <v>712</v>
      </c>
      <c r="G387" s="232"/>
      <c r="H387" s="236">
        <v>12.9</v>
      </c>
      <c r="I387" s="237"/>
      <c r="J387" s="232"/>
      <c r="K387" s="232"/>
      <c r="L387" s="238"/>
      <c r="M387" s="239"/>
      <c r="N387" s="240"/>
      <c r="O387" s="240"/>
      <c r="P387" s="240"/>
      <c r="Q387" s="240"/>
      <c r="R387" s="240"/>
      <c r="S387" s="240"/>
      <c r="T387" s="241"/>
      <c r="AT387" s="242" t="s">
        <v>194</v>
      </c>
      <c r="AU387" s="242" t="s">
        <v>187</v>
      </c>
      <c r="AV387" s="11" t="s">
        <v>187</v>
      </c>
      <c r="AW387" s="11" t="s">
        <v>35</v>
      </c>
      <c r="AX387" s="11" t="s">
        <v>73</v>
      </c>
      <c r="AY387" s="242" t="s">
        <v>180</v>
      </c>
    </row>
    <row r="388" spans="2:51" s="11" customFormat="1" ht="13.5">
      <c r="B388" s="231"/>
      <c r="C388" s="232"/>
      <c r="D388" s="233" t="s">
        <v>194</v>
      </c>
      <c r="E388" s="234" t="s">
        <v>22</v>
      </c>
      <c r="F388" s="235" t="s">
        <v>713</v>
      </c>
      <c r="G388" s="232"/>
      <c r="H388" s="236">
        <v>9.64</v>
      </c>
      <c r="I388" s="237"/>
      <c r="J388" s="232"/>
      <c r="K388" s="232"/>
      <c r="L388" s="238"/>
      <c r="M388" s="239"/>
      <c r="N388" s="240"/>
      <c r="O388" s="240"/>
      <c r="P388" s="240"/>
      <c r="Q388" s="240"/>
      <c r="R388" s="240"/>
      <c r="S388" s="240"/>
      <c r="T388" s="241"/>
      <c r="AT388" s="242" t="s">
        <v>194</v>
      </c>
      <c r="AU388" s="242" t="s">
        <v>187</v>
      </c>
      <c r="AV388" s="11" t="s">
        <v>187</v>
      </c>
      <c r="AW388" s="11" t="s">
        <v>35</v>
      </c>
      <c r="AX388" s="11" t="s">
        <v>73</v>
      </c>
      <c r="AY388" s="242" t="s">
        <v>180</v>
      </c>
    </row>
    <row r="389" spans="2:51" s="12" customFormat="1" ht="13.5">
      <c r="B389" s="243"/>
      <c r="C389" s="244"/>
      <c r="D389" s="233" t="s">
        <v>194</v>
      </c>
      <c r="E389" s="245" t="s">
        <v>22</v>
      </c>
      <c r="F389" s="246" t="s">
        <v>196</v>
      </c>
      <c r="G389" s="244"/>
      <c r="H389" s="247">
        <v>24.04</v>
      </c>
      <c r="I389" s="248"/>
      <c r="J389" s="244"/>
      <c r="K389" s="244"/>
      <c r="L389" s="249"/>
      <c r="M389" s="250"/>
      <c r="N389" s="251"/>
      <c r="O389" s="251"/>
      <c r="P389" s="251"/>
      <c r="Q389" s="251"/>
      <c r="R389" s="251"/>
      <c r="S389" s="251"/>
      <c r="T389" s="252"/>
      <c r="AT389" s="253" t="s">
        <v>194</v>
      </c>
      <c r="AU389" s="253" t="s">
        <v>187</v>
      </c>
      <c r="AV389" s="12" t="s">
        <v>186</v>
      </c>
      <c r="AW389" s="12" t="s">
        <v>35</v>
      </c>
      <c r="AX389" s="12" t="s">
        <v>10</v>
      </c>
      <c r="AY389" s="253" t="s">
        <v>180</v>
      </c>
    </row>
    <row r="390" spans="2:65" s="1" customFormat="1" ht="34.2" customHeight="1">
      <c r="B390" s="45"/>
      <c r="C390" s="220" t="s">
        <v>466</v>
      </c>
      <c r="D390" s="220" t="s">
        <v>182</v>
      </c>
      <c r="E390" s="221" t="s">
        <v>714</v>
      </c>
      <c r="F390" s="222" t="s">
        <v>715</v>
      </c>
      <c r="G390" s="223" t="s">
        <v>192</v>
      </c>
      <c r="H390" s="224">
        <v>20.06</v>
      </c>
      <c r="I390" s="225"/>
      <c r="J390" s="224">
        <f>ROUND(I390*H390,0)</f>
        <v>0</v>
      </c>
      <c r="K390" s="222" t="s">
        <v>193</v>
      </c>
      <c r="L390" s="71"/>
      <c r="M390" s="226" t="s">
        <v>22</v>
      </c>
      <c r="N390" s="227" t="s">
        <v>45</v>
      </c>
      <c r="O390" s="46"/>
      <c r="P390" s="228">
        <f>O390*H390</f>
        <v>0</v>
      </c>
      <c r="Q390" s="228">
        <v>0</v>
      </c>
      <c r="R390" s="228">
        <f>Q390*H390</f>
        <v>0</v>
      </c>
      <c r="S390" s="228">
        <v>0</v>
      </c>
      <c r="T390" s="229">
        <f>S390*H390</f>
        <v>0</v>
      </c>
      <c r="AR390" s="23" t="s">
        <v>224</v>
      </c>
      <c r="AT390" s="23" t="s">
        <v>182</v>
      </c>
      <c r="AU390" s="23" t="s">
        <v>187</v>
      </c>
      <c r="AY390" s="23" t="s">
        <v>180</v>
      </c>
      <c r="BE390" s="230">
        <f>IF(N390="základní",J390,0)</f>
        <v>0</v>
      </c>
      <c r="BF390" s="230">
        <f>IF(N390="snížená",J390,0)</f>
        <v>0</v>
      </c>
      <c r="BG390" s="230">
        <f>IF(N390="zákl. přenesená",J390,0)</f>
        <v>0</v>
      </c>
      <c r="BH390" s="230">
        <f>IF(N390="sníž. přenesená",J390,0)</f>
        <v>0</v>
      </c>
      <c r="BI390" s="230">
        <f>IF(N390="nulová",J390,0)</f>
        <v>0</v>
      </c>
      <c r="BJ390" s="23" t="s">
        <v>187</v>
      </c>
      <c r="BK390" s="230">
        <f>ROUND(I390*H390,0)</f>
        <v>0</v>
      </c>
      <c r="BL390" s="23" t="s">
        <v>224</v>
      </c>
      <c r="BM390" s="23" t="s">
        <v>716</v>
      </c>
    </row>
    <row r="391" spans="2:51" s="11" customFormat="1" ht="13.5">
      <c r="B391" s="231"/>
      <c r="C391" s="232"/>
      <c r="D391" s="233" t="s">
        <v>194</v>
      </c>
      <c r="E391" s="234" t="s">
        <v>22</v>
      </c>
      <c r="F391" s="235" t="s">
        <v>701</v>
      </c>
      <c r="G391" s="232"/>
      <c r="H391" s="236">
        <v>4.8</v>
      </c>
      <c r="I391" s="237"/>
      <c r="J391" s="232"/>
      <c r="K391" s="232"/>
      <c r="L391" s="238"/>
      <c r="M391" s="239"/>
      <c r="N391" s="240"/>
      <c r="O391" s="240"/>
      <c r="P391" s="240"/>
      <c r="Q391" s="240"/>
      <c r="R391" s="240"/>
      <c r="S391" s="240"/>
      <c r="T391" s="241"/>
      <c r="AT391" s="242" t="s">
        <v>194</v>
      </c>
      <c r="AU391" s="242" t="s">
        <v>187</v>
      </c>
      <c r="AV391" s="11" t="s">
        <v>187</v>
      </c>
      <c r="AW391" s="11" t="s">
        <v>35</v>
      </c>
      <c r="AX391" s="11" t="s">
        <v>73</v>
      </c>
      <c r="AY391" s="242" t="s">
        <v>180</v>
      </c>
    </row>
    <row r="392" spans="2:51" s="11" customFormat="1" ht="13.5">
      <c r="B392" s="231"/>
      <c r="C392" s="232"/>
      <c r="D392" s="233" t="s">
        <v>194</v>
      </c>
      <c r="E392" s="234" t="s">
        <v>22</v>
      </c>
      <c r="F392" s="235" t="s">
        <v>702</v>
      </c>
      <c r="G392" s="232"/>
      <c r="H392" s="236">
        <v>9.8</v>
      </c>
      <c r="I392" s="237"/>
      <c r="J392" s="232"/>
      <c r="K392" s="232"/>
      <c r="L392" s="238"/>
      <c r="M392" s="239"/>
      <c r="N392" s="240"/>
      <c r="O392" s="240"/>
      <c r="P392" s="240"/>
      <c r="Q392" s="240"/>
      <c r="R392" s="240"/>
      <c r="S392" s="240"/>
      <c r="T392" s="241"/>
      <c r="AT392" s="242" t="s">
        <v>194</v>
      </c>
      <c r="AU392" s="242" t="s">
        <v>187</v>
      </c>
      <c r="AV392" s="11" t="s">
        <v>187</v>
      </c>
      <c r="AW392" s="11" t="s">
        <v>35</v>
      </c>
      <c r="AX392" s="11" t="s">
        <v>73</v>
      </c>
      <c r="AY392" s="242" t="s">
        <v>180</v>
      </c>
    </row>
    <row r="393" spans="2:51" s="11" customFormat="1" ht="13.5">
      <c r="B393" s="231"/>
      <c r="C393" s="232"/>
      <c r="D393" s="233" t="s">
        <v>194</v>
      </c>
      <c r="E393" s="234" t="s">
        <v>22</v>
      </c>
      <c r="F393" s="235" t="s">
        <v>331</v>
      </c>
      <c r="G393" s="232"/>
      <c r="H393" s="236">
        <v>5.46</v>
      </c>
      <c r="I393" s="237"/>
      <c r="J393" s="232"/>
      <c r="K393" s="232"/>
      <c r="L393" s="238"/>
      <c r="M393" s="239"/>
      <c r="N393" s="240"/>
      <c r="O393" s="240"/>
      <c r="P393" s="240"/>
      <c r="Q393" s="240"/>
      <c r="R393" s="240"/>
      <c r="S393" s="240"/>
      <c r="T393" s="241"/>
      <c r="AT393" s="242" t="s">
        <v>194</v>
      </c>
      <c r="AU393" s="242" t="s">
        <v>187</v>
      </c>
      <c r="AV393" s="11" t="s">
        <v>187</v>
      </c>
      <c r="AW393" s="11" t="s">
        <v>35</v>
      </c>
      <c r="AX393" s="11" t="s">
        <v>73</v>
      </c>
      <c r="AY393" s="242" t="s">
        <v>180</v>
      </c>
    </row>
    <row r="394" spans="2:51" s="12" customFormat="1" ht="13.5">
      <c r="B394" s="243"/>
      <c r="C394" s="244"/>
      <c r="D394" s="233" t="s">
        <v>194</v>
      </c>
      <c r="E394" s="245" t="s">
        <v>22</v>
      </c>
      <c r="F394" s="246" t="s">
        <v>196</v>
      </c>
      <c r="G394" s="244"/>
      <c r="H394" s="247">
        <v>20.06</v>
      </c>
      <c r="I394" s="248"/>
      <c r="J394" s="244"/>
      <c r="K394" s="244"/>
      <c r="L394" s="249"/>
      <c r="M394" s="250"/>
      <c r="N394" s="251"/>
      <c r="O394" s="251"/>
      <c r="P394" s="251"/>
      <c r="Q394" s="251"/>
      <c r="R394" s="251"/>
      <c r="S394" s="251"/>
      <c r="T394" s="252"/>
      <c r="AT394" s="253" t="s">
        <v>194</v>
      </c>
      <c r="AU394" s="253" t="s">
        <v>187</v>
      </c>
      <c r="AV394" s="12" t="s">
        <v>186</v>
      </c>
      <c r="AW394" s="12" t="s">
        <v>35</v>
      </c>
      <c r="AX394" s="12" t="s">
        <v>10</v>
      </c>
      <c r="AY394" s="253" t="s">
        <v>180</v>
      </c>
    </row>
    <row r="395" spans="2:65" s="1" customFormat="1" ht="22.8" customHeight="1">
      <c r="B395" s="45"/>
      <c r="C395" s="220" t="s">
        <v>717</v>
      </c>
      <c r="D395" s="220" t="s">
        <v>182</v>
      </c>
      <c r="E395" s="221" t="s">
        <v>718</v>
      </c>
      <c r="F395" s="222" t="s">
        <v>719</v>
      </c>
      <c r="G395" s="223" t="s">
        <v>203</v>
      </c>
      <c r="H395" s="224">
        <v>3</v>
      </c>
      <c r="I395" s="225"/>
      <c r="J395" s="224">
        <f>ROUND(I395*H395,0)</f>
        <v>0</v>
      </c>
      <c r="K395" s="222" t="s">
        <v>193</v>
      </c>
      <c r="L395" s="71"/>
      <c r="M395" s="226" t="s">
        <v>22</v>
      </c>
      <c r="N395" s="227" t="s">
        <v>45</v>
      </c>
      <c r="O395" s="46"/>
      <c r="P395" s="228">
        <f>O395*H395</f>
        <v>0</v>
      </c>
      <c r="Q395" s="228">
        <v>0</v>
      </c>
      <c r="R395" s="228">
        <f>Q395*H395</f>
        <v>0</v>
      </c>
      <c r="S395" s="228">
        <v>0</v>
      </c>
      <c r="T395" s="229">
        <f>S395*H395</f>
        <v>0</v>
      </c>
      <c r="AR395" s="23" t="s">
        <v>224</v>
      </c>
      <c r="AT395" s="23" t="s">
        <v>182</v>
      </c>
      <c r="AU395" s="23" t="s">
        <v>187</v>
      </c>
      <c r="AY395" s="23" t="s">
        <v>180</v>
      </c>
      <c r="BE395" s="230">
        <f>IF(N395="základní",J395,0)</f>
        <v>0</v>
      </c>
      <c r="BF395" s="230">
        <f>IF(N395="snížená",J395,0)</f>
        <v>0</v>
      </c>
      <c r="BG395" s="230">
        <f>IF(N395="zákl. přenesená",J395,0)</f>
        <v>0</v>
      </c>
      <c r="BH395" s="230">
        <f>IF(N395="sníž. přenesená",J395,0)</f>
        <v>0</v>
      </c>
      <c r="BI395" s="230">
        <f>IF(N395="nulová",J395,0)</f>
        <v>0</v>
      </c>
      <c r="BJ395" s="23" t="s">
        <v>187</v>
      </c>
      <c r="BK395" s="230">
        <f>ROUND(I395*H395,0)</f>
        <v>0</v>
      </c>
      <c r="BL395" s="23" t="s">
        <v>224</v>
      </c>
      <c r="BM395" s="23" t="s">
        <v>720</v>
      </c>
    </row>
    <row r="396" spans="2:47" s="1" customFormat="1" ht="13.5">
      <c r="B396" s="45"/>
      <c r="C396" s="73"/>
      <c r="D396" s="233" t="s">
        <v>205</v>
      </c>
      <c r="E396" s="73"/>
      <c r="F396" s="254" t="s">
        <v>721</v>
      </c>
      <c r="G396" s="73"/>
      <c r="H396" s="73"/>
      <c r="I396" s="190"/>
      <c r="J396" s="73"/>
      <c r="K396" s="73"/>
      <c r="L396" s="71"/>
      <c r="M396" s="255"/>
      <c r="N396" s="46"/>
      <c r="O396" s="46"/>
      <c r="P396" s="46"/>
      <c r="Q396" s="46"/>
      <c r="R396" s="46"/>
      <c r="S396" s="46"/>
      <c r="T396" s="94"/>
      <c r="AT396" s="23" t="s">
        <v>205</v>
      </c>
      <c r="AU396" s="23" t="s">
        <v>187</v>
      </c>
    </row>
    <row r="397" spans="2:51" s="11" customFormat="1" ht="13.5">
      <c r="B397" s="231"/>
      <c r="C397" s="232"/>
      <c r="D397" s="233" t="s">
        <v>194</v>
      </c>
      <c r="E397" s="234" t="s">
        <v>22</v>
      </c>
      <c r="F397" s="235" t="s">
        <v>722</v>
      </c>
      <c r="G397" s="232"/>
      <c r="H397" s="236">
        <v>3</v>
      </c>
      <c r="I397" s="237"/>
      <c r="J397" s="232"/>
      <c r="K397" s="232"/>
      <c r="L397" s="238"/>
      <c r="M397" s="239"/>
      <c r="N397" s="240"/>
      <c r="O397" s="240"/>
      <c r="P397" s="240"/>
      <c r="Q397" s="240"/>
      <c r="R397" s="240"/>
      <c r="S397" s="240"/>
      <c r="T397" s="241"/>
      <c r="AT397" s="242" t="s">
        <v>194</v>
      </c>
      <c r="AU397" s="242" t="s">
        <v>187</v>
      </c>
      <c r="AV397" s="11" t="s">
        <v>187</v>
      </c>
      <c r="AW397" s="11" t="s">
        <v>35</v>
      </c>
      <c r="AX397" s="11" t="s">
        <v>73</v>
      </c>
      <c r="AY397" s="242" t="s">
        <v>180</v>
      </c>
    </row>
    <row r="398" spans="2:51" s="12" customFormat="1" ht="13.5">
      <c r="B398" s="243"/>
      <c r="C398" s="244"/>
      <c r="D398" s="233" t="s">
        <v>194</v>
      </c>
      <c r="E398" s="245" t="s">
        <v>22</v>
      </c>
      <c r="F398" s="246" t="s">
        <v>196</v>
      </c>
      <c r="G398" s="244"/>
      <c r="H398" s="247">
        <v>3</v>
      </c>
      <c r="I398" s="248"/>
      <c r="J398" s="244"/>
      <c r="K398" s="244"/>
      <c r="L398" s="249"/>
      <c r="M398" s="250"/>
      <c r="N398" s="251"/>
      <c r="O398" s="251"/>
      <c r="P398" s="251"/>
      <c r="Q398" s="251"/>
      <c r="R398" s="251"/>
      <c r="S398" s="251"/>
      <c r="T398" s="252"/>
      <c r="AT398" s="253" t="s">
        <v>194</v>
      </c>
      <c r="AU398" s="253" t="s">
        <v>187</v>
      </c>
      <c r="AV398" s="12" t="s">
        <v>186</v>
      </c>
      <c r="AW398" s="12" t="s">
        <v>35</v>
      </c>
      <c r="AX398" s="12" t="s">
        <v>10</v>
      </c>
      <c r="AY398" s="253" t="s">
        <v>180</v>
      </c>
    </row>
    <row r="399" spans="2:65" s="1" customFormat="1" ht="14.4" customHeight="1">
      <c r="B399" s="45"/>
      <c r="C399" s="220" t="s">
        <v>470</v>
      </c>
      <c r="D399" s="220" t="s">
        <v>182</v>
      </c>
      <c r="E399" s="221" t="s">
        <v>723</v>
      </c>
      <c r="F399" s="222" t="s">
        <v>724</v>
      </c>
      <c r="G399" s="223" t="s">
        <v>192</v>
      </c>
      <c r="H399" s="224">
        <v>20.06</v>
      </c>
      <c r="I399" s="225"/>
      <c r="J399" s="224">
        <f>ROUND(I399*H399,0)</f>
        <v>0</v>
      </c>
      <c r="K399" s="222" t="s">
        <v>193</v>
      </c>
      <c r="L399" s="71"/>
      <c r="M399" s="226" t="s">
        <v>22</v>
      </c>
      <c r="N399" s="227" t="s">
        <v>45</v>
      </c>
      <c r="O399" s="46"/>
      <c r="P399" s="228">
        <f>O399*H399</f>
        <v>0</v>
      </c>
      <c r="Q399" s="228">
        <v>0</v>
      </c>
      <c r="R399" s="228">
        <f>Q399*H399</f>
        <v>0</v>
      </c>
      <c r="S399" s="228">
        <v>0</v>
      </c>
      <c r="T399" s="229">
        <f>S399*H399</f>
        <v>0</v>
      </c>
      <c r="AR399" s="23" t="s">
        <v>224</v>
      </c>
      <c r="AT399" s="23" t="s">
        <v>182</v>
      </c>
      <c r="AU399" s="23" t="s">
        <v>187</v>
      </c>
      <c r="AY399" s="23" t="s">
        <v>180</v>
      </c>
      <c r="BE399" s="230">
        <f>IF(N399="základní",J399,0)</f>
        <v>0</v>
      </c>
      <c r="BF399" s="230">
        <f>IF(N399="snížená",J399,0)</f>
        <v>0</v>
      </c>
      <c r="BG399" s="230">
        <f>IF(N399="zákl. přenesená",J399,0)</f>
        <v>0</v>
      </c>
      <c r="BH399" s="230">
        <f>IF(N399="sníž. přenesená",J399,0)</f>
        <v>0</v>
      </c>
      <c r="BI399" s="230">
        <f>IF(N399="nulová",J399,0)</f>
        <v>0</v>
      </c>
      <c r="BJ399" s="23" t="s">
        <v>187</v>
      </c>
      <c r="BK399" s="230">
        <f>ROUND(I399*H399,0)</f>
        <v>0</v>
      </c>
      <c r="BL399" s="23" t="s">
        <v>224</v>
      </c>
      <c r="BM399" s="23" t="s">
        <v>725</v>
      </c>
    </row>
    <row r="400" spans="2:47" s="1" customFormat="1" ht="13.5">
      <c r="B400" s="45"/>
      <c r="C400" s="73"/>
      <c r="D400" s="233" t="s">
        <v>205</v>
      </c>
      <c r="E400" s="73"/>
      <c r="F400" s="254" t="s">
        <v>721</v>
      </c>
      <c r="G400" s="73"/>
      <c r="H400" s="73"/>
      <c r="I400" s="190"/>
      <c r="J400" s="73"/>
      <c r="K400" s="73"/>
      <c r="L400" s="71"/>
      <c r="M400" s="255"/>
      <c r="N400" s="46"/>
      <c r="O400" s="46"/>
      <c r="P400" s="46"/>
      <c r="Q400" s="46"/>
      <c r="R400" s="46"/>
      <c r="S400" s="46"/>
      <c r="T400" s="94"/>
      <c r="AT400" s="23" t="s">
        <v>205</v>
      </c>
      <c r="AU400" s="23" t="s">
        <v>187</v>
      </c>
    </row>
    <row r="401" spans="2:51" s="11" customFormat="1" ht="13.5">
      <c r="B401" s="231"/>
      <c r="C401" s="232"/>
      <c r="D401" s="233" t="s">
        <v>194</v>
      </c>
      <c r="E401" s="234" t="s">
        <v>22</v>
      </c>
      <c r="F401" s="235" t="s">
        <v>726</v>
      </c>
      <c r="G401" s="232"/>
      <c r="H401" s="236">
        <v>20.06</v>
      </c>
      <c r="I401" s="237"/>
      <c r="J401" s="232"/>
      <c r="K401" s="232"/>
      <c r="L401" s="238"/>
      <c r="M401" s="239"/>
      <c r="N401" s="240"/>
      <c r="O401" s="240"/>
      <c r="P401" s="240"/>
      <c r="Q401" s="240"/>
      <c r="R401" s="240"/>
      <c r="S401" s="240"/>
      <c r="T401" s="241"/>
      <c r="AT401" s="242" t="s">
        <v>194</v>
      </c>
      <c r="AU401" s="242" t="s">
        <v>187</v>
      </c>
      <c r="AV401" s="11" t="s">
        <v>187</v>
      </c>
      <c r="AW401" s="11" t="s">
        <v>35</v>
      </c>
      <c r="AX401" s="11" t="s">
        <v>73</v>
      </c>
      <c r="AY401" s="242" t="s">
        <v>180</v>
      </c>
    </row>
    <row r="402" spans="2:51" s="12" customFormat="1" ht="13.5">
      <c r="B402" s="243"/>
      <c r="C402" s="244"/>
      <c r="D402" s="233" t="s">
        <v>194</v>
      </c>
      <c r="E402" s="245" t="s">
        <v>22</v>
      </c>
      <c r="F402" s="246" t="s">
        <v>196</v>
      </c>
      <c r="G402" s="244"/>
      <c r="H402" s="247">
        <v>20.06</v>
      </c>
      <c r="I402" s="248"/>
      <c r="J402" s="244"/>
      <c r="K402" s="244"/>
      <c r="L402" s="249"/>
      <c r="M402" s="250"/>
      <c r="N402" s="251"/>
      <c r="O402" s="251"/>
      <c r="P402" s="251"/>
      <c r="Q402" s="251"/>
      <c r="R402" s="251"/>
      <c r="S402" s="251"/>
      <c r="T402" s="252"/>
      <c r="AT402" s="253" t="s">
        <v>194</v>
      </c>
      <c r="AU402" s="253" t="s">
        <v>187</v>
      </c>
      <c r="AV402" s="12" t="s">
        <v>186</v>
      </c>
      <c r="AW402" s="12" t="s">
        <v>35</v>
      </c>
      <c r="AX402" s="12" t="s">
        <v>10</v>
      </c>
      <c r="AY402" s="253" t="s">
        <v>180</v>
      </c>
    </row>
    <row r="403" spans="2:65" s="1" customFormat="1" ht="34.2" customHeight="1">
      <c r="B403" s="45"/>
      <c r="C403" s="220" t="s">
        <v>727</v>
      </c>
      <c r="D403" s="220" t="s">
        <v>182</v>
      </c>
      <c r="E403" s="221" t="s">
        <v>728</v>
      </c>
      <c r="F403" s="222" t="s">
        <v>729</v>
      </c>
      <c r="G403" s="223" t="s">
        <v>334</v>
      </c>
      <c r="H403" s="225"/>
      <c r="I403" s="225"/>
      <c r="J403" s="224">
        <f>ROUND(I403*H403,0)</f>
        <v>0</v>
      </c>
      <c r="K403" s="222" t="s">
        <v>193</v>
      </c>
      <c r="L403" s="71"/>
      <c r="M403" s="226" t="s">
        <v>22</v>
      </c>
      <c r="N403" s="227" t="s">
        <v>45</v>
      </c>
      <c r="O403" s="46"/>
      <c r="P403" s="228">
        <f>O403*H403</f>
        <v>0</v>
      </c>
      <c r="Q403" s="228">
        <v>0</v>
      </c>
      <c r="R403" s="228">
        <f>Q403*H403</f>
        <v>0</v>
      </c>
      <c r="S403" s="228">
        <v>0</v>
      </c>
      <c r="T403" s="229">
        <f>S403*H403</f>
        <v>0</v>
      </c>
      <c r="AR403" s="23" t="s">
        <v>224</v>
      </c>
      <c r="AT403" s="23" t="s">
        <v>182</v>
      </c>
      <c r="AU403" s="23" t="s">
        <v>187</v>
      </c>
      <c r="AY403" s="23" t="s">
        <v>180</v>
      </c>
      <c r="BE403" s="230">
        <f>IF(N403="základní",J403,0)</f>
        <v>0</v>
      </c>
      <c r="BF403" s="230">
        <f>IF(N403="snížená",J403,0)</f>
        <v>0</v>
      </c>
      <c r="BG403" s="230">
        <f>IF(N403="zákl. přenesená",J403,0)</f>
        <v>0</v>
      </c>
      <c r="BH403" s="230">
        <f>IF(N403="sníž. přenesená",J403,0)</f>
        <v>0</v>
      </c>
      <c r="BI403" s="230">
        <f>IF(N403="nulová",J403,0)</f>
        <v>0</v>
      </c>
      <c r="BJ403" s="23" t="s">
        <v>187</v>
      </c>
      <c r="BK403" s="230">
        <f>ROUND(I403*H403,0)</f>
        <v>0</v>
      </c>
      <c r="BL403" s="23" t="s">
        <v>224</v>
      </c>
      <c r="BM403" s="23" t="s">
        <v>730</v>
      </c>
    </row>
    <row r="404" spans="2:47" s="1" customFormat="1" ht="13.5">
      <c r="B404" s="45"/>
      <c r="C404" s="73"/>
      <c r="D404" s="233" t="s">
        <v>205</v>
      </c>
      <c r="E404" s="73"/>
      <c r="F404" s="254" t="s">
        <v>336</v>
      </c>
      <c r="G404" s="73"/>
      <c r="H404" s="73"/>
      <c r="I404" s="190"/>
      <c r="J404" s="73"/>
      <c r="K404" s="73"/>
      <c r="L404" s="71"/>
      <c r="M404" s="255"/>
      <c r="N404" s="46"/>
      <c r="O404" s="46"/>
      <c r="P404" s="46"/>
      <c r="Q404" s="46"/>
      <c r="R404" s="46"/>
      <c r="S404" s="46"/>
      <c r="T404" s="94"/>
      <c r="AT404" s="23" t="s">
        <v>205</v>
      </c>
      <c r="AU404" s="23" t="s">
        <v>187</v>
      </c>
    </row>
    <row r="405" spans="2:63" s="10" customFormat="1" ht="29.85" customHeight="1">
      <c r="B405" s="204"/>
      <c r="C405" s="205"/>
      <c r="D405" s="206" t="s">
        <v>72</v>
      </c>
      <c r="E405" s="218" t="s">
        <v>731</v>
      </c>
      <c r="F405" s="218" t="s">
        <v>732</v>
      </c>
      <c r="G405" s="205"/>
      <c r="H405" s="205"/>
      <c r="I405" s="208"/>
      <c r="J405" s="219">
        <f>BK405</f>
        <v>0</v>
      </c>
      <c r="K405" s="205"/>
      <c r="L405" s="210"/>
      <c r="M405" s="211"/>
      <c r="N405" s="212"/>
      <c r="O405" s="212"/>
      <c r="P405" s="213">
        <f>SUM(P406:P417)</f>
        <v>0</v>
      </c>
      <c r="Q405" s="212"/>
      <c r="R405" s="213">
        <f>SUM(R406:R417)</f>
        <v>0</v>
      </c>
      <c r="S405" s="212"/>
      <c r="T405" s="214">
        <f>SUM(T406:T417)</f>
        <v>0</v>
      </c>
      <c r="AR405" s="215" t="s">
        <v>187</v>
      </c>
      <c r="AT405" s="216" t="s">
        <v>72</v>
      </c>
      <c r="AU405" s="216" t="s">
        <v>10</v>
      </c>
      <c r="AY405" s="215" t="s">
        <v>180</v>
      </c>
      <c r="BK405" s="217">
        <f>SUM(BK406:BK417)</f>
        <v>0</v>
      </c>
    </row>
    <row r="406" spans="2:65" s="1" customFormat="1" ht="22.8" customHeight="1">
      <c r="B406" s="45"/>
      <c r="C406" s="220" t="s">
        <v>475</v>
      </c>
      <c r="D406" s="220" t="s">
        <v>182</v>
      </c>
      <c r="E406" s="221" t="s">
        <v>733</v>
      </c>
      <c r="F406" s="222" t="s">
        <v>734</v>
      </c>
      <c r="G406" s="223" t="s">
        <v>192</v>
      </c>
      <c r="H406" s="224">
        <v>78.82</v>
      </c>
      <c r="I406" s="225"/>
      <c r="J406" s="224">
        <f>ROUND(I406*H406,0)</f>
        <v>0</v>
      </c>
      <c r="K406" s="222" t="s">
        <v>193</v>
      </c>
      <c r="L406" s="71"/>
      <c r="M406" s="226" t="s">
        <v>22</v>
      </c>
      <c r="N406" s="227" t="s">
        <v>45</v>
      </c>
      <c r="O406" s="46"/>
      <c r="P406" s="228">
        <f>O406*H406</f>
        <v>0</v>
      </c>
      <c r="Q406" s="228">
        <v>0</v>
      </c>
      <c r="R406" s="228">
        <f>Q406*H406</f>
        <v>0</v>
      </c>
      <c r="S406" s="228">
        <v>0</v>
      </c>
      <c r="T406" s="229">
        <f>S406*H406</f>
        <v>0</v>
      </c>
      <c r="AR406" s="23" t="s">
        <v>224</v>
      </c>
      <c r="AT406" s="23" t="s">
        <v>182</v>
      </c>
      <c r="AU406" s="23" t="s">
        <v>187</v>
      </c>
      <c r="AY406" s="23" t="s">
        <v>180</v>
      </c>
      <c r="BE406" s="230">
        <f>IF(N406="základní",J406,0)</f>
        <v>0</v>
      </c>
      <c r="BF406" s="230">
        <f>IF(N406="snížená",J406,0)</f>
        <v>0</v>
      </c>
      <c r="BG406" s="230">
        <f>IF(N406="zákl. přenesená",J406,0)</f>
        <v>0</v>
      </c>
      <c r="BH406" s="230">
        <f>IF(N406="sníž. přenesená",J406,0)</f>
        <v>0</v>
      </c>
      <c r="BI406" s="230">
        <f>IF(N406="nulová",J406,0)</f>
        <v>0</v>
      </c>
      <c r="BJ406" s="23" t="s">
        <v>187</v>
      </c>
      <c r="BK406" s="230">
        <f>ROUND(I406*H406,0)</f>
        <v>0</v>
      </c>
      <c r="BL406" s="23" t="s">
        <v>224</v>
      </c>
      <c r="BM406" s="23" t="s">
        <v>735</v>
      </c>
    </row>
    <row r="407" spans="2:51" s="13" customFormat="1" ht="13.5">
      <c r="B407" s="256"/>
      <c r="C407" s="257"/>
      <c r="D407" s="233" t="s">
        <v>194</v>
      </c>
      <c r="E407" s="258" t="s">
        <v>22</v>
      </c>
      <c r="F407" s="259" t="s">
        <v>736</v>
      </c>
      <c r="G407" s="257"/>
      <c r="H407" s="258" t="s">
        <v>22</v>
      </c>
      <c r="I407" s="260"/>
      <c r="J407" s="257"/>
      <c r="K407" s="257"/>
      <c r="L407" s="261"/>
      <c r="M407" s="262"/>
      <c r="N407" s="263"/>
      <c r="O407" s="263"/>
      <c r="P407" s="263"/>
      <c r="Q407" s="263"/>
      <c r="R407" s="263"/>
      <c r="S407" s="263"/>
      <c r="T407" s="264"/>
      <c r="AT407" s="265" t="s">
        <v>194</v>
      </c>
      <c r="AU407" s="265" t="s">
        <v>187</v>
      </c>
      <c r="AV407" s="13" t="s">
        <v>10</v>
      </c>
      <c r="AW407" s="13" t="s">
        <v>35</v>
      </c>
      <c r="AX407" s="13" t="s">
        <v>73</v>
      </c>
      <c r="AY407" s="265" t="s">
        <v>180</v>
      </c>
    </row>
    <row r="408" spans="2:51" s="11" customFormat="1" ht="13.5">
      <c r="B408" s="231"/>
      <c r="C408" s="232"/>
      <c r="D408" s="233" t="s">
        <v>194</v>
      </c>
      <c r="E408" s="234" t="s">
        <v>22</v>
      </c>
      <c r="F408" s="235" t="s">
        <v>225</v>
      </c>
      <c r="G408" s="232"/>
      <c r="H408" s="236">
        <v>19.3</v>
      </c>
      <c r="I408" s="237"/>
      <c r="J408" s="232"/>
      <c r="K408" s="232"/>
      <c r="L408" s="238"/>
      <c r="M408" s="239"/>
      <c r="N408" s="240"/>
      <c r="O408" s="240"/>
      <c r="P408" s="240"/>
      <c r="Q408" s="240"/>
      <c r="R408" s="240"/>
      <c r="S408" s="240"/>
      <c r="T408" s="241"/>
      <c r="AT408" s="242" t="s">
        <v>194</v>
      </c>
      <c r="AU408" s="242" t="s">
        <v>187</v>
      </c>
      <c r="AV408" s="11" t="s">
        <v>187</v>
      </c>
      <c r="AW408" s="11" t="s">
        <v>35</v>
      </c>
      <c r="AX408" s="11" t="s">
        <v>73</v>
      </c>
      <c r="AY408" s="242" t="s">
        <v>180</v>
      </c>
    </row>
    <row r="409" spans="2:51" s="13" customFormat="1" ht="13.5">
      <c r="B409" s="256"/>
      <c r="C409" s="257"/>
      <c r="D409" s="233" t="s">
        <v>194</v>
      </c>
      <c r="E409" s="258" t="s">
        <v>22</v>
      </c>
      <c r="F409" s="259" t="s">
        <v>261</v>
      </c>
      <c r="G409" s="257"/>
      <c r="H409" s="258" t="s">
        <v>22</v>
      </c>
      <c r="I409" s="260"/>
      <c r="J409" s="257"/>
      <c r="K409" s="257"/>
      <c r="L409" s="261"/>
      <c r="M409" s="262"/>
      <c r="N409" s="263"/>
      <c r="O409" s="263"/>
      <c r="P409" s="263"/>
      <c r="Q409" s="263"/>
      <c r="R409" s="263"/>
      <c r="S409" s="263"/>
      <c r="T409" s="264"/>
      <c r="AT409" s="265" t="s">
        <v>194</v>
      </c>
      <c r="AU409" s="265" t="s">
        <v>187</v>
      </c>
      <c r="AV409" s="13" t="s">
        <v>10</v>
      </c>
      <c r="AW409" s="13" t="s">
        <v>35</v>
      </c>
      <c r="AX409" s="13" t="s">
        <v>73</v>
      </c>
      <c r="AY409" s="265" t="s">
        <v>180</v>
      </c>
    </row>
    <row r="410" spans="2:51" s="11" customFormat="1" ht="13.5">
      <c r="B410" s="231"/>
      <c r="C410" s="232"/>
      <c r="D410" s="233" t="s">
        <v>194</v>
      </c>
      <c r="E410" s="234" t="s">
        <v>22</v>
      </c>
      <c r="F410" s="235" t="s">
        <v>737</v>
      </c>
      <c r="G410" s="232"/>
      <c r="H410" s="236">
        <v>35.14</v>
      </c>
      <c r="I410" s="237"/>
      <c r="J410" s="232"/>
      <c r="K410" s="232"/>
      <c r="L410" s="238"/>
      <c r="M410" s="239"/>
      <c r="N410" s="240"/>
      <c r="O410" s="240"/>
      <c r="P410" s="240"/>
      <c r="Q410" s="240"/>
      <c r="R410" s="240"/>
      <c r="S410" s="240"/>
      <c r="T410" s="241"/>
      <c r="AT410" s="242" t="s">
        <v>194</v>
      </c>
      <c r="AU410" s="242" t="s">
        <v>187</v>
      </c>
      <c r="AV410" s="11" t="s">
        <v>187</v>
      </c>
      <c r="AW410" s="11" t="s">
        <v>35</v>
      </c>
      <c r="AX410" s="11" t="s">
        <v>73</v>
      </c>
      <c r="AY410" s="242" t="s">
        <v>180</v>
      </c>
    </row>
    <row r="411" spans="2:51" s="11" customFormat="1" ht="13.5">
      <c r="B411" s="231"/>
      <c r="C411" s="232"/>
      <c r="D411" s="233" t="s">
        <v>194</v>
      </c>
      <c r="E411" s="234" t="s">
        <v>22</v>
      </c>
      <c r="F411" s="235" t="s">
        <v>738</v>
      </c>
      <c r="G411" s="232"/>
      <c r="H411" s="236">
        <v>14.87</v>
      </c>
      <c r="I411" s="237"/>
      <c r="J411" s="232"/>
      <c r="K411" s="232"/>
      <c r="L411" s="238"/>
      <c r="M411" s="239"/>
      <c r="N411" s="240"/>
      <c r="O411" s="240"/>
      <c r="P411" s="240"/>
      <c r="Q411" s="240"/>
      <c r="R411" s="240"/>
      <c r="S411" s="240"/>
      <c r="T411" s="241"/>
      <c r="AT411" s="242" t="s">
        <v>194</v>
      </c>
      <c r="AU411" s="242" t="s">
        <v>187</v>
      </c>
      <c r="AV411" s="11" t="s">
        <v>187</v>
      </c>
      <c r="AW411" s="11" t="s">
        <v>35</v>
      </c>
      <c r="AX411" s="11" t="s">
        <v>73</v>
      </c>
      <c r="AY411" s="242" t="s">
        <v>180</v>
      </c>
    </row>
    <row r="412" spans="2:51" s="11" customFormat="1" ht="13.5">
      <c r="B412" s="231"/>
      <c r="C412" s="232"/>
      <c r="D412" s="233" t="s">
        <v>194</v>
      </c>
      <c r="E412" s="234" t="s">
        <v>22</v>
      </c>
      <c r="F412" s="235" t="s">
        <v>739</v>
      </c>
      <c r="G412" s="232"/>
      <c r="H412" s="236">
        <v>4.74</v>
      </c>
      <c r="I412" s="237"/>
      <c r="J412" s="232"/>
      <c r="K412" s="232"/>
      <c r="L412" s="238"/>
      <c r="M412" s="239"/>
      <c r="N412" s="240"/>
      <c r="O412" s="240"/>
      <c r="P412" s="240"/>
      <c r="Q412" s="240"/>
      <c r="R412" s="240"/>
      <c r="S412" s="240"/>
      <c r="T412" s="241"/>
      <c r="AT412" s="242" t="s">
        <v>194</v>
      </c>
      <c r="AU412" s="242" t="s">
        <v>187</v>
      </c>
      <c r="AV412" s="11" t="s">
        <v>187</v>
      </c>
      <c r="AW412" s="11" t="s">
        <v>35</v>
      </c>
      <c r="AX412" s="11" t="s">
        <v>73</v>
      </c>
      <c r="AY412" s="242" t="s">
        <v>180</v>
      </c>
    </row>
    <row r="413" spans="2:51" s="11" customFormat="1" ht="13.5">
      <c r="B413" s="231"/>
      <c r="C413" s="232"/>
      <c r="D413" s="233" t="s">
        <v>194</v>
      </c>
      <c r="E413" s="234" t="s">
        <v>22</v>
      </c>
      <c r="F413" s="235" t="s">
        <v>740</v>
      </c>
      <c r="G413" s="232"/>
      <c r="H413" s="236">
        <v>4.77</v>
      </c>
      <c r="I413" s="237"/>
      <c r="J413" s="232"/>
      <c r="K413" s="232"/>
      <c r="L413" s="238"/>
      <c r="M413" s="239"/>
      <c r="N413" s="240"/>
      <c r="O413" s="240"/>
      <c r="P413" s="240"/>
      <c r="Q413" s="240"/>
      <c r="R413" s="240"/>
      <c r="S413" s="240"/>
      <c r="T413" s="241"/>
      <c r="AT413" s="242" t="s">
        <v>194</v>
      </c>
      <c r="AU413" s="242" t="s">
        <v>187</v>
      </c>
      <c r="AV413" s="11" t="s">
        <v>187</v>
      </c>
      <c r="AW413" s="11" t="s">
        <v>35</v>
      </c>
      <c r="AX413" s="11" t="s">
        <v>73</v>
      </c>
      <c r="AY413" s="242" t="s">
        <v>180</v>
      </c>
    </row>
    <row r="414" spans="2:51" s="12" customFormat="1" ht="13.5">
      <c r="B414" s="243"/>
      <c r="C414" s="244"/>
      <c r="D414" s="233" t="s">
        <v>194</v>
      </c>
      <c r="E414" s="245" t="s">
        <v>22</v>
      </c>
      <c r="F414" s="246" t="s">
        <v>196</v>
      </c>
      <c r="G414" s="244"/>
      <c r="H414" s="247">
        <v>78.82</v>
      </c>
      <c r="I414" s="248"/>
      <c r="J414" s="244"/>
      <c r="K414" s="244"/>
      <c r="L414" s="249"/>
      <c r="M414" s="250"/>
      <c r="N414" s="251"/>
      <c r="O414" s="251"/>
      <c r="P414" s="251"/>
      <c r="Q414" s="251"/>
      <c r="R414" s="251"/>
      <c r="S414" s="251"/>
      <c r="T414" s="252"/>
      <c r="AT414" s="253" t="s">
        <v>194</v>
      </c>
      <c r="AU414" s="253" t="s">
        <v>187</v>
      </c>
      <c r="AV414" s="12" t="s">
        <v>186</v>
      </c>
      <c r="AW414" s="12" t="s">
        <v>35</v>
      </c>
      <c r="AX414" s="12" t="s">
        <v>10</v>
      </c>
      <c r="AY414" s="253" t="s">
        <v>180</v>
      </c>
    </row>
    <row r="415" spans="2:65" s="1" customFormat="1" ht="34.2" customHeight="1">
      <c r="B415" s="45"/>
      <c r="C415" s="220" t="s">
        <v>741</v>
      </c>
      <c r="D415" s="220" t="s">
        <v>182</v>
      </c>
      <c r="E415" s="221" t="s">
        <v>742</v>
      </c>
      <c r="F415" s="222" t="s">
        <v>743</v>
      </c>
      <c r="G415" s="223" t="s">
        <v>192</v>
      </c>
      <c r="H415" s="224">
        <v>78.82</v>
      </c>
      <c r="I415" s="225"/>
      <c r="J415" s="224">
        <f>ROUND(I415*H415,0)</f>
        <v>0</v>
      </c>
      <c r="K415" s="222" t="s">
        <v>193</v>
      </c>
      <c r="L415" s="71"/>
      <c r="M415" s="226" t="s">
        <v>22</v>
      </c>
      <c r="N415" s="227" t="s">
        <v>45</v>
      </c>
      <c r="O415" s="46"/>
      <c r="P415" s="228">
        <f>O415*H415</f>
        <v>0</v>
      </c>
      <c r="Q415" s="228">
        <v>0</v>
      </c>
      <c r="R415" s="228">
        <f>Q415*H415</f>
        <v>0</v>
      </c>
      <c r="S415" s="228">
        <v>0</v>
      </c>
      <c r="T415" s="229">
        <f>S415*H415</f>
        <v>0</v>
      </c>
      <c r="AR415" s="23" t="s">
        <v>224</v>
      </c>
      <c r="AT415" s="23" t="s">
        <v>182</v>
      </c>
      <c r="AU415" s="23" t="s">
        <v>187</v>
      </c>
      <c r="AY415" s="23" t="s">
        <v>180</v>
      </c>
      <c r="BE415" s="230">
        <f>IF(N415="základní",J415,0)</f>
        <v>0</v>
      </c>
      <c r="BF415" s="230">
        <f>IF(N415="snížená",J415,0)</f>
        <v>0</v>
      </c>
      <c r="BG415" s="230">
        <f>IF(N415="zákl. přenesená",J415,0)</f>
        <v>0</v>
      </c>
      <c r="BH415" s="230">
        <f>IF(N415="sníž. přenesená",J415,0)</f>
        <v>0</v>
      </c>
      <c r="BI415" s="230">
        <f>IF(N415="nulová",J415,0)</f>
        <v>0</v>
      </c>
      <c r="BJ415" s="23" t="s">
        <v>187</v>
      </c>
      <c r="BK415" s="230">
        <f>ROUND(I415*H415,0)</f>
        <v>0</v>
      </c>
      <c r="BL415" s="23" t="s">
        <v>224</v>
      </c>
      <c r="BM415" s="23" t="s">
        <v>744</v>
      </c>
    </row>
    <row r="416" spans="2:51" s="11" customFormat="1" ht="13.5">
      <c r="B416" s="231"/>
      <c r="C416" s="232"/>
      <c r="D416" s="233" t="s">
        <v>194</v>
      </c>
      <c r="E416" s="234" t="s">
        <v>22</v>
      </c>
      <c r="F416" s="235" t="s">
        <v>745</v>
      </c>
      <c r="G416" s="232"/>
      <c r="H416" s="236">
        <v>78.82</v>
      </c>
      <c r="I416" s="237"/>
      <c r="J416" s="232"/>
      <c r="K416" s="232"/>
      <c r="L416" s="238"/>
      <c r="M416" s="239"/>
      <c r="N416" s="240"/>
      <c r="O416" s="240"/>
      <c r="P416" s="240"/>
      <c r="Q416" s="240"/>
      <c r="R416" s="240"/>
      <c r="S416" s="240"/>
      <c r="T416" s="241"/>
      <c r="AT416" s="242" t="s">
        <v>194</v>
      </c>
      <c r="AU416" s="242" t="s">
        <v>187</v>
      </c>
      <c r="AV416" s="11" t="s">
        <v>187</v>
      </c>
      <c r="AW416" s="11" t="s">
        <v>35</v>
      </c>
      <c r="AX416" s="11" t="s">
        <v>73</v>
      </c>
      <c r="AY416" s="242" t="s">
        <v>180</v>
      </c>
    </row>
    <row r="417" spans="2:51" s="12" customFormat="1" ht="13.5">
      <c r="B417" s="243"/>
      <c r="C417" s="244"/>
      <c r="D417" s="233" t="s">
        <v>194</v>
      </c>
      <c r="E417" s="245" t="s">
        <v>22</v>
      </c>
      <c r="F417" s="246" t="s">
        <v>196</v>
      </c>
      <c r="G417" s="244"/>
      <c r="H417" s="247">
        <v>78.82</v>
      </c>
      <c r="I417" s="248"/>
      <c r="J417" s="244"/>
      <c r="K417" s="244"/>
      <c r="L417" s="249"/>
      <c r="M417" s="275"/>
      <c r="N417" s="276"/>
      <c r="O417" s="276"/>
      <c r="P417" s="276"/>
      <c r="Q417" s="276"/>
      <c r="R417" s="276"/>
      <c r="S417" s="276"/>
      <c r="T417" s="277"/>
      <c r="AT417" s="253" t="s">
        <v>194</v>
      </c>
      <c r="AU417" s="253" t="s">
        <v>187</v>
      </c>
      <c r="AV417" s="12" t="s">
        <v>186</v>
      </c>
      <c r="AW417" s="12" t="s">
        <v>35</v>
      </c>
      <c r="AX417" s="12" t="s">
        <v>10</v>
      </c>
      <c r="AY417" s="253" t="s">
        <v>180</v>
      </c>
    </row>
    <row r="418" spans="2:12" s="1" customFormat="1" ht="6.95" customHeight="1">
      <c r="B418" s="66"/>
      <c r="C418" s="67"/>
      <c r="D418" s="67"/>
      <c r="E418" s="67"/>
      <c r="F418" s="67"/>
      <c r="G418" s="67"/>
      <c r="H418" s="67"/>
      <c r="I418" s="165"/>
      <c r="J418" s="67"/>
      <c r="K418" s="67"/>
      <c r="L418" s="71"/>
    </row>
  </sheetData>
  <sheetProtection password="CC35" sheet="1" objects="1" scenarios="1" formatColumns="0" formatRows="0" autoFilter="0"/>
  <autoFilter ref="C93:K417"/>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4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117</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757</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ROUND(J94,2)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ROUND(SUM(BE94:BE417),2)</f>
        <v>0</v>
      </c>
      <c r="G30" s="46"/>
      <c r="H30" s="46"/>
      <c r="I30" s="157">
        <v>0.21</v>
      </c>
      <c r="J30" s="156">
        <f>ROUND(ROUND((SUM(BE94:BE417)),2)*I30,0)</f>
        <v>0</v>
      </c>
      <c r="K30" s="50"/>
    </row>
    <row r="31" spans="2:11" s="1" customFormat="1" ht="14.4" customHeight="1">
      <c r="B31" s="45"/>
      <c r="C31" s="46"/>
      <c r="D31" s="46"/>
      <c r="E31" s="54" t="s">
        <v>45</v>
      </c>
      <c r="F31" s="156">
        <f>ROUND(SUM(BF94:BF417),2)</f>
        <v>0</v>
      </c>
      <c r="G31" s="46"/>
      <c r="H31" s="46"/>
      <c r="I31" s="157">
        <v>0.15</v>
      </c>
      <c r="J31" s="156">
        <f>ROUND(ROUND((SUM(BF94:BF417)),2)*I31,0)</f>
        <v>0</v>
      </c>
      <c r="K31" s="50"/>
    </row>
    <row r="32" spans="2:11" s="1" customFormat="1" ht="14.4" customHeight="1" hidden="1">
      <c r="B32" s="45"/>
      <c r="C32" s="46"/>
      <c r="D32" s="46"/>
      <c r="E32" s="54" t="s">
        <v>46</v>
      </c>
      <c r="F32" s="156">
        <f>ROUND(SUM(BG94:BG417),2)</f>
        <v>0</v>
      </c>
      <c r="G32" s="46"/>
      <c r="H32" s="46"/>
      <c r="I32" s="157">
        <v>0.21</v>
      </c>
      <c r="J32" s="156">
        <v>0</v>
      </c>
      <c r="K32" s="50"/>
    </row>
    <row r="33" spans="2:11" s="1" customFormat="1" ht="14.4" customHeight="1" hidden="1">
      <c r="B33" s="45"/>
      <c r="C33" s="46"/>
      <c r="D33" s="46"/>
      <c r="E33" s="54" t="s">
        <v>47</v>
      </c>
      <c r="F33" s="156">
        <f>ROUND(SUM(BH94:BH417),2)</f>
        <v>0</v>
      </c>
      <c r="G33" s="46"/>
      <c r="H33" s="46"/>
      <c r="I33" s="157">
        <v>0.15</v>
      </c>
      <c r="J33" s="156">
        <v>0</v>
      </c>
      <c r="K33" s="50"/>
    </row>
    <row r="34" spans="2:11" s="1" customFormat="1" ht="14.4" customHeight="1" hidden="1">
      <c r="B34" s="45"/>
      <c r="C34" s="46"/>
      <c r="D34" s="46"/>
      <c r="E34" s="54" t="s">
        <v>48</v>
      </c>
      <c r="F34" s="156">
        <f>ROUND(SUM(BI94:BI417),2)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02-10 - SO 02-10 Byt 1+1 č. 10</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J94</f>
        <v>0</v>
      </c>
      <c r="K56" s="50"/>
      <c r="AU56" s="23" t="s">
        <v>145</v>
      </c>
    </row>
    <row r="57" spans="2:11" s="7" customFormat="1" ht="24.95" customHeight="1">
      <c r="B57" s="176"/>
      <c r="C57" s="177"/>
      <c r="D57" s="178" t="s">
        <v>146</v>
      </c>
      <c r="E57" s="179"/>
      <c r="F57" s="179"/>
      <c r="G57" s="179"/>
      <c r="H57" s="179"/>
      <c r="I57" s="180"/>
      <c r="J57" s="181">
        <f>J95</f>
        <v>0</v>
      </c>
      <c r="K57" s="182"/>
    </row>
    <row r="58" spans="2:11" s="8" customFormat="1" ht="19.9" customHeight="1">
      <c r="B58" s="183"/>
      <c r="C58" s="184"/>
      <c r="D58" s="185" t="s">
        <v>147</v>
      </c>
      <c r="E58" s="186"/>
      <c r="F58" s="186"/>
      <c r="G58" s="186"/>
      <c r="H58" s="186"/>
      <c r="I58" s="187"/>
      <c r="J58" s="188">
        <f>J96</f>
        <v>0</v>
      </c>
      <c r="K58" s="189"/>
    </row>
    <row r="59" spans="2:11" s="8" customFormat="1" ht="19.9" customHeight="1">
      <c r="B59" s="183"/>
      <c r="C59" s="184"/>
      <c r="D59" s="185" t="s">
        <v>148</v>
      </c>
      <c r="E59" s="186"/>
      <c r="F59" s="186"/>
      <c r="G59" s="186"/>
      <c r="H59" s="186"/>
      <c r="I59" s="187"/>
      <c r="J59" s="188">
        <f>J98</f>
        <v>0</v>
      </c>
      <c r="K59" s="189"/>
    </row>
    <row r="60" spans="2:11" s="8" customFormat="1" ht="19.9" customHeight="1">
      <c r="B60" s="183"/>
      <c r="C60" s="184"/>
      <c r="D60" s="185" t="s">
        <v>149</v>
      </c>
      <c r="E60" s="186"/>
      <c r="F60" s="186"/>
      <c r="G60" s="186"/>
      <c r="H60" s="186"/>
      <c r="I60" s="187"/>
      <c r="J60" s="188">
        <f>J121</f>
        <v>0</v>
      </c>
      <c r="K60" s="189"/>
    </row>
    <row r="61" spans="2:11" s="8" customFormat="1" ht="19.9" customHeight="1">
      <c r="B61" s="183"/>
      <c r="C61" s="184"/>
      <c r="D61" s="185" t="s">
        <v>150</v>
      </c>
      <c r="E61" s="186"/>
      <c r="F61" s="186"/>
      <c r="G61" s="186"/>
      <c r="H61" s="186"/>
      <c r="I61" s="187"/>
      <c r="J61" s="188">
        <f>J161</f>
        <v>0</v>
      </c>
      <c r="K61" s="189"/>
    </row>
    <row r="62" spans="2:11" s="8" customFormat="1" ht="19.9" customHeight="1">
      <c r="B62" s="183"/>
      <c r="C62" s="184"/>
      <c r="D62" s="185" t="s">
        <v>151</v>
      </c>
      <c r="E62" s="186"/>
      <c r="F62" s="186"/>
      <c r="G62" s="186"/>
      <c r="H62" s="186"/>
      <c r="I62" s="187"/>
      <c r="J62" s="188">
        <f>J173</f>
        <v>0</v>
      </c>
      <c r="K62" s="189"/>
    </row>
    <row r="63" spans="2:11" s="8" customFormat="1" ht="19.9" customHeight="1">
      <c r="B63" s="183"/>
      <c r="C63" s="184"/>
      <c r="D63" s="185" t="s">
        <v>152</v>
      </c>
      <c r="E63" s="186"/>
      <c r="F63" s="186"/>
      <c r="G63" s="186"/>
      <c r="H63" s="186"/>
      <c r="I63" s="187"/>
      <c r="J63" s="188">
        <f>J186</f>
        <v>0</v>
      </c>
      <c r="K63" s="189"/>
    </row>
    <row r="64" spans="2:11" s="7" customFormat="1" ht="24.95" customHeight="1">
      <c r="B64" s="176"/>
      <c r="C64" s="177"/>
      <c r="D64" s="178" t="s">
        <v>153</v>
      </c>
      <c r="E64" s="179"/>
      <c r="F64" s="179"/>
      <c r="G64" s="179"/>
      <c r="H64" s="179"/>
      <c r="I64" s="180"/>
      <c r="J64" s="181">
        <f>J189</f>
        <v>0</v>
      </c>
      <c r="K64" s="182"/>
    </row>
    <row r="65" spans="2:11" s="8" customFormat="1" ht="19.9" customHeight="1">
      <c r="B65" s="183"/>
      <c r="C65" s="184"/>
      <c r="D65" s="185" t="s">
        <v>154</v>
      </c>
      <c r="E65" s="186"/>
      <c r="F65" s="186"/>
      <c r="G65" s="186"/>
      <c r="H65" s="186"/>
      <c r="I65" s="187"/>
      <c r="J65" s="188">
        <f>J190</f>
        <v>0</v>
      </c>
      <c r="K65" s="189"/>
    </row>
    <row r="66" spans="2:11" s="8" customFormat="1" ht="19.9" customHeight="1">
      <c r="B66" s="183"/>
      <c r="C66" s="184"/>
      <c r="D66" s="185" t="s">
        <v>155</v>
      </c>
      <c r="E66" s="186"/>
      <c r="F66" s="186"/>
      <c r="G66" s="186"/>
      <c r="H66" s="186"/>
      <c r="I66" s="187"/>
      <c r="J66" s="188">
        <f>J205</f>
        <v>0</v>
      </c>
      <c r="K66" s="189"/>
    </row>
    <row r="67" spans="2:11" s="8" customFormat="1" ht="19.9" customHeight="1">
      <c r="B67" s="183"/>
      <c r="C67" s="184"/>
      <c r="D67" s="185" t="s">
        <v>156</v>
      </c>
      <c r="E67" s="186"/>
      <c r="F67" s="186"/>
      <c r="G67" s="186"/>
      <c r="H67" s="186"/>
      <c r="I67" s="187"/>
      <c r="J67" s="188">
        <f>J226</f>
        <v>0</v>
      </c>
      <c r="K67" s="189"/>
    </row>
    <row r="68" spans="2:11" s="8" customFormat="1" ht="19.9" customHeight="1">
      <c r="B68" s="183"/>
      <c r="C68" s="184"/>
      <c r="D68" s="185" t="s">
        <v>157</v>
      </c>
      <c r="E68" s="186"/>
      <c r="F68" s="186"/>
      <c r="G68" s="186"/>
      <c r="H68" s="186"/>
      <c r="I68" s="187"/>
      <c r="J68" s="188">
        <f>J245</f>
        <v>0</v>
      </c>
      <c r="K68" s="189"/>
    </row>
    <row r="69" spans="2:11" s="8" customFormat="1" ht="19.9" customHeight="1">
      <c r="B69" s="183"/>
      <c r="C69" s="184"/>
      <c r="D69" s="185" t="s">
        <v>158</v>
      </c>
      <c r="E69" s="186"/>
      <c r="F69" s="186"/>
      <c r="G69" s="186"/>
      <c r="H69" s="186"/>
      <c r="I69" s="187"/>
      <c r="J69" s="188">
        <f>J269</f>
        <v>0</v>
      </c>
      <c r="K69" s="189"/>
    </row>
    <row r="70" spans="2:11" s="8" customFormat="1" ht="19.9" customHeight="1">
      <c r="B70" s="183"/>
      <c r="C70" s="184"/>
      <c r="D70" s="185" t="s">
        <v>159</v>
      </c>
      <c r="E70" s="186"/>
      <c r="F70" s="186"/>
      <c r="G70" s="186"/>
      <c r="H70" s="186"/>
      <c r="I70" s="187"/>
      <c r="J70" s="188">
        <f>J297</f>
        <v>0</v>
      </c>
      <c r="K70" s="189"/>
    </row>
    <row r="71" spans="2:11" s="8" customFormat="1" ht="19.9" customHeight="1">
      <c r="B71" s="183"/>
      <c r="C71" s="184"/>
      <c r="D71" s="185" t="s">
        <v>160</v>
      </c>
      <c r="E71" s="186"/>
      <c r="F71" s="186"/>
      <c r="G71" s="186"/>
      <c r="H71" s="186"/>
      <c r="I71" s="187"/>
      <c r="J71" s="188">
        <f>J310</f>
        <v>0</v>
      </c>
      <c r="K71" s="189"/>
    </row>
    <row r="72" spans="2:11" s="8" customFormat="1" ht="19.9" customHeight="1">
      <c r="B72" s="183"/>
      <c r="C72" s="184"/>
      <c r="D72" s="185" t="s">
        <v>161</v>
      </c>
      <c r="E72" s="186"/>
      <c r="F72" s="186"/>
      <c r="G72" s="186"/>
      <c r="H72" s="186"/>
      <c r="I72" s="187"/>
      <c r="J72" s="188">
        <f>J345</f>
        <v>0</v>
      </c>
      <c r="K72" s="189"/>
    </row>
    <row r="73" spans="2:11" s="8" customFormat="1" ht="19.9" customHeight="1">
      <c r="B73" s="183"/>
      <c r="C73" s="184"/>
      <c r="D73" s="185" t="s">
        <v>162</v>
      </c>
      <c r="E73" s="186"/>
      <c r="F73" s="186"/>
      <c r="G73" s="186"/>
      <c r="H73" s="186"/>
      <c r="I73" s="187"/>
      <c r="J73" s="188">
        <f>J376</f>
        <v>0</v>
      </c>
      <c r="K73" s="189"/>
    </row>
    <row r="74" spans="2:11" s="8" customFormat="1" ht="19.9" customHeight="1">
      <c r="B74" s="183"/>
      <c r="C74" s="184"/>
      <c r="D74" s="185" t="s">
        <v>163</v>
      </c>
      <c r="E74" s="186"/>
      <c r="F74" s="186"/>
      <c r="G74" s="186"/>
      <c r="H74" s="186"/>
      <c r="I74" s="187"/>
      <c r="J74" s="188">
        <f>J405</f>
        <v>0</v>
      </c>
      <c r="K74" s="189"/>
    </row>
    <row r="75" spans="2:11" s="1" customFormat="1" ht="21.8" customHeight="1">
      <c r="B75" s="45"/>
      <c r="C75" s="46"/>
      <c r="D75" s="46"/>
      <c r="E75" s="46"/>
      <c r="F75" s="46"/>
      <c r="G75" s="46"/>
      <c r="H75" s="46"/>
      <c r="I75" s="143"/>
      <c r="J75" s="46"/>
      <c r="K75" s="50"/>
    </row>
    <row r="76" spans="2:11" s="1" customFormat="1" ht="6.95" customHeight="1">
      <c r="B76" s="66"/>
      <c r="C76" s="67"/>
      <c r="D76" s="67"/>
      <c r="E76" s="67"/>
      <c r="F76" s="67"/>
      <c r="G76" s="67"/>
      <c r="H76" s="67"/>
      <c r="I76" s="165"/>
      <c r="J76" s="67"/>
      <c r="K76" s="68"/>
    </row>
    <row r="80" spans="2:12" s="1" customFormat="1" ht="6.95" customHeight="1">
      <c r="B80" s="69"/>
      <c r="C80" s="70"/>
      <c r="D80" s="70"/>
      <c r="E80" s="70"/>
      <c r="F80" s="70"/>
      <c r="G80" s="70"/>
      <c r="H80" s="70"/>
      <c r="I80" s="168"/>
      <c r="J80" s="70"/>
      <c r="K80" s="70"/>
      <c r="L80" s="71"/>
    </row>
    <row r="81" spans="2:12" s="1" customFormat="1" ht="36.95" customHeight="1">
      <c r="B81" s="45"/>
      <c r="C81" s="72" t="s">
        <v>164</v>
      </c>
      <c r="D81" s="73"/>
      <c r="E81" s="73"/>
      <c r="F81" s="73"/>
      <c r="G81" s="73"/>
      <c r="H81" s="73"/>
      <c r="I81" s="190"/>
      <c r="J81" s="73"/>
      <c r="K81" s="73"/>
      <c r="L81" s="71"/>
    </row>
    <row r="82" spans="2:12" s="1" customFormat="1" ht="6.95" customHeight="1">
      <c r="B82" s="45"/>
      <c r="C82" s="73"/>
      <c r="D82" s="73"/>
      <c r="E82" s="73"/>
      <c r="F82" s="73"/>
      <c r="G82" s="73"/>
      <c r="H82" s="73"/>
      <c r="I82" s="190"/>
      <c r="J82" s="73"/>
      <c r="K82" s="73"/>
      <c r="L82" s="71"/>
    </row>
    <row r="83" spans="2:12" s="1" customFormat="1" ht="14.4" customHeight="1">
      <c r="B83" s="45"/>
      <c r="C83" s="75" t="s">
        <v>18</v>
      </c>
      <c r="D83" s="73"/>
      <c r="E83" s="73"/>
      <c r="F83" s="73"/>
      <c r="G83" s="73"/>
      <c r="H83" s="73"/>
      <c r="I83" s="190"/>
      <c r="J83" s="73"/>
      <c r="K83" s="73"/>
      <c r="L83" s="71"/>
    </row>
    <row r="84" spans="2:12" s="1" customFormat="1" ht="14.4" customHeight="1">
      <c r="B84" s="45"/>
      <c r="C84" s="73"/>
      <c r="D84" s="73"/>
      <c r="E84" s="191" t="str">
        <f>E7</f>
        <v>6118 Klatovská nemocnice, a. s.</v>
      </c>
      <c r="F84" s="75"/>
      <c r="G84" s="75"/>
      <c r="H84" s="75"/>
      <c r="I84" s="190"/>
      <c r="J84" s="73"/>
      <c r="K84" s="73"/>
      <c r="L84" s="71"/>
    </row>
    <row r="85" spans="2:12" s="1" customFormat="1" ht="14.4" customHeight="1">
      <c r="B85" s="45"/>
      <c r="C85" s="75" t="s">
        <v>139</v>
      </c>
      <c r="D85" s="73"/>
      <c r="E85" s="73"/>
      <c r="F85" s="73"/>
      <c r="G85" s="73"/>
      <c r="H85" s="73"/>
      <c r="I85" s="190"/>
      <c r="J85" s="73"/>
      <c r="K85" s="73"/>
      <c r="L85" s="71"/>
    </row>
    <row r="86" spans="2:12" s="1" customFormat="1" ht="16.2" customHeight="1">
      <c r="B86" s="45"/>
      <c r="C86" s="73"/>
      <c r="D86" s="73"/>
      <c r="E86" s="81" t="str">
        <f>E9</f>
        <v>02-10 - SO 02-10 Byt 1+1 č. 10</v>
      </c>
      <c r="F86" s="73"/>
      <c r="G86" s="73"/>
      <c r="H86" s="73"/>
      <c r="I86" s="190"/>
      <c r="J86" s="73"/>
      <c r="K86" s="73"/>
      <c r="L86" s="71"/>
    </row>
    <row r="87" spans="2:12" s="1" customFormat="1" ht="6.95" customHeight="1">
      <c r="B87" s="45"/>
      <c r="C87" s="73"/>
      <c r="D87" s="73"/>
      <c r="E87" s="73"/>
      <c r="F87" s="73"/>
      <c r="G87" s="73"/>
      <c r="H87" s="73"/>
      <c r="I87" s="190"/>
      <c r="J87" s="73"/>
      <c r="K87" s="73"/>
      <c r="L87" s="71"/>
    </row>
    <row r="88" spans="2:12" s="1" customFormat="1" ht="18" customHeight="1">
      <c r="B88" s="45"/>
      <c r="C88" s="75" t="s">
        <v>24</v>
      </c>
      <c r="D88" s="73"/>
      <c r="E88" s="73"/>
      <c r="F88" s="192" t="str">
        <f>F12</f>
        <v xml:space="preserve"> </v>
      </c>
      <c r="G88" s="73"/>
      <c r="H88" s="73"/>
      <c r="I88" s="193" t="s">
        <v>26</v>
      </c>
      <c r="J88" s="84" t="str">
        <f>IF(J12="","",J12)</f>
        <v>28. 5. 2018</v>
      </c>
      <c r="K88" s="73"/>
      <c r="L88" s="71"/>
    </row>
    <row r="89" spans="2:12" s="1" customFormat="1" ht="6.95" customHeight="1">
      <c r="B89" s="45"/>
      <c r="C89" s="73"/>
      <c r="D89" s="73"/>
      <c r="E89" s="73"/>
      <c r="F89" s="73"/>
      <c r="G89" s="73"/>
      <c r="H89" s="73"/>
      <c r="I89" s="190"/>
      <c r="J89" s="73"/>
      <c r="K89" s="73"/>
      <c r="L89" s="71"/>
    </row>
    <row r="90" spans="2:12" s="1" customFormat="1" ht="13.5">
      <c r="B90" s="45"/>
      <c r="C90" s="75" t="s">
        <v>30</v>
      </c>
      <c r="D90" s="73"/>
      <c r="E90" s="73"/>
      <c r="F90" s="192" t="str">
        <f>E15</f>
        <v xml:space="preserve"> </v>
      </c>
      <c r="G90" s="73"/>
      <c r="H90" s="73"/>
      <c r="I90" s="193" t="s">
        <v>36</v>
      </c>
      <c r="J90" s="192" t="str">
        <f>E21</f>
        <v xml:space="preserve"> </v>
      </c>
      <c r="K90" s="73"/>
      <c r="L90" s="71"/>
    </row>
    <row r="91" spans="2:12" s="1" customFormat="1" ht="14.4" customHeight="1">
      <c r="B91" s="45"/>
      <c r="C91" s="75" t="s">
        <v>33</v>
      </c>
      <c r="D91" s="73"/>
      <c r="E91" s="73"/>
      <c r="F91" s="192" t="str">
        <f>IF(E18="","",E18)</f>
        <v/>
      </c>
      <c r="G91" s="73"/>
      <c r="H91" s="73"/>
      <c r="I91" s="190"/>
      <c r="J91" s="73"/>
      <c r="K91" s="73"/>
      <c r="L91" s="71"/>
    </row>
    <row r="92" spans="2:12" s="1" customFormat="1" ht="10.3" customHeight="1">
      <c r="B92" s="45"/>
      <c r="C92" s="73"/>
      <c r="D92" s="73"/>
      <c r="E92" s="73"/>
      <c r="F92" s="73"/>
      <c r="G92" s="73"/>
      <c r="H92" s="73"/>
      <c r="I92" s="190"/>
      <c r="J92" s="73"/>
      <c r="K92" s="73"/>
      <c r="L92" s="71"/>
    </row>
    <row r="93" spans="2:20" s="9" customFormat="1" ht="29.25" customHeight="1">
      <c r="B93" s="194"/>
      <c r="C93" s="195" t="s">
        <v>165</v>
      </c>
      <c r="D93" s="196" t="s">
        <v>58</v>
      </c>
      <c r="E93" s="196" t="s">
        <v>54</v>
      </c>
      <c r="F93" s="196" t="s">
        <v>166</v>
      </c>
      <c r="G93" s="196" t="s">
        <v>167</v>
      </c>
      <c r="H93" s="196" t="s">
        <v>168</v>
      </c>
      <c r="I93" s="197" t="s">
        <v>169</v>
      </c>
      <c r="J93" s="196" t="s">
        <v>143</v>
      </c>
      <c r="K93" s="198" t="s">
        <v>170</v>
      </c>
      <c r="L93" s="199"/>
      <c r="M93" s="101" t="s">
        <v>171</v>
      </c>
      <c r="N93" s="102" t="s">
        <v>43</v>
      </c>
      <c r="O93" s="102" t="s">
        <v>172</v>
      </c>
      <c r="P93" s="102" t="s">
        <v>173</v>
      </c>
      <c r="Q93" s="102" t="s">
        <v>174</v>
      </c>
      <c r="R93" s="102" t="s">
        <v>175</v>
      </c>
      <c r="S93" s="102" t="s">
        <v>176</v>
      </c>
      <c r="T93" s="103" t="s">
        <v>177</v>
      </c>
    </row>
    <row r="94" spans="2:63" s="1" customFormat="1" ht="29.25" customHeight="1">
      <c r="B94" s="45"/>
      <c r="C94" s="107" t="s">
        <v>144</v>
      </c>
      <c r="D94" s="73"/>
      <c r="E94" s="73"/>
      <c r="F94" s="73"/>
      <c r="G94" s="73"/>
      <c r="H94" s="73"/>
      <c r="I94" s="190"/>
      <c r="J94" s="200">
        <f>BK94</f>
        <v>0</v>
      </c>
      <c r="K94" s="73"/>
      <c r="L94" s="71"/>
      <c r="M94" s="104"/>
      <c r="N94" s="105"/>
      <c r="O94" s="105"/>
      <c r="P94" s="201">
        <f>P95+P189</f>
        <v>0</v>
      </c>
      <c r="Q94" s="105"/>
      <c r="R94" s="201">
        <f>R95+R189</f>
        <v>0</v>
      </c>
      <c r="S94" s="105"/>
      <c r="T94" s="202">
        <f>T95+T189</f>
        <v>0</v>
      </c>
      <c r="AT94" s="23" t="s">
        <v>72</v>
      </c>
      <c r="AU94" s="23" t="s">
        <v>145</v>
      </c>
      <c r="BK94" s="203">
        <f>BK95+BK189</f>
        <v>0</v>
      </c>
    </row>
    <row r="95" spans="2:63" s="10" customFormat="1" ht="37.4" customHeight="1">
      <c r="B95" s="204"/>
      <c r="C95" s="205"/>
      <c r="D95" s="206" t="s">
        <v>72</v>
      </c>
      <c r="E95" s="207" t="s">
        <v>178</v>
      </c>
      <c r="F95" s="207" t="s">
        <v>179</v>
      </c>
      <c r="G95" s="205"/>
      <c r="H95" s="205"/>
      <c r="I95" s="208"/>
      <c r="J95" s="209">
        <f>BK95</f>
        <v>0</v>
      </c>
      <c r="K95" s="205"/>
      <c r="L95" s="210"/>
      <c r="M95" s="211"/>
      <c r="N95" s="212"/>
      <c r="O95" s="212"/>
      <c r="P95" s="213">
        <f>P96+P98+P121+P161+P173+P186</f>
        <v>0</v>
      </c>
      <c r="Q95" s="212"/>
      <c r="R95" s="213">
        <f>R96+R98+R121+R161+R173+R186</f>
        <v>0</v>
      </c>
      <c r="S95" s="212"/>
      <c r="T95" s="214">
        <f>T96+T98+T121+T161+T173+T186</f>
        <v>0</v>
      </c>
      <c r="AR95" s="215" t="s">
        <v>10</v>
      </c>
      <c r="AT95" s="216" t="s">
        <v>72</v>
      </c>
      <c r="AU95" s="216" t="s">
        <v>73</v>
      </c>
      <c r="AY95" s="215" t="s">
        <v>180</v>
      </c>
      <c r="BK95" s="217">
        <f>BK96+BK98+BK121+BK161+BK173+BK186</f>
        <v>0</v>
      </c>
    </row>
    <row r="96" spans="2:63" s="10" customFormat="1" ht="19.9" customHeight="1">
      <c r="B96" s="204"/>
      <c r="C96" s="205"/>
      <c r="D96" s="206" t="s">
        <v>72</v>
      </c>
      <c r="E96" s="218" t="s">
        <v>29</v>
      </c>
      <c r="F96" s="218" t="s">
        <v>181</v>
      </c>
      <c r="G96" s="205"/>
      <c r="H96" s="205"/>
      <c r="I96" s="208"/>
      <c r="J96" s="219">
        <f>BK96</f>
        <v>0</v>
      </c>
      <c r="K96" s="205"/>
      <c r="L96" s="210"/>
      <c r="M96" s="211"/>
      <c r="N96" s="212"/>
      <c r="O96" s="212"/>
      <c r="P96" s="213">
        <f>P97</f>
        <v>0</v>
      </c>
      <c r="Q96" s="212"/>
      <c r="R96" s="213">
        <f>R97</f>
        <v>0</v>
      </c>
      <c r="S96" s="212"/>
      <c r="T96" s="214">
        <f>T97</f>
        <v>0</v>
      </c>
      <c r="AR96" s="215" t="s">
        <v>10</v>
      </c>
      <c r="AT96" s="216" t="s">
        <v>72</v>
      </c>
      <c r="AU96" s="216" t="s">
        <v>10</v>
      </c>
      <c r="AY96" s="215" t="s">
        <v>180</v>
      </c>
      <c r="BK96" s="217">
        <f>BK97</f>
        <v>0</v>
      </c>
    </row>
    <row r="97" spans="2:65" s="1" customFormat="1" ht="14.4" customHeight="1">
      <c r="B97" s="45"/>
      <c r="C97" s="220" t="s">
        <v>10</v>
      </c>
      <c r="D97" s="220" t="s">
        <v>182</v>
      </c>
      <c r="E97" s="221" t="s">
        <v>183</v>
      </c>
      <c r="F97" s="222" t="s">
        <v>184</v>
      </c>
      <c r="G97" s="223" t="s">
        <v>185</v>
      </c>
      <c r="H97" s="224">
        <v>1</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187</v>
      </c>
    </row>
    <row r="98" spans="2:63" s="10" customFormat="1" ht="29.85" customHeight="1">
      <c r="B98" s="204"/>
      <c r="C98" s="205"/>
      <c r="D98" s="206" t="s">
        <v>72</v>
      </c>
      <c r="E98" s="218" t="s">
        <v>188</v>
      </c>
      <c r="F98" s="218" t="s">
        <v>189</v>
      </c>
      <c r="G98" s="205"/>
      <c r="H98" s="205"/>
      <c r="I98" s="208"/>
      <c r="J98" s="219">
        <f>BK98</f>
        <v>0</v>
      </c>
      <c r="K98" s="205"/>
      <c r="L98" s="210"/>
      <c r="M98" s="211"/>
      <c r="N98" s="212"/>
      <c r="O98" s="212"/>
      <c r="P98" s="213">
        <f>SUM(P99:P120)</f>
        <v>0</v>
      </c>
      <c r="Q98" s="212"/>
      <c r="R98" s="213">
        <f>SUM(R99:R120)</f>
        <v>0</v>
      </c>
      <c r="S98" s="212"/>
      <c r="T98" s="214">
        <f>SUM(T99:T120)</f>
        <v>0</v>
      </c>
      <c r="AR98" s="215" t="s">
        <v>10</v>
      </c>
      <c r="AT98" s="216" t="s">
        <v>72</v>
      </c>
      <c r="AU98" s="216" t="s">
        <v>10</v>
      </c>
      <c r="AY98" s="215" t="s">
        <v>180</v>
      </c>
      <c r="BK98" s="217">
        <f>SUM(BK99:BK120)</f>
        <v>0</v>
      </c>
    </row>
    <row r="99" spans="2:65" s="1" customFormat="1" ht="22.8" customHeight="1">
      <c r="B99" s="45"/>
      <c r="C99" s="220" t="s">
        <v>187</v>
      </c>
      <c r="D99" s="220" t="s">
        <v>182</v>
      </c>
      <c r="E99" s="221" t="s">
        <v>190</v>
      </c>
      <c r="F99" s="222" t="s">
        <v>191</v>
      </c>
      <c r="G99" s="223" t="s">
        <v>192</v>
      </c>
      <c r="H99" s="224">
        <v>12.1</v>
      </c>
      <c r="I99" s="225"/>
      <c r="J99" s="224">
        <f>ROUND(I99*H99,0)</f>
        <v>0</v>
      </c>
      <c r="K99" s="222" t="s">
        <v>193</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186</v>
      </c>
    </row>
    <row r="100" spans="2:51" s="11" customFormat="1" ht="13.5">
      <c r="B100" s="231"/>
      <c r="C100" s="232"/>
      <c r="D100" s="233" t="s">
        <v>194</v>
      </c>
      <c r="E100" s="234" t="s">
        <v>22</v>
      </c>
      <c r="F100" s="235" t="s">
        <v>195</v>
      </c>
      <c r="G100" s="232"/>
      <c r="H100" s="236">
        <v>12.1</v>
      </c>
      <c r="I100" s="237"/>
      <c r="J100" s="232"/>
      <c r="K100" s="232"/>
      <c r="L100" s="238"/>
      <c r="M100" s="239"/>
      <c r="N100" s="240"/>
      <c r="O100" s="240"/>
      <c r="P100" s="240"/>
      <c r="Q100" s="240"/>
      <c r="R100" s="240"/>
      <c r="S100" s="240"/>
      <c r="T100" s="241"/>
      <c r="AT100" s="242" t="s">
        <v>194</v>
      </c>
      <c r="AU100" s="242" t="s">
        <v>187</v>
      </c>
      <c r="AV100" s="11" t="s">
        <v>187</v>
      </c>
      <c r="AW100" s="11" t="s">
        <v>35</v>
      </c>
      <c r="AX100" s="11" t="s">
        <v>73</v>
      </c>
      <c r="AY100" s="242" t="s">
        <v>180</v>
      </c>
    </row>
    <row r="101" spans="2:51" s="12" customFormat="1" ht="13.5">
      <c r="B101" s="243"/>
      <c r="C101" s="244"/>
      <c r="D101" s="233" t="s">
        <v>194</v>
      </c>
      <c r="E101" s="245" t="s">
        <v>22</v>
      </c>
      <c r="F101" s="246" t="s">
        <v>196</v>
      </c>
      <c r="G101" s="244"/>
      <c r="H101" s="247">
        <v>12.1</v>
      </c>
      <c r="I101" s="248"/>
      <c r="J101" s="244"/>
      <c r="K101" s="244"/>
      <c r="L101" s="249"/>
      <c r="M101" s="250"/>
      <c r="N101" s="251"/>
      <c r="O101" s="251"/>
      <c r="P101" s="251"/>
      <c r="Q101" s="251"/>
      <c r="R101" s="251"/>
      <c r="S101" s="251"/>
      <c r="T101" s="252"/>
      <c r="AT101" s="253" t="s">
        <v>194</v>
      </c>
      <c r="AU101" s="253" t="s">
        <v>187</v>
      </c>
      <c r="AV101" s="12" t="s">
        <v>186</v>
      </c>
      <c r="AW101" s="12" t="s">
        <v>35</v>
      </c>
      <c r="AX101" s="12" t="s">
        <v>10</v>
      </c>
      <c r="AY101" s="253" t="s">
        <v>180</v>
      </c>
    </row>
    <row r="102" spans="2:65" s="1" customFormat="1" ht="22.8" customHeight="1">
      <c r="B102" s="45"/>
      <c r="C102" s="220" t="s">
        <v>188</v>
      </c>
      <c r="D102" s="220" t="s">
        <v>182</v>
      </c>
      <c r="E102" s="221" t="s">
        <v>197</v>
      </c>
      <c r="F102" s="222" t="s">
        <v>198</v>
      </c>
      <c r="G102" s="223" t="s">
        <v>192</v>
      </c>
      <c r="H102" s="224">
        <v>7.45</v>
      </c>
      <c r="I102" s="225"/>
      <c r="J102" s="224">
        <f>ROUND(I102*H102,0)</f>
        <v>0</v>
      </c>
      <c r="K102" s="222" t="s">
        <v>193</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199</v>
      </c>
    </row>
    <row r="103" spans="2:51" s="11" customFormat="1" ht="13.5">
      <c r="B103" s="231"/>
      <c r="C103" s="232"/>
      <c r="D103" s="233" t="s">
        <v>194</v>
      </c>
      <c r="E103" s="234" t="s">
        <v>22</v>
      </c>
      <c r="F103" s="235" t="s">
        <v>200</v>
      </c>
      <c r="G103" s="232"/>
      <c r="H103" s="236">
        <v>7.45</v>
      </c>
      <c r="I103" s="237"/>
      <c r="J103" s="232"/>
      <c r="K103" s="232"/>
      <c r="L103" s="238"/>
      <c r="M103" s="239"/>
      <c r="N103" s="240"/>
      <c r="O103" s="240"/>
      <c r="P103" s="240"/>
      <c r="Q103" s="240"/>
      <c r="R103" s="240"/>
      <c r="S103" s="240"/>
      <c r="T103" s="241"/>
      <c r="AT103" s="242" t="s">
        <v>194</v>
      </c>
      <c r="AU103" s="242" t="s">
        <v>187</v>
      </c>
      <c r="AV103" s="11" t="s">
        <v>187</v>
      </c>
      <c r="AW103" s="11" t="s">
        <v>35</v>
      </c>
      <c r="AX103" s="11" t="s">
        <v>73</v>
      </c>
      <c r="AY103" s="242" t="s">
        <v>180</v>
      </c>
    </row>
    <row r="104" spans="2:51" s="12" customFormat="1" ht="13.5">
      <c r="B104" s="243"/>
      <c r="C104" s="244"/>
      <c r="D104" s="233" t="s">
        <v>194</v>
      </c>
      <c r="E104" s="245" t="s">
        <v>22</v>
      </c>
      <c r="F104" s="246" t="s">
        <v>196</v>
      </c>
      <c r="G104" s="244"/>
      <c r="H104" s="247">
        <v>7.45</v>
      </c>
      <c r="I104" s="248"/>
      <c r="J104" s="244"/>
      <c r="K104" s="244"/>
      <c r="L104" s="249"/>
      <c r="M104" s="250"/>
      <c r="N104" s="251"/>
      <c r="O104" s="251"/>
      <c r="P104" s="251"/>
      <c r="Q104" s="251"/>
      <c r="R104" s="251"/>
      <c r="S104" s="251"/>
      <c r="T104" s="252"/>
      <c r="AT104" s="253" t="s">
        <v>194</v>
      </c>
      <c r="AU104" s="253" t="s">
        <v>187</v>
      </c>
      <c r="AV104" s="12" t="s">
        <v>186</v>
      </c>
      <c r="AW104" s="12" t="s">
        <v>35</v>
      </c>
      <c r="AX104" s="12" t="s">
        <v>10</v>
      </c>
      <c r="AY104" s="253" t="s">
        <v>180</v>
      </c>
    </row>
    <row r="105" spans="2:65" s="1" customFormat="1" ht="14.4" customHeight="1">
      <c r="B105" s="45"/>
      <c r="C105" s="220" t="s">
        <v>186</v>
      </c>
      <c r="D105" s="220" t="s">
        <v>182</v>
      </c>
      <c r="E105" s="221" t="s">
        <v>201</v>
      </c>
      <c r="F105" s="222" t="s">
        <v>202</v>
      </c>
      <c r="G105" s="223" t="s">
        <v>203</v>
      </c>
      <c r="H105" s="224">
        <v>5.1</v>
      </c>
      <c r="I105" s="225"/>
      <c r="J105" s="224">
        <f>ROUND(I105*H105,0)</f>
        <v>0</v>
      </c>
      <c r="K105" s="222" t="s">
        <v>193</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204</v>
      </c>
    </row>
    <row r="106" spans="2:47" s="1" customFormat="1" ht="13.5">
      <c r="B106" s="45"/>
      <c r="C106" s="73"/>
      <c r="D106" s="233" t="s">
        <v>205</v>
      </c>
      <c r="E106" s="73"/>
      <c r="F106" s="254" t="s">
        <v>206</v>
      </c>
      <c r="G106" s="73"/>
      <c r="H106" s="73"/>
      <c r="I106" s="190"/>
      <c r="J106" s="73"/>
      <c r="K106" s="73"/>
      <c r="L106" s="71"/>
      <c r="M106" s="255"/>
      <c r="N106" s="46"/>
      <c r="O106" s="46"/>
      <c r="P106" s="46"/>
      <c r="Q106" s="46"/>
      <c r="R106" s="46"/>
      <c r="S106" s="46"/>
      <c r="T106" s="94"/>
      <c r="AT106" s="23" t="s">
        <v>205</v>
      </c>
      <c r="AU106" s="23" t="s">
        <v>187</v>
      </c>
    </row>
    <row r="107" spans="2:51" s="11" customFormat="1" ht="13.5">
      <c r="B107" s="231"/>
      <c r="C107" s="232"/>
      <c r="D107" s="233" t="s">
        <v>194</v>
      </c>
      <c r="E107" s="234" t="s">
        <v>22</v>
      </c>
      <c r="F107" s="235" t="s">
        <v>207</v>
      </c>
      <c r="G107" s="232"/>
      <c r="H107" s="236">
        <v>5.1</v>
      </c>
      <c r="I107" s="237"/>
      <c r="J107" s="232"/>
      <c r="K107" s="232"/>
      <c r="L107" s="238"/>
      <c r="M107" s="239"/>
      <c r="N107" s="240"/>
      <c r="O107" s="240"/>
      <c r="P107" s="240"/>
      <c r="Q107" s="240"/>
      <c r="R107" s="240"/>
      <c r="S107" s="240"/>
      <c r="T107" s="241"/>
      <c r="AT107" s="242" t="s">
        <v>194</v>
      </c>
      <c r="AU107" s="242" t="s">
        <v>187</v>
      </c>
      <c r="AV107" s="11" t="s">
        <v>187</v>
      </c>
      <c r="AW107" s="11" t="s">
        <v>35</v>
      </c>
      <c r="AX107" s="11" t="s">
        <v>73</v>
      </c>
      <c r="AY107" s="242" t="s">
        <v>180</v>
      </c>
    </row>
    <row r="108" spans="2:51" s="12" customFormat="1" ht="13.5">
      <c r="B108" s="243"/>
      <c r="C108" s="244"/>
      <c r="D108" s="233" t="s">
        <v>194</v>
      </c>
      <c r="E108" s="245" t="s">
        <v>22</v>
      </c>
      <c r="F108" s="246" t="s">
        <v>196</v>
      </c>
      <c r="G108" s="244"/>
      <c r="H108" s="247">
        <v>5.1</v>
      </c>
      <c r="I108" s="248"/>
      <c r="J108" s="244"/>
      <c r="K108" s="244"/>
      <c r="L108" s="249"/>
      <c r="M108" s="250"/>
      <c r="N108" s="251"/>
      <c r="O108" s="251"/>
      <c r="P108" s="251"/>
      <c r="Q108" s="251"/>
      <c r="R108" s="251"/>
      <c r="S108" s="251"/>
      <c r="T108" s="252"/>
      <c r="AT108" s="253" t="s">
        <v>194</v>
      </c>
      <c r="AU108" s="253" t="s">
        <v>187</v>
      </c>
      <c r="AV108" s="12" t="s">
        <v>186</v>
      </c>
      <c r="AW108" s="12" t="s">
        <v>35</v>
      </c>
      <c r="AX108" s="12" t="s">
        <v>10</v>
      </c>
      <c r="AY108" s="253" t="s">
        <v>180</v>
      </c>
    </row>
    <row r="109" spans="2:65" s="1" customFormat="1" ht="14.4" customHeight="1">
      <c r="B109" s="45"/>
      <c r="C109" s="220" t="s">
        <v>208</v>
      </c>
      <c r="D109" s="220" t="s">
        <v>182</v>
      </c>
      <c r="E109" s="221" t="s">
        <v>209</v>
      </c>
      <c r="F109" s="222" t="s">
        <v>210</v>
      </c>
      <c r="G109" s="223" t="s">
        <v>203</v>
      </c>
      <c r="H109" s="224">
        <v>3.47</v>
      </c>
      <c r="I109" s="225"/>
      <c r="J109" s="224">
        <f>ROUND(I109*H109,0)</f>
        <v>0</v>
      </c>
      <c r="K109" s="222" t="s">
        <v>193</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28</v>
      </c>
    </row>
    <row r="110" spans="2:47" s="1" customFormat="1" ht="13.5">
      <c r="B110" s="45"/>
      <c r="C110" s="73"/>
      <c r="D110" s="233" t="s">
        <v>205</v>
      </c>
      <c r="E110" s="73"/>
      <c r="F110" s="254" t="s">
        <v>206</v>
      </c>
      <c r="G110" s="73"/>
      <c r="H110" s="73"/>
      <c r="I110" s="190"/>
      <c r="J110" s="73"/>
      <c r="K110" s="73"/>
      <c r="L110" s="71"/>
      <c r="M110" s="255"/>
      <c r="N110" s="46"/>
      <c r="O110" s="46"/>
      <c r="P110" s="46"/>
      <c r="Q110" s="46"/>
      <c r="R110" s="46"/>
      <c r="S110" s="46"/>
      <c r="T110" s="94"/>
      <c r="AT110" s="23" t="s">
        <v>205</v>
      </c>
      <c r="AU110" s="23" t="s">
        <v>187</v>
      </c>
    </row>
    <row r="111" spans="2:51" s="11" customFormat="1" ht="13.5">
      <c r="B111" s="231"/>
      <c r="C111" s="232"/>
      <c r="D111" s="233" t="s">
        <v>194</v>
      </c>
      <c r="E111" s="234" t="s">
        <v>22</v>
      </c>
      <c r="F111" s="235" t="s">
        <v>211</v>
      </c>
      <c r="G111" s="232"/>
      <c r="H111" s="236">
        <v>3.47</v>
      </c>
      <c r="I111" s="237"/>
      <c r="J111" s="232"/>
      <c r="K111" s="232"/>
      <c r="L111" s="238"/>
      <c r="M111" s="239"/>
      <c r="N111" s="240"/>
      <c r="O111" s="240"/>
      <c r="P111" s="240"/>
      <c r="Q111" s="240"/>
      <c r="R111" s="240"/>
      <c r="S111" s="240"/>
      <c r="T111" s="241"/>
      <c r="AT111" s="242" t="s">
        <v>194</v>
      </c>
      <c r="AU111" s="242" t="s">
        <v>187</v>
      </c>
      <c r="AV111" s="11" t="s">
        <v>187</v>
      </c>
      <c r="AW111" s="11" t="s">
        <v>35</v>
      </c>
      <c r="AX111" s="11" t="s">
        <v>73</v>
      </c>
      <c r="AY111" s="242" t="s">
        <v>180</v>
      </c>
    </row>
    <row r="112" spans="2:51" s="12" customFormat="1" ht="13.5">
      <c r="B112" s="243"/>
      <c r="C112" s="244"/>
      <c r="D112" s="233" t="s">
        <v>194</v>
      </c>
      <c r="E112" s="245" t="s">
        <v>22</v>
      </c>
      <c r="F112" s="246" t="s">
        <v>196</v>
      </c>
      <c r="G112" s="244"/>
      <c r="H112" s="247">
        <v>3.47</v>
      </c>
      <c r="I112" s="248"/>
      <c r="J112" s="244"/>
      <c r="K112" s="244"/>
      <c r="L112" s="249"/>
      <c r="M112" s="250"/>
      <c r="N112" s="251"/>
      <c r="O112" s="251"/>
      <c r="P112" s="251"/>
      <c r="Q112" s="251"/>
      <c r="R112" s="251"/>
      <c r="S112" s="251"/>
      <c r="T112" s="252"/>
      <c r="AT112" s="253" t="s">
        <v>194</v>
      </c>
      <c r="AU112" s="253" t="s">
        <v>187</v>
      </c>
      <c r="AV112" s="12" t="s">
        <v>186</v>
      </c>
      <c r="AW112" s="12" t="s">
        <v>35</v>
      </c>
      <c r="AX112" s="12" t="s">
        <v>10</v>
      </c>
      <c r="AY112" s="253" t="s">
        <v>180</v>
      </c>
    </row>
    <row r="113" spans="2:65" s="1" customFormat="1" ht="14.4" customHeight="1">
      <c r="B113" s="45"/>
      <c r="C113" s="220" t="s">
        <v>199</v>
      </c>
      <c r="D113" s="220" t="s">
        <v>182</v>
      </c>
      <c r="E113" s="221" t="s">
        <v>212</v>
      </c>
      <c r="F113" s="222" t="s">
        <v>213</v>
      </c>
      <c r="G113" s="223" t="s">
        <v>203</v>
      </c>
      <c r="H113" s="224">
        <v>10.4</v>
      </c>
      <c r="I113" s="225"/>
      <c r="J113" s="224">
        <f>ROUND(I113*H113,0)</f>
        <v>0</v>
      </c>
      <c r="K113" s="222" t="s">
        <v>193</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214</v>
      </c>
    </row>
    <row r="114" spans="2:47" s="1" customFormat="1" ht="13.5">
      <c r="B114" s="45"/>
      <c r="C114" s="73"/>
      <c r="D114" s="233" t="s">
        <v>205</v>
      </c>
      <c r="E114" s="73"/>
      <c r="F114" s="254" t="s">
        <v>206</v>
      </c>
      <c r="G114" s="73"/>
      <c r="H114" s="73"/>
      <c r="I114" s="190"/>
      <c r="J114" s="73"/>
      <c r="K114" s="73"/>
      <c r="L114" s="71"/>
      <c r="M114" s="255"/>
      <c r="N114" s="46"/>
      <c r="O114" s="46"/>
      <c r="P114" s="46"/>
      <c r="Q114" s="46"/>
      <c r="R114" s="46"/>
      <c r="S114" s="46"/>
      <c r="T114" s="94"/>
      <c r="AT114" s="23" t="s">
        <v>205</v>
      </c>
      <c r="AU114" s="23" t="s">
        <v>187</v>
      </c>
    </row>
    <row r="115" spans="2:51" s="11" customFormat="1" ht="13.5">
      <c r="B115" s="231"/>
      <c r="C115" s="232"/>
      <c r="D115" s="233" t="s">
        <v>194</v>
      </c>
      <c r="E115" s="234" t="s">
        <v>22</v>
      </c>
      <c r="F115" s="235" t="s">
        <v>215</v>
      </c>
      <c r="G115" s="232"/>
      <c r="H115" s="236">
        <v>10.4</v>
      </c>
      <c r="I115" s="237"/>
      <c r="J115" s="232"/>
      <c r="K115" s="232"/>
      <c r="L115" s="238"/>
      <c r="M115" s="239"/>
      <c r="N115" s="240"/>
      <c r="O115" s="240"/>
      <c r="P115" s="240"/>
      <c r="Q115" s="240"/>
      <c r="R115" s="240"/>
      <c r="S115" s="240"/>
      <c r="T115" s="241"/>
      <c r="AT115" s="242" t="s">
        <v>194</v>
      </c>
      <c r="AU115" s="242" t="s">
        <v>187</v>
      </c>
      <c r="AV115" s="11" t="s">
        <v>187</v>
      </c>
      <c r="AW115" s="11" t="s">
        <v>35</v>
      </c>
      <c r="AX115" s="11" t="s">
        <v>73</v>
      </c>
      <c r="AY115" s="242" t="s">
        <v>180</v>
      </c>
    </row>
    <row r="116" spans="2:51" s="12" customFormat="1" ht="13.5">
      <c r="B116" s="243"/>
      <c r="C116" s="244"/>
      <c r="D116" s="233" t="s">
        <v>194</v>
      </c>
      <c r="E116" s="245" t="s">
        <v>22</v>
      </c>
      <c r="F116" s="246" t="s">
        <v>196</v>
      </c>
      <c r="G116" s="244"/>
      <c r="H116" s="247">
        <v>10.4</v>
      </c>
      <c r="I116" s="248"/>
      <c r="J116" s="244"/>
      <c r="K116" s="244"/>
      <c r="L116" s="249"/>
      <c r="M116" s="250"/>
      <c r="N116" s="251"/>
      <c r="O116" s="251"/>
      <c r="P116" s="251"/>
      <c r="Q116" s="251"/>
      <c r="R116" s="251"/>
      <c r="S116" s="251"/>
      <c r="T116" s="252"/>
      <c r="AT116" s="253" t="s">
        <v>194</v>
      </c>
      <c r="AU116" s="253" t="s">
        <v>187</v>
      </c>
      <c r="AV116" s="12" t="s">
        <v>186</v>
      </c>
      <c r="AW116" s="12" t="s">
        <v>35</v>
      </c>
      <c r="AX116" s="12" t="s">
        <v>10</v>
      </c>
      <c r="AY116" s="253" t="s">
        <v>180</v>
      </c>
    </row>
    <row r="117" spans="2:65" s="1" customFormat="1" ht="14.4" customHeight="1">
      <c r="B117" s="45"/>
      <c r="C117" s="220" t="s">
        <v>216</v>
      </c>
      <c r="D117" s="220" t="s">
        <v>182</v>
      </c>
      <c r="E117" s="221" t="s">
        <v>217</v>
      </c>
      <c r="F117" s="222" t="s">
        <v>218</v>
      </c>
      <c r="G117" s="223" t="s">
        <v>203</v>
      </c>
      <c r="H117" s="224">
        <v>13</v>
      </c>
      <c r="I117" s="225"/>
      <c r="J117" s="224">
        <f>ROUND(I117*H117,0)</f>
        <v>0</v>
      </c>
      <c r="K117" s="222" t="s">
        <v>193</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219</v>
      </c>
    </row>
    <row r="118" spans="2:47" s="1" customFormat="1" ht="13.5">
      <c r="B118" s="45"/>
      <c r="C118" s="73"/>
      <c r="D118" s="233" t="s">
        <v>205</v>
      </c>
      <c r="E118" s="73"/>
      <c r="F118" s="254" t="s">
        <v>206</v>
      </c>
      <c r="G118" s="73"/>
      <c r="H118" s="73"/>
      <c r="I118" s="190"/>
      <c r="J118" s="73"/>
      <c r="K118" s="73"/>
      <c r="L118" s="71"/>
      <c r="M118" s="255"/>
      <c r="N118" s="46"/>
      <c r="O118" s="46"/>
      <c r="P118" s="46"/>
      <c r="Q118" s="46"/>
      <c r="R118" s="46"/>
      <c r="S118" s="46"/>
      <c r="T118" s="94"/>
      <c r="AT118" s="23" t="s">
        <v>205</v>
      </c>
      <c r="AU118" s="23" t="s">
        <v>187</v>
      </c>
    </row>
    <row r="119" spans="2:51" s="11" customFormat="1" ht="13.5">
      <c r="B119" s="231"/>
      <c r="C119" s="232"/>
      <c r="D119" s="233" t="s">
        <v>194</v>
      </c>
      <c r="E119" s="234" t="s">
        <v>22</v>
      </c>
      <c r="F119" s="235" t="s">
        <v>220</v>
      </c>
      <c r="G119" s="232"/>
      <c r="H119" s="236">
        <v>13</v>
      </c>
      <c r="I119" s="237"/>
      <c r="J119" s="232"/>
      <c r="K119" s="232"/>
      <c r="L119" s="238"/>
      <c r="M119" s="239"/>
      <c r="N119" s="240"/>
      <c r="O119" s="240"/>
      <c r="P119" s="240"/>
      <c r="Q119" s="240"/>
      <c r="R119" s="240"/>
      <c r="S119" s="240"/>
      <c r="T119" s="241"/>
      <c r="AT119" s="242" t="s">
        <v>194</v>
      </c>
      <c r="AU119" s="242" t="s">
        <v>187</v>
      </c>
      <c r="AV119" s="11" t="s">
        <v>187</v>
      </c>
      <c r="AW119" s="11" t="s">
        <v>35</v>
      </c>
      <c r="AX119" s="11" t="s">
        <v>73</v>
      </c>
      <c r="AY119" s="242" t="s">
        <v>180</v>
      </c>
    </row>
    <row r="120" spans="2:51" s="12" customFormat="1" ht="13.5">
      <c r="B120" s="243"/>
      <c r="C120" s="244"/>
      <c r="D120" s="233" t="s">
        <v>194</v>
      </c>
      <c r="E120" s="245" t="s">
        <v>22</v>
      </c>
      <c r="F120" s="246" t="s">
        <v>196</v>
      </c>
      <c r="G120" s="244"/>
      <c r="H120" s="247">
        <v>13</v>
      </c>
      <c r="I120" s="248"/>
      <c r="J120" s="244"/>
      <c r="K120" s="244"/>
      <c r="L120" s="249"/>
      <c r="M120" s="250"/>
      <c r="N120" s="251"/>
      <c r="O120" s="251"/>
      <c r="P120" s="251"/>
      <c r="Q120" s="251"/>
      <c r="R120" s="251"/>
      <c r="S120" s="251"/>
      <c r="T120" s="252"/>
      <c r="AT120" s="253" t="s">
        <v>194</v>
      </c>
      <c r="AU120" s="253" t="s">
        <v>187</v>
      </c>
      <c r="AV120" s="12" t="s">
        <v>186</v>
      </c>
      <c r="AW120" s="12" t="s">
        <v>35</v>
      </c>
      <c r="AX120" s="12" t="s">
        <v>10</v>
      </c>
      <c r="AY120" s="253" t="s">
        <v>180</v>
      </c>
    </row>
    <row r="121" spans="2:63" s="10" customFormat="1" ht="29.85" customHeight="1">
      <c r="B121" s="204"/>
      <c r="C121" s="205"/>
      <c r="D121" s="206" t="s">
        <v>72</v>
      </c>
      <c r="E121" s="218" t="s">
        <v>199</v>
      </c>
      <c r="F121" s="218" t="s">
        <v>221</v>
      </c>
      <c r="G121" s="205"/>
      <c r="H121" s="205"/>
      <c r="I121" s="208"/>
      <c r="J121" s="219">
        <f>BK121</f>
        <v>0</v>
      </c>
      <c r="K121" s="205"/>
      <c r="L121" s="210"/>
      <c r="M121" s="211"/>
      <c r="N121" s="212"/>
      <c r="O121" s="212"/>
      <c r="P121" s="213">
        <f>SUM(P122:P160)</f>
        <v>0</v>
      </c>
      <c r="Q121" s="212"/>
      <c r="R121" s="213">
        <f>SUM(R122:R160)</f>
        <v>0</v>
      </c>
      <c r="S121" s="212"/>
      <c r="T121" s="214">
        <f>SUM(T122:T160)</f>
        <v>0</v>
      </c>
      <c r="AR121" s="215" t="s">
        <v>10</v>
      </c>
      <c r="AT121" s="216" t="s">
        <v>72</v>
      </c>
      <c r="AU121" s="216" t="s">
        <v>10</v>
      </c>
      <c r="AY121" s="215" t="s">
        <v>180</v>
      </c>
      <c r="BK121" s="217">
        <f>SUM(BK122:BK160)</f>
        <v>0</v>
      </c>
    </row>
    <row r="122" spans="2:65" s="1" customFormat="1" ht="22.8" customHeight="1">
      <c r="B122" s="45"/>
      <c r="C122" s="220" t="s">
        <v>204</v>
      </c>
      <c r="D122" s="220" t="s">
        <v>182</v>
      </c>
      <c r="E122" s="221" t="s">
        <v>222</v>
      </c>
      <c r="F122" s="222" t="s">
        <v>223</v>
      </c>
      <c r="G122" s="223" t="s">
        <v>192</v>
      </c>
      <c r="H122" s="224">
        <v>19.3</v>
      </c>
      <c r="I122" s="225"/>
      <c r="J122" s="224">
        <f>ROUND(I122*H122,0)</f>
        <v>0</v>
      </c>
      <c r="K122" s="222" t="s">
        <v>193</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224</v>
      </c>
    </row>
    <row r="123" spans="2:51" s="11" customFormat="1" ht="13.5">
      <c r="B123" s="231"/>
      <c r="C123" s="232"/>
      <c r="D123" s="233" t="s">
        <v>194</v>
      </c>
      <c r="E123" s="234" t="s">
        <v>22</v>
      </c>
      <c r="F123" s="235" t="s">
        <v>225</v>
      </c>
      <c r="G123" s="232"/>
      <c r="H123" s="236">
        <v>19.3</v>
      </c>
      <c r="I123" s="237"/>
      <c r="J123" s="232"/>
      <c r="K123" s="232"/>
      <c r="L123" s="238"/>
      <c r="M123" s="239"/>
      <c r="N123" s="240"/>
      <c r="O123" s="240"/>
      <c r="P123" s="240"/>
      <c r="Q123" s="240"/>
      <c r="R123" s="240"/>
      <c r="S123" s="240"/>
      <c r="T123" s="241"/>
      <c r="AT123" s="242" t="s">
        <v>194</v>
      </c>
      <c r="AU123" s="242" t="s">
        <v>187</v>
      </c>
      <c r="AV123" s="11" t="s">
        <v>187</v>
      </c>
      <c r="AW123" s="11" t="s">
        <v>35</v>
      </c>
      <c r="AX123" s="11" t="s">
        <v>73</v>
      </c>
      <c r="AY123" s="242" t="s">
        <v>180</v>
      </c>
    </row>
    <row r="124" spans="2:51" s="12" customFormat="1" ht="13.5">
      <c r="B124" s="243"/>
      <c r="C124" s="244"/>
      <c r="D124" s="233" t="s">
        <v>194</v>
      </c>
      <c r="E124" s="245" t="s">
        <v>22</v>
      </c>
      <c r="F124" s="246" t="s">
        <v>196</v>
      </c>
      <c r="G124" s="244"/>
      <c r="H124" s="247">
        <v>19.3</v>
      </c>
      <c r="I124" s="248"/>
      <c r="J124" s="244"/>
      <c r="K124" s="244"/>
      <c r="L124" s="249"/>
      <c r="M124" s="250"/>
      <c r="N124" s="251"/>
      <c r="O124" s="251"/>
      <c r="P124" s="251"/>
      <c r="Q124" s="251"/>
      <c r="R124" s="251"/>
      <c r="S124" s="251"/>
      <c r="T124" s="252"/>
      <c r="AT124" s="253" t="s">
        <v>194</v>
      </c>
      <c r="AU124" s="253" t="s">
        <v>187</v>
      </c>
      <c r="AV124" s="12" t="s">
        <v>186</v>
      </c>
      <c r="AW124" s="12" t="s">
        <v>35</v>
      </c>
      <c r="AX124" s="12" t="s">
        <v>10</v>
      </c>
      <c r="AY124" s="253" t="s">
        <v>180</v>
      </c>
    </row>
    <row r="125" spans="2:65" s="1" customFormat="1" ht="22.8" customHeight="1">
      <c r="B125" s="45"/>
      <c r="C125" s="220" t="s">
        <v>226</v>
      </c>
      <c r="D125" s="220" t="s">
        <v>182</v>
      </c>
      <c r="E125" s="221" t="s">
        <v>227</v>
      </c>
      <c r="F125" s="222" t="s">
        <v>228</v>
      </c>
      <c r="G125" s="223" t="s">
        <v>192</v>
      </c>
      <c r="H125" s="224">
        <v>19.3</v>
      </c>
      <c r="I125" s="225"/>
      <c r="J125" s="224">
        <f>ROUND(I125*H125,0)</f>
        <v>0</v>
      </c>
      <c r="K125" s="222" t="s">
        <v>193</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229</v>
      </c>
    </row>
    <row r="126" spans="2:51" s="11" customFormat="1" ht="13.5">
      <c r="B126" s="231"/>
      <c r="C126" s="232"/>
      <c r="D126" s="233" t="s">
        <v>194</v>
      </c>
      <c r="E126" s="234" t="s">
        <v>22</v>
      </c>
      <c r="F126" s="235" t="s">
        <v>225</v>
      </c>
      <c r="G126" s="232"/>
      <c r="H126" s="236">
        <v>19.3</v>
      </c>
      <c r="I126" s="237"/>
      <c r="J126" s="232"/>
      <c r="K126" s="232"/>
      <c r="L126" s="238"/>
      <c r="M126" s="239"/>
      <c r="N126" s="240"/>
      <c r="O126" s="240"/>
      <c r="P126" s="240"/>
      <c r="Q126" s="240"/>
      <c r="R126" s="240"/>
      <c r="S126" s="240"/>
      <c r="T126" s="241"/>
      <c r="AT126" s="242" t="s">
        <v>194</v>
      </c>
      <c r="AU126" s="242" t="s">
        <v>187</v>
      </c>
      <c r="AV126" s="11" t="s">
        <v>187</v>
      </c>
      <c r="AW126" s="11" t="s">
        <v>35</v>
      </c>
      <c r="AX126" s="11" t="s">
        <v>73</v>
      </c>
      <c r="AY126" s="242" t="s">
        <v>180</v>
      </c>
    </row>
    <row r="127" spans="2:51" s="12" customFormat="1" ht="13.5">
      <c r="B127" s="243"/>
      <c r="C127" s="244"/>
      <c r="D127" s="233" t="s">
        <v>194</v>
      </c>
      <c r="E127" s="245" t="s">
        <v>22</v>
      </c>
      <c r="F127" s="246" t="s">
        <v>196</v>
      </c>
      <c r="G127" s="244"/>
      <c r="H127" s="247">
        <v>19.3</v>
      </c>
      <c r="I127" s="248"/>
      <c r="J127" s="244"/>
      <c r="K127" s="244"/>
      <c r="L127" s="249"/>
      <c r="M127" s="250"/>
      <c r="N127" s="251"/>
      <c r="O127" s="251"/>
      <c r="P127" s="251"/>
      <c r="Q127" s="251"/>
      <c r="R127" s="251"/>
      <c r="S127" s="251"/>
      <c r="T127" s="252"/>
      <c r="AT127" s="253" t="s">
        <v>194</v>
      </c>
      <c r="AU127" s="253" t="s">
        <v>187</v>
      </c>
      <c r="AV127" s="12" t="s">
        <v>186</v>
      </c>
      <c r="AW127" s="12" t="s">
        <v>35</v>
      </c>
      <c r="AX127" s="12" t="s">
        <v>10</v>
      </c>
      <c r="AY127" s="253" t="s">
        <v>180</v>
      </c>
    </row>
    <row r="128" spans="2:65" s="1" customFormat="1" ht="22.8" customHeight="1">
      <c r="B128" s="45"/>
      <c r="C128" s="220" t="s">
        <v>28</v>
      </c>
      <c r="D128" s="220" t="s">
        <v>182</v>
      </c>
      <c r="E128" s="221" t="s">
        <v>230</v>
      </c>
      <c r="F128" s="222" t="s">
        <v>231</v>
      </c>
      <c r="G128" s="223" t="s">
        <v>192</v>
      </c>
      <c r="H128" s="224">
        <v>46.44</v>
      </c>
      <c r="I128" s="225"/>
      <c r="J128" s="224">
        <f>ROUND(I128*H128,0)</f>
        <v>0</v>
      </c>
      <c r="K128" s="222" t="s">
        <v>193</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232</v>
      </c>
    </row>
    <row r="129" spans="2:51" s="11" customFormat="1" ht="13.5">
      <c r="B129" s="231"/>
      <c r="C129" s="232"/>
      <c r="D129" s="233" t="s">
        <v>194</v>
      </c>
      <c r="E129" s="234" t="s">
        <v>22</v>
      </c>
      <c r="F129" s="235" t="s">
        <v>233</v>
      </c>
      <c r="G129" s="232"/>
      <c r="H129" s="236">
        <v>29.72</v>
      </c>
      <c r="I129" s="237"/>
      <c r="J129" s="232"/>
      <c r="K129" s="232"/>
      <c r="L129" s="238"/>
      <c r="M129" s="239"/>
      <c r="N129" s="240"/>
      <c r="O129" s="240"/>
      <c r="P129" s="240"/>
      <c r="Q129" s="240"/>
      <c r="R129" s="240"/>
      <c r="S129" s="240"/>
      <c r="T129" s="241"/>
      <c r="AT129" s="242" t="s">
        <v>194</v>
      </c>
      <c r="AU129" s="242" t="s">
        <v>187</v>
      </c>
      <c r="AV129" s="11" t="s">
        <v>187</v>
      </c>
      <c r="AW129" s="11" t="s">
        <v>35</v>
      </c>
      <c r="AX129" s="11" t="s">
        <v>73</v>
      </c>
      <c r="AY129" s="242" t="s">
        <v>180</v>
      </c>
    </row>
    <row r="130" spans="2:51" s="11" customFormat="1" ht="13.5">
      <c r="B130" s="231"/>
      <c r="C130" s="232"/>
      <c r="D130" s="233" t="s">
        <v>194</v>
      </c>
      <c r="E130" s="234" t="s">
        <v>22</v>
      </c>
      <c r="F130" s="235" t="s">
        <v>234</v>
      </c>
      <c r="G130" s="232"/>
      <c r="H130" s="236">
        <v>7.44</v>
      </c>
      <c r="I130" s="237"/>
      <c r="J130" s="232"/>
      <c r="K130" s="232"/>
      <c r="L130" s="238"/>
      <c r="M130" s="239"/>
      <c r="N130" s="240"/>
      <c r="O130" s="240"/>
      <c r="P130" s="240"/>
      <c r="Q130" s="240"/>
      <c r="R130" s="240"/>
      <c r="S130" s="240"/>
      <c r="T130" s="241"/>
      <c r="AT130" s="242" t="s">
        <v>194</v>
      </c>
      <c r="AU130" s="242" t="s">
        <v>187</v>
      </c>
      <c r="AV130" s="11" t="s">
        <v>187</v>
      </c>
      <c r="AW130" s="11" t="s">
        <v>35</v>
      </c>
      <c r="AX130" s="11" t="s">
        <v>73</v>
      </c>
      <c r="AY130" s="242" t="s">
        <v>180</v>
      </c>
    </row>
    <row r="131" spans="2:51" s="11" customFormat="1" ht="13.5">
      <c r="B131" s="231"/>
      <c r="C131" s="232"/>
      <c r="D131" s="233" t="s">
        <v>194</v>
      </c>
      <c r="E131" s="234" t="s">
        <v>22</v>
      </c>
      <c r="F131" s="235" t="s">
        <v>235</v>
      </c>
      <c r="G131" s="232"/>
      <c r="H131" s="236">
        <v>3.64</v>
      </c>
      <c r="I131" s="237"/>
      <c r="J131" s="232"/>
      <c r="K131" s="232"/>
      <c r="L131" s="238"/>
      <c r="M131" s="239"/>
      <c r="N131" s="240"/>
      <c r="O131" s="240"/>
      <c r="P131" s="240"/>
      <c r="Q131" s="240"/>
      <c r="R131" s="240"/>
      <c r="S131" s="240"/>
      <c r="T131" s="241"/>
      <c r="AT131" s="242" t="s">
        <v>194</v>
      </c>
      <c r="AU131" s="242" t="s">
        <v>187</v>
      </c>
      <c r="AV131" s="11" t="s">
        <v>187</v>
      </c>
      <c r="AW131" s="11" t="s">
        <v>35</v>
      </c>
      <c r="AX131" s="11" t="s">
        <v>73</v>
      </c>
      <c r="AY131" s="242" t="s">
        <v>180</v>
      </c>
    </row>
    <row r="132" spans="2:51" s="11" customFormat="1" ht="13.5">
      <c r="B132" s="231"/>
      <c r="C132" s="232"/>
      <c r="D132" s="233" t="s">
        <v>194</v>
      </c>
      <c r="E132" s="234" t="s">
        <v>22</v>
      </c>
      <c r="F132" s="235" t="s">
        <v>236</v>
      </c>
      <c r="G132" s="232"/>
      <c r="H132" s="236">
        <v>5.64</v>
      </c>
      <c r="I132" s="237"/>
      <c r="J132" s="232"/>
      <c r="K132" s="232"/>
      <c r="L132" s="238"/>
      <c r="M132" s="239"/>
      <c r="N132" s="240"/>
      <c r="O132" s="240"/>
      <c r="P132" s="240"/>
      <c r="Q132" s="240"/>
      <c r="R132" s="240"/>
      <c r="S132" s="240"/>
      <c r="T132" s="241"/>
      <c r="AT132" s="242" t="s">
        <v>194</v>
      </c>
      <c r="AU132" s="242" t="s">
        <v>187</v>
      </c>
      <c r="AV132" s="11" t="s">
        <v>187</v>
      </c>
      <c r="AW132" s="11" t="s">
        <v>35</v>
      </c>
      <c r="AX132" s="11" t="s">
        <v>73</v>
      </c>
      <c r="AY132" s="242" t="s">
        <v>180</v>
      </c>
    </row>
    <row r="133" spans="2:51" s="12" customFormat="1" ht="13.5">
      <c r="B133" s="243"/>
      <c r="C133" s="244"/>
      <c r="D133" s="233" t="s">
        <v>194</v>
      </c>
      <c r="E133" s="245" t="s">
        <v>22</v>
      </c>
      <c r="F133" s="246" t="s">
        <v>196</v>
      </c>
      <c r="G133" s="244"/>
      <c r="H133" s="247">
        <v>46.44</v>
      </c>
      <c r="I133" s="248"/>
      <c r="J133" s="244"/>
      <c r="K133" s="244"/>
      <c r="L133" s="249"/>
      <c r="M133" s="250"/>
      <c r="N133" s="251"/>
      <c r="O133" s="251"/>
      <c r="P133" s="251"/>
      <c r="Q133" s="251"/>
      <c r="R133" s="251"/>
      <c r="S133" s="251"/>
      <c r="T133" s="252"/>
      <c r="AT133" s="253" t="s">
        <v>194</v>
      </c>
      <c r="AU133" s="253" t="s">
        <v>187</v>
      </c>
      <c r="AV133" s="12" t="s">
        <v>186</v>
      </c>
      <c r="AW133" s="12" t="s">
        <v>35</v>
      </c>
      <c r="AX133" s="12" t="s">
        <v>10</v>
      </c>
      <c r="AY133" s="253" t="s">
        <v>180</v>
      </c>
    </row>
    <row r="134" spans="2:65" s="1" customFormat="1" ht="22.8" customHeight="1">
      <c r="B134" s="45"/>
      <c r="C134" s="220" t="s">
        <v>237</v>
      </c>
      <c r="D134" s="220" t="s">
        <v>182</v>
      </c>
      <c r="E134" s="221" t="s">
        <v>238</v>
      </c>
      <c r="F134" s="222" t="s">
        <v>239</v>
      </c>
      <c r="G134" s="223" t="s">
        <v>192</v>
      </c>
      <c r="H134" s="224">
        <v>46.44</v>
      </c>
      <c r="I134" s="225"/>
      <c r="J134" s="224">
        <f>ROUND(I134*H134,0)</f>
        <v>0</v>
      </c>
      <c r="K134" s="222" t="s">
        <v>193</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240</v>
      </c>
    </row>
    <row r="135" spans="2:51" s="11" customFormat="1" ht="13.5">
      <c r="B135" s="231"/>
      <c r="C135" s="232"/>
      <c r="D135" s="233" t="s">
        <v>194</v>
      </c>
      <c r="E135" s="234" t="s">
        <v>22</v>
      </c>
      <c r="F135" s="235" t="s">
        <v>233</v>
      </c>
      <c r="G135" s="232"/>
      <c r="H135" s="236">
        <v>29.72</v>
      </c>
      <c r="I135" s="237"/>
      <c r="J135" s="232"/>
      <c r="K135" s="232"/>
      <c r="L135" s="238"/>
      <c r="M135" s="239"/>
      <c r="N135" s="240"/>
      <c r="O135" s="240"/>
      <c r="P135" s="240"/>
      <c r="Q135" s="240"/>
      <c r="R135" s="240"/>
      <c r="S135" s="240"/>
      <c r="T135" s="241"/>
      <c r="AT135" s="242" t="s">
        <v>194</v>
      </c>
      <c r="AU135" s="242" t="s">
        <v>187</v>
      </c>
      <c r="AV135" s="11" t="s">
        <v>187</v>
      </c>
      <c r="AW135" s="11" t="s">
        <v>35</v>
      </c>
      <c r="AX135" s="11" t="s">
        <v>73</v>
      </c>
      <c r="AY135" s="242" t="s">
        <v>180</v>
      </c>
    </row>
    <row r="136" spans="2:51" s="11" customFormat="1" ht="13.5">
      <c r="B136" s="231"/>
      <c r="C136" s="232"/>
      <c r="D136" s="233" t="s">
        <v>194</v>
      </c>
      <c r="E136" s="234" t="s">
        <v>22</v>
      </c>
      <c r="F136" s="235" t="s">
        <v>234</v>
      </c>
      <c r="G136" s="232"/>
      <c r="H136" s="236">
        <v>7.44</v>
      </c>
      <c r="I136" s="237"/>
      <c r="J136" s="232"/>
      <c r="K136" s="232"/>
      <c r="L136" s="238"/>
      <c r="M136" s="239"/>
      <c r="N136" s="240"/>
      <c r="O136" s="240"/>
      <c r="P136" s="240"/>
      <c r="Q136" s="240"/>
      <c r="R136" s="240"/>
      <c r="S136" s="240"/>
      <c r="T136" s="241"/>
      <c r="AT136" s="242" t="s">
        <v>194</v>
      </c>
      <c r="AU136" s="242" t="s">
        <v>187</v>
      </c>
      <c r="AV136" s="11" t="s">
        <v>187</v>
      </c>
      <c r="AW136" s="11" t="s">
        <v>35</v>
      </c>
      <c r="AX136" s="11" t="s">
        <v>73</v>
      </c>
      <c r="AY136" s="242" t="s">
        <v>180</v>
      </c>
    </row>
    <row r="137" spans="2:51" s="11" customFormat="1" ht="13.5">
      <c r="B137" s="231"/>
      <c r="C137" s="232"/>
      <c r="D137" s="233" t="s">
        <v>194</v>
      </c>
      <c r="E137" s="234" t="s">
        <v>22</v>
      </c>
      <c r="F137" s="235" t="s">
        <v>235</v>
      </c>
      <c r="G137" s="232"/>
      <c r="H137" s="236">
        <v>3.64</v>
      </c>
      <c r="I137" s="237"/>
      <c r="J137" s="232"/>
      <c r="K137" s="232"/>
      <c r="L137" s="238"/>
      <c r="M137" s="239"/>
      <c r="N137" s="240"/>
      <c r="O137" s="240"/>
      <c r="P137" s="240"/>
      <c r="Q137" s="240"/>
      <c r="R137" s="240"/>
      <c r="S137" s="240"/>
      <c r="T137" s="241"/>
      <c r="AT137" s="242" t="s">
        <v>194</v>
      </c>
      <c r="AU137" s="242" t="s">
        <v>187</v>
      </c>
      <c r="AV137" s="11" t="s">
        <v>187</v>
      </c>
      <c r="AW137" s="11" t="s">
        <v>35</v>
      </c>
      <c r="AX137" s="11" t="s">
        <v>73</v>
      </c>
      <c r="AY137" s="242" t="s">
        <v>180</v>
      </c>
    </row>
    <row r="138" spans="2:51" s="11" customFormat="1" ht="13.5">
      <c r="B138" s="231"/>
      <c r="C138" s="232"/>
      <c r="D138" s="233" t="s">
        <v>194</v>
      </c>
      <c r="E138" s="234" t="s">
        <v>22</v>
      </c>
      <c r="F138" s="235" t="s">
        <v>236</v>
      </c>
      <c r="G138" s="232"/>
      <c r="H138" s="236">
        <v>5.64</v>
      </c>
      <c r="I138" s="237"/>
      <c r="J138" s="232"/>
      <c r="K138" s="232"/>
      <c r="L138" s="238"/>
      <c r="M138" s="239"/>
      <c r="N138" s="240"/>
      <c r="O138" s="240"/>
      <c r="P138" s="240"/>
      <c r="Q138" s="240"/>
      <c r="R138" s="240"/>
      <c r="S138" s="240"/>
      <c r="T138" s="241"/>
      <c r="AT138" s="242" t="s">
        <v>194</v>
      </c>
      <c r="AU138" s="242" t="s">
        <v>187</v>
      </c>
      <c r="AV138" s="11" t="s">
        <v>187</v>
      </c>
      <c r="AW138" s="11" t="s">
        <v>35</v>
      </c>
      <c r="AX138" s="11" t="s">
        <v>73</v>
      </c>
      <c r="AY138" s="242" t="s">
        <v>180</v>
      </c>
    </row>
    <row r="139" spans="2:51" s="12" customFormat="1" ht="13.5">
      <c r="B139" s="243"/>
      <c r="C139" s="244"/>
      <c r="D139" s="233" t="s">
        <v>194</v>
      </c>
      <c r="E139" s="245" t="s">
        <v>22</v>
      </c>
      <c r="F139" s="246" t="s">
        <v>196</v>
      </c>
      <c r="G139" s="244"/>
      <c r="H139" s="247">
        <v>46.44</v>
      </c>
      <c r="I139" s="248"/>
      <c r="J139" s="244"/>
      <c r="K139" s="244"/>
      <c r="L139" s="249"/>
      <c r="M139" s="250"/>
      <c r="N139" s="251"/>
      <c r="O139" s="251"/>
      <c r="P139" s="251"/>
      <c r="Q139" s="251"/>
      <c r="R139" s="251"/>
      <c r="S139" s="251"/>
      <c r="T139" s="252"/>
      <c r="AT139" s="253" t="s">
        <v>194</v>
      </c>
      <c r="AU139" s="253" t="s">
        <v>187</v>
      </c>
      <c r="AV139" s="12" t="s">
        <v>186</v>
      </c>
      <c r="AW139" s="12" t="s">
        <v>35</v>
      </c>
      <c r="AX139" s="12" t="s">
        <v>10</v>
      </c>
      <c r="AY139" s="253" t="s">
        <v>180</v>
      </c>
    </row>
    <row r="140" spans="2:65" s="1" customFormat="1" ht="22.8" customHeight="1">
      <c r="B140" s="45"/>
      <c r="C140" s="220" t="s">
        <v>214</v>
      </c>
      <c r="D140" s="220" t="s">
        <v>182</v>
      </c>
      <c r="E140" s="221" t="s">
        <v>241</v>
      </c>
      <c r="F140" s="222" t="s">
        <v>242</v>
      </c>
      <c r="G140" s="223" t="s">
        <v>192</v>
      </c>
      <c r="H140" s="224">
        <v>28.25</v>
      </c>
      <c r="I140" s="225"/>
      <c r="J140" s="224">
        <f>ROUND(I140*H140,0)</f>
        <v>0</v>
      </c>
      <c r="K140" s="222" t="s">
        <v>193</v>
      </c>
      <c r="L140" s="71"/>
      <c r="M140" s="226" t="s">
        <v>22</v>
      </c>
      <c r="N140" s="227" t="s">
        <v>45</v>
      </c>
      <c r="O140" s="46"/>
      <c r="P140" s="228">
        <f>O140*H140</f>
        <v>0</v>
      </c>
      <c r="Q140" s="228">
        <v>0</v>
      </c>
      <c r="R140" s="228">
        <f>Q140*H140</f>
        <v>0</v>
      </c>
      <c r="S140" s="228">
        <v>0</v>
      </c>
      <c r="T140" s="229">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243</v>
      </c>
    </row>
    <row r="141" spans="2:47" s="1" customFormat="1" ht="13.5">
      <c r="B141" s="45"/>
      <c r="C141" s="73"/>
      <c r="D141" s="233" t="s">
        <v>205</v>
      </c>
      <c r="E141" s="73"/>
      <c r="F141" s="254" t="s">
        <v>244</v>
      </c>
      <c r="G141" s="73"/>
      <c r="H141" s="73"/>
      <c r="I141" s="190"/>
      <c r="J141" s="73"/>
      <c r="K141" s="73"/>
      <c r="L141" s="71"/>
      <c r="M141" s="255"/>
      <c r="N141" s="46"/>
      <c r="O141" s="46"/>
      <c r="P141" s="46"/>
      <c r="Q141" s="46"/>
      <c r="R141" s="46"/>
      <c r="S141" s="46"/>
      <c r="T141" s="94"/>
      <c r="AT141" s="23" t="s">
        <v>205</v>
      </c>
      <c r="AU141" s="23" t="s">
        <v>187</v>
      </c>
    </row>
    <row r="142" spans="2:51" s="11" customFormat="1" ht="13.5">
      <c r="B142" s="231"/>
      <c r="C142" s="232"/>
      <c r="D142" s="233" t="s">
        <v>194</v>
      </c>
      <c r="E142" s="234" t="s">
        <v>22</v>
      </c>
      <c r="F142" s="235" t="s">
        <v>245</v>
      </c>
      <c r="G142" s="232"/>
      <c r="H142" s="236">
        <v>7.45</v>
      </c>
      <c r="I142" s="237"/>
      <c r="J142" s="232"/>
      <c r="K142" s="232"/>
      <c r="L142" s="238"/>
      <c r="M142" s="239"/>
      <c r="N142" s="240"/>
      <c r="O142" s="240"/>
      <c r="P142" s="240"/>
      <c r="Q142" s="240"/>
      <c r="R142" s="240"/>
      <c r="S142" s="240"/>
      <c r="T142" s="241"/>
      <c r="AT142" s="242" t="s">
        <v>194</v>
      </c>
      <c r="AU142" s="242" t="s">
        <v>187</v>
      </c>
      <c r="AV142" s="11" t="s">
        <v>187</v>
      </c>
      <c r="AW142" s="11" t="s">
        <v>35</v>
      </c>
      <c r="AX142" s="11" t="s">
        <v>73</v>
      </c>
      <c r="AY142" s="242" t="s">
        <v>180</v>
      </c>
    </row>
    <row r="143" spans="2:51" s="11" customFormat="1" ht="13.5">
      <c r="B143" s="231"/>
      <c r="C143" s="232"/>
      <c r="D143" s="233" t="s">
        <v>194</v>
      </c>
      <c r="E143" s="234" t="s">
        <v>22</v>
      </c>
      <c r="F143" s="235" t="s">
        <v>246</v>
      </c>
      <c r="G143" s="232"/>
      <c r="H143" s="236">
        <v>4.48</v>
      </c>
      <c r="I143" s="237"/>
      <c r="J143" s="232"/>
      <c r="K143" s="232"/>
      <c r="L143" s="238"/>
      <c r="M143" s="239"/>
      <c r="N143" s="240"/>
      <c r="O143" s="240"/>
      <c r="P143" s="240"/>
      <c r="Q143" s="240"/>
      <c r="R143" s="240"/>
      <c r="S143" s="240"/>
      <c r="T143" s="241"/>
      <c r="AT143" s="242" t="s">
        <v>194</v>
      </c>
      <c r="AU143" s="242" t="s">
        <v>187</v>
      </c>
      <c r="AV143" s="11" t="s">
        <v>187</v>
      </c>
      <c r="AW143" s="11" t="s">
        <v>35</v>
      </c>
      <c r="AX143" s="11" t="s">
        <v>73</v>
      </c>
      <c r="AY143" s="242" t="s">
        <v>180</v>
      </c>
    </row>
    <row r="144" spans="2:51" s="11" customFormat="1" ht="13.5">
      <c r="B144" s="231"/>
      <c r="C144" s="232"/>
      <c r="D144" s="233" t="s">
        <v>194</v>
      </c>
      <c r="E144" s="234" t="s">
        <v>22</v>
      </c>
      <c r="F144" s="235" t="s">
        <v>247</v>
      </c>
      <c r="G144" s="232"/>
      <c r="H144" s="236">
        <v>12.06</v>
      </c>
      <c r="I144" s="237"/>
      <c r="J144" s="232"/>
      <c r="K144" s="232"/>
      <c r="L144" s="238"/>
      <c r="M144" s="239"/>
      <c r="N144" s="240"/>
      <c r="O144" s="240"/>
      <c r="P144" s="240"/>
      <c r="Q144" s="240"/>
      <c r="R144" s="240"/>
      <c r="S144" s="240"/>
      <c r="T144" s="241"/>
      <c r="AT144" s="242" t="s">
        <v>194</v>
      </c>
      <c r="AU144" s="242" t="s">
        <v>187</v>
      </c>
      <c r="AV144" s="11" t="s">
        <v>187</v>
      </c>
      <c r="AW144" s="11" t="s">
        <v>35</v>
      </c>
      <c r="AX144" s="11" t="s">
        <v>73</v>
      </c>
      <c r="AY144" s="242" t="s">
        <v>180</v>
      </c>
    </row>
    <row r="145" spans="2:51" s="11" customFormat="1" ht="13.5">
      <c r="B145" s="231"/>
      <c r="C145" s="232"/>
      <c r="D145" s="233" t="s">
        <v>194</v>
      </c>
      <c r="E145" s="234" t="s">
        <v>22</v>
      </c>
      <c r="F145" s="235" t="s">
        <v>248</v>
      </c>
      <c r="G145" s="232"/>
      <c r="H145" s="236">
        <v>4.26</v>
      </c>
      <c r="I145" s="237"/>
      <c r="J145" s="232"/>
      <c r="K145" s="232"/>
      <c r="L145" s="238"/>
      <c r="M145" s="239"/>
      <c r="N145" s="240"/>
      <c r="O145" s="240"/>
      <c r="P145" s="240"/>
      <c r="Q145" s="240"/>
      <c r="R145" s="240"/>
      <c r="S145" s="240"/>
      <c r="T145" s="241"/>
      <c r="AT145" s="242" t="s">
        <v>194</v>
      </c>
      <c r="AU145" s="242" t="s">
        <v>187</v>
      </c>
      <c r="AV145" s="11" t="s">
        <v>187</v>
      </c>
      <c r="AW145" s="11" t="s">
        <v>35</v>
      </c>
      <c r="AX145" s="11" t="s">
        <v>73</v>
      </c>
      <c r="AY145" s="242" t="s">
        <v>180</v>
      </c>
    </row>
    <row r="146" spans="2:51" s="12" customFormat="1" ht="13.5">
      <c r="B146" s="243"/>
      <c r="C146" s="244"/>
      <c r="D146" s="233" t="s">
        <v>194</v>
      </c>
      <c r="E146" s="245" t="s">
        <v>22</v>
      </c>
      <c r="F146" s="246" t="s">
        <v>196</v>
      </c>
      <c r="G146" s="244"/>
      <c r="H146" s="247">
        <v>28.25</v>
      </c>
      <c r="I146" s="248"/>
      <c r="J146" s="244"/>
      <c r="K146" s="244"/>
      <c r="L146" s="249"/>
      <c r="M146" s="250"/>
      <c r="N146" s="251"/>
      <c r="O146" s="251"/>
      <c r="P146" s="251"/>
      <c r="Q146" s="251"/>
      <c r="R146" s="251"/>
      <c r="S146" s="251"/>
      <c r="T146" s="252"/>
      <c r="AT146" s="253" t="s">
        <v>194</v>
      </c>
      <c r="AU146" s="253" t="s">
        <v>187</v>
      </c>
      <c r="AV146" s="12" t="s">
        <v>186</v>
      </c>
      <c r="AW146" s="12" t="s">
        <v>35</v>
      </c>
      <c r="AX146" s="12" t="s">
        <v>10</v>
      </c>
      <c r="AY146" s="253" t="s">
        <v>180</v>
      </c>
    </row>
    <row r="147" spans="2:65" s="1" customFormat="1" ht="22.8" customHeight="1">
      <c r="B147" s="45"/>
      <c r="C147" s="220" t="s">
        <v>249</v>
      </c>
      <c r="D147" s="220" t="s">
        <v>182</v>
      </c>
      <c r="E147" s="221" t="s">
        <v>250</v>
      </c>
      <c r="F147" s="222" t="s">
        <v>251</v>
      </c>
      <c r="G147" s="223" t="s">
        <v>252</v>
      </c>
      <c r="H147" s="224">
        <v>0.02</v>
      </c>
      <c r="I147" s="225"/>
      <c r="J147" s="224">
        <f>ROUND(I147*H147,0)</f>
        <v>0</v>
      </c>
      <c r="K147" s="222" t="s">
        <v>193</v>
      </c>
      <c r="L147" s="71"/>
      <c r="M147" s="226" t="s">
        <v>22</v>
      </c>
      <c r="N147" s="227" t="s">
        <v>45</v>
      </c>
      <c r="O147" s="46"/>
      <c r="P147" s="228">
        <f>O147*H147</f>
        <v>0</v>
      </c>
      <c r="Q147" s="228">
        <v>0</v>
      </c>
      <c r="R147" s="228">
        <f>Q147*H147</f>
        <v>0</v>
      </c>
      <c r="S147" s="228">
        <v>0</v>
      </c>
      <c r="T147" s="229">
        <f>S147*H147</f>
        <v>0</v>
      </c>
      <c r="AR147" s="23" t="s">
        <v>186</v>
      </c>
      <c r="AT147" s="23" t="s">
        <v>182</v>
      </c>
      <c r="AU147" s="23" t="s">
        <v>187</v>
      </c>
      <c r="AY147" s="23" t="s">
        <v>180</v>
      </c>
      <c r="BE147" s="230">
        <f>IF(N147="základní",J147,0)</f>
        <v>0</v>
      </c>
      <c r="BF147" s="230">
        <f>IF(N147="snížená",J147,0)</f>
        <v>0</v>
      </c>
      <c r="BG147" s="230">
        <f>IF(N147="zákl. přenesená",J147,0)</f>
        <v>0</v>
      </c>
      <c r="BH147" s="230">
        <f>IF(N147="sníž. přenesená",J147,0)</f>
        <v>0</v>
      </c>
      <c r="BI147" s="230">
        <f>IF(N147="nulová",J147,0)</f>
        <v>0</v>
      </c>
      <c r="BJ147" s="23" t="s">
        <v>187</v>
      </c>
      <c r="BK147" s="230">
        <f>ROUND(I147*H147,0)</f>
        <v>0</v>
      </c>
      <c r="BL147" s="23" t="s">
        <v>186</v>
      </c>
      <c r="BM147" s="23" t="s">
        <v>253</v>
      </c>
    </row>
    <row r="148" spans="2:47" s="1" customFormat="1" ht="13.5">
      <c r="B148" s="45"/>
      <c r="C148" s="73"/>
      <c r="D148" s="233" t="s">
        <v>205</v>
      </c>
      <c r="E148" s="73"/>
      <c r="F148" s="254" t="s">
        <v>254</v>
      </c>
      <c r="G148" s="73"/>
      <c r="H148" s="73"/>
      <c r="I148" s="190"/>
      <c r="J148" s="73"/>
      <c r="K148" s="73"/>
      <c r="L148" s="71"/>
      <c r="M148" s="255"/>
      <c r="N148" s="46"/>
      <c r="O148" s="46"/>
      <c r="P148" s="46"/>
      <c r="Q148" s="46"/>
      <c r="R148" s="46"/>
      <c r="S148" s="46"/>
      <c r="T148" s="94"/>
      <c r="AT148" s="23" t="s">
        <v>205</v>
      </c>
      <c r="AU148" s="23" t="s">
        <v>187</v>
      </c>
    </row>
    <row r="149" spans="2:51" s="11" customFormat="1" ht="13.5">
      <c r="B149" s="231"/>
      <c r="C149" s="232"/>
      <c r="D149" s="233" t="s">
        <v>194</v>
      </c>
      <c r="E149" s="234" t="s">
        <v>22</v>
      </c>
      <c r="F149" s="235" t="s">
        <v>255</v>
      </c>
      <c r="G149" s="232"/>
      <c r="H149" s="236">
        <v>0.02</v>
      </c>
      <c r="I149" s="237"/>
      <c r="J149" s="232"/>
      <c r="K149" s="232"/>
      <c r="L149" s="238"/>
      <c r="M149" s="239"/>
      <c r="N149" s="240"/>
      <c r="O149" s="240"/>
      <c r="P149" s="240"/>
      <c r="Q149" s="240"/>
      <c r="R149" s="240"/>
      <c r="S149" s="240"/>
      <c r="T149" s="241"/>
      <c r="AT149" s="242" t="s">
        <v>194</v>
      </c>
      <c r="AU149" s="242" t="s">
        <v>187</v>
      </c>
      <c r="AV149" s="11" t="s">
        <v>187</v>
      </c>
      <c r="AW149" s="11" t="s">
        <v>35</v>
      </c>
      <c r="AX149" s="11" t="s">
        <v>73</v>
      </c>
      <c r="AY149" s="242" t="s">
        <v>180</v>
      </c>
    </row>
    <row r="150" spans="2:51" s="12" customFormat="1" ht="13.5">
      <c r="B150" s="243"/>
      <c r="C150" s="244"/>
      <c r="D150" s="233" t="s">
        <v>194</v>
      </c>
      <c r="E150" s="245" t="s">
        <v>22</v>
      </c>
      <c r="F150" s="246" t="s">
        <v>196</v>
      </c>
      <c r="G150" s="244"/>
      <c r="H150" s="247">
        <v>0.02</v>
      </c>
      <c r="I150" s="248"/>
      <c r="J150" s="244"/>
      <c r="K150" s="244"/>
      <c r="L150" s="249"/>
      <c r="M150" s="250"/>
      <c r="N150" s="251"/>
      <c r="O150" s="251"/>
      <c r="P150" s="251"/>
      <c r="Q150" s="251"/>
      <c r="R150" s="251"/>
      <c r="S150" s="251"/>
      <c r="T150" s="252"/>
      <c r="AT150" s="253" t="s">
        <v>194</v>
      </c>
      <c r="AU150" s="253" t="s">
        <v>187</v>
      </c>
      <c r="AV150" s="12" t="s">
        <v>186</v>
      </c>
      <c r="AW150" s="12" t="s">
        <v>35</v>
      </c>
      <c r="AX150" s="12" t="s">
        <v>10</v>
      </c>
      <c r="AY150" s="253" t="s">
        <v>180</v>
      </c>
    </row>
    <row r="151" spans="2:65" s="1" customFormat="1" ht="14.4" customHeight="1">
      <c r="B151" s="45"/>
      <c r="C151" s="220" t="s">
        <v>219</v>
      </c>
      <c r="D151" s="220" t="s">
        <v>182</v>
      </c>
      <c r="E151" s="221" t="s">
        <v>256</v>
      </c>
      <c r="F151" s="222" t="s">
        <v>257</v>
      </c>
      <c r="G151" s="223" t="s">
        <v>192</v>
      </c>
      <c r="H151" s="224">
        <v>65.74</v>
      </c>
      <c r="I151" s="225"/>
      <c r="J151" s="224">
        <f>ROUND(I151*H151,0)</f>
        <v>0</v>
      </c>
      <c r="K151" s="222" t="s">
        <v>193</v>
      </c>
      <c r="L151" s="71"/>
      <c r="M151" s="226" t="s">
        <v>22</v>
      </c>
      <c r="N151" s="227" t="s">
        <v>45</v>
      </c>
      <c r="O151" s="46"/>
      <c r="P151" s="228">
        <f>O151*H151</f>
        <v>0</v>
      </c>
      <c r="Q151" s="228">
        <v>0</v>
      </c>
      <c r="R151" s="228">
        <f>Q151*H151</f>
        <v>0</v>
      </c>
      <c r="S151" s="228">
        <v>0</v>
      </c>
      <c r="T151" s="229">
        <f>S151*H151</f>
        <v>0</v>
      </c>
      <c r="AR151" s="23" t="s">
        <v>186</v>
      </c>
      <c r="AT151" s="23" t="s">
        <v>182</v>
      </c>
      <c r="AU151" s="23" t="s">
        <v>187</v>
      </c>
      <c r="AY151" s="23" t="s">
        <v>180</v>
      </c>
      <c r="BE151" s="230">
        <f>IF(N151="základní",J151,0)</f>
        <v>0</v>
      </c>
      <c r="BF151" s="230">
        <f>IF(N151="snížená",J151,0)</f>
        <v>0</v>
      </c>
      <c r="BG151" s="230">
        <f>IF(N151="zákl. přenesená",J151,0)</f>
        <v>0</v>
      </c>
      <c r="BH151" s="230">
        <f>IF(N151="sníž. přenesená",J151,0)</f>
        <v>0</v>
      </c>
      <c r="BI151" s="230">
        <f>IF(N151="nulová",J151,0)</f>
        <v>0</v>
      </c>
      <c r="BJ151" s="23" t="s">
        <v>187</v>
      </c>
      <c r="BK151" s="230">
        <f>ROUND(I151*H151,0)</f>
        <v>0</v>
      </c>
      <c r="BL151" s="23" t="s">
        <v>186</v>
      </c>
      <c r="BM151" s="23" t="s">
        <v>258</v>
      </c>
    </row>
    <row r="152" spans="2:47" s="1" customFormat="1" ht="13.5">
      <c r="B152" s="45"/>
      <c r="C152" s="73"/>
      <c r="D152" s="233" t="s">
        <v>205</v>
      </c>
      <c r="E152" s="73"/>
      <c r="F152" s="254" t="s">
        <v>259</v>
      </c>
      <c r="G152" s="73"/>
      <c r="H152" s="73"/>
      <c r="I152" s="190"/>
      <c r="J152" s="73"/>
      <c r="K152" s="73"/>
      <c r="L152" s="71"/>
      <c r="M152" s="255"/>
      <c r="N152" s="46"/>
      <c r="O152" s="46"/>
      <c r="P152" s="46"/>
      <c r="Q152" s="46"/>
      <c r="R152" s="46"/>
      <c r="S152" s="46"/>
      <c r="T152" s="94"/>
      <c r="AT152" s="23" t="s">
        <v>205</v>
      </c>
      <c r="AU152" s="23" t="s">
        <v>187</v>
      </c>
    </row>
    <row r="153" spans="2:51" s="13" customFormat="1" ht="13.5">
      <c r="B153" s="256"/>
      <c r="C153" s="257"/>
      <c r="D153" s="233" t="s">
        <v>194</v>
      </c>
      <c r="E153" s="258" t="s">
        <v>22</v>
      </c>
      <c r="F153" s="259" t="s">
        <v>260</v>
      </c>
      <c r="G153" s="257"/>
      <c r="H153" s="258" t="s">
        <v>22</v>
      </c>
      <c r="I153" s="260"/>
      <c r="J153" s="257"/>
      <c r="K153" s="257"/>
      <c r="L153" s="261"/>
      <c r="M153" s="262"/>
      <c r="N153" s="263"/>
      <c r="O153" s="263"/>
      <c r="P153" s="263"/>
      <c r="Q153" s="263"/>
      <c r="R153" s="263"/>
      <c r="S153" s="263"/>
      <c r="T153" s="264"/>
      <c r="AT153" s="265" t="s">
        <v>194</v>
      </c>
      <c r="AU153" s="265" t="s">
        <v>187</v>
      </c>
      <c r="AV153" s="13" t="s">
        <v>10</v>
      </c>
      <c r="AW153" s="13" t="s">
        <v>35</v>
      </c>
      <c r="AX153" s="13" t="s">
        <v>73</v>
      </c>
      <c r="AY153" s="265" t="s">
        <v>180</v>
      </c>
    </row>
    <row r="154" spans="2:51" s="11" customFormat="1" ht="13.5">
      <c r="B154" s="231"/>
      <c r="C154" s="232"/>
      <c r="D154" s="233" t="s">
        <v>194</v>
      </c>
      <c r="E154" s="234" t="s">
        <v>22</v>
      </c>
      <c r="F154" s="235" t="s">
        <v>225</v>
      </c>
      <c r="G154" s="232"/>
      <c r="H154" s="236">
        <v>19.3</v>
      </c>
      <c r="I154" s="237"/>
      <c r="J154" s="232"/>
      <c r="K154" s="232"/>
      <c r="L154" s="238"/>
      <c r="M154" s="239"/>
      <c r="N154" s="240"/>
      <c r="O154" s="240"/>
      <c r="P154" s="240"/>
      <c r="Q154" s="240"/>
      <c r="R154" s="240"/>
      <c r="S154" s="240"/>
      <c r="T154" s="241"/>
      <c r="AT154" s="242" t="s">
        <v>194</v>
      </c>
      <c r="AU154" s="242" t="s">
        <v>187</v>
      </c>
      <c r="AV154" s="11" t="s">
        <v>187</v>
      </c>
      <c r="AW154" s="11" t="s">
        <v>35</v>
      </c>
      <c r="AX154" s="11" t="s">
        <v>73</v>
      </c>
      <c r="AY154" s="242" t="s">
        <v>180</v>
      </c>
    </row>
    <row r="155" spans="2:51" s="13" customFormat="1" ht="13.5">
      <c r="B155" s="256"/>
      <c r="C155" s="257"/>
      <c r="D155" s="233" t="s">
        <v>194</v>
      </c>
      <c r="E155" s="258" t="s">
        <v>22</v>
      </c>
      <c r="F155" s="259" t="s">
        <v>261</v>
      </c>
      <c r="G155" s="257"/>
      <c r="H155" s="258" t="s">
        <v>22</v>
      </c>
      <c r="I155" s="260"/>
      <c r="J155" s="257"/>
      <c r="K155" s="257"/>
      <c r="L155" s="261"/>
      <c r="M155" s="262"/>
      <c r="N155" s="263"/>
      <c r="O155" s="263"/>
      <c r="P155" s="263"/>
      <c r="Q155" s="263"/>
      <c r="R155" s="263"/>
      <c r="S155" s="263"/>
      <c r="T155" s="264"/>
      <c r="AT155" s="265" t="s">
        <v>194</v>
      </c>
      <c r="AU155" s="265" t="s">
        <v>187</v>
      </c>
      <c r="AV155" s="13" t="s">
        <v>10</v>
      </c>
      <c r="AW155" s="13" t="s">
        <v>35</v>
      </c>
      <c r="AX155" s="13" t="s">
        <v>73</v>
      </c>
      <c r="AY155" s="265" t="s">
        <v>180</v>
      </c>
    </row>
    <row r="156" spans="2:51" s="11" customFormat="1" ht="13.5">
      <c r="B156" s="231"/>
      <c r="C156" s="232"/>
      <c r="D156" s="233" t="s">
        <v>194</v>
      </c>
      <c r="E156" s="234" t="s">
        <v>22</v>
      </c>
      <c r="F156" s="235" t="s">
        <v>233</v>
      </c>
      <c r="G156" s="232"/>
      <c r="H156" s="236">
        <v>29.72</v>
      </c>
      <c r="I156" s="237"/>
      <c r="J156" s="232"/>
      <c r="K156" s="232"/>
      <c r="L156" s="238"/>
      <c r="M156" s="239"/>
      <c r="N156" s="240"/>
      <c r="O156" s="240"/>
      <c r="P156" s="240"/>
      <c r="Q156" s="240"/>
      <c r="R156" s="240"/>
      <c r="S156" s="240"/>
      <c r="T156" s="241"/>
      <c r="AT156" s="242" t="s">
        <v>194</v>
      </c>
      <c r="AU156" s="242" t="s">
        <v>187</v>
      </c>
      <c r="AV156" s="11" t="s">
        <v>187</v>
      </c>
      <c r="AW156" s="11" t="s">
        <v>35</v>
      </c>
      <c r="AX156" s="11" t="s">
        <v>73</v>
      </c>
      <c r="AY156" s="242" t="s">
        <v>180</v>
      </c>
    </row>
    <row r="157" spans="2:51" s="11" customFormat="1" ht="13.5">
      <c r="B157" s="231"/>
      <c r="C157" s="232"/>
      <c r="D157" s="233" t="s">
        <v>194</v>
      </c>
      <c r="E157" s="234" t="s">
        <v>22</v>
      </c>
      <c r="F157" s="235" t="s">
        <v>234</v>
      </c>
      <c r="G157" s="232"/>
      <c r="H157" s="236">
        <v>7.44</v>
      </c>
      <c r="I157" s="237"/>
      <c r="J157" s="232"/>
      <c r="K157" s="232"/>
      <c r="L157" s="238"/>
      <c r="M157" s="239"/>
      <c r="N157" s="240"/>
      <c r="O157" s="240"/>
      <c r="P157" s="240"/>
      <c r="Q157" s="240"/>
      <c r="R157" s="240"/>
      <c r="S157" s="240"/>
      <c r="T157" s="241"/>
      <c r="AT157" s="242" t="s">
        <v>194</v>
      </c>
      <c r="AU157" s="242" t="s">
        <v>187</v>
      </c>
      <c r="AV157" s="11" t="s">
        <v>187</v>
      </c>
      <c r="AW157" s="11" t="s">
        <v>35</v>
      </c>
      <c r="AX157" s="11" t="s">
        <v>73</v>
      </c>
      <c r="AY157" s="242" t="s">
        <v>180</v>
      </c>
    </row>
    <row r="158" spans="2:51" s="11" customFormat="1" ht="13.5">
      <c r="B158" s="231"/>
      <c r="C158" s="232"/>
      <c r="D158" s="233" t="s">
        <v>194</v>
      </c>
      <c r="E158" s="234" t="s">
        <v>22</v>
      </c>
      <c r="F158" s="235" t="s">
        <v>235</v>
      </c>
      <c r="G158" s="232"/>
      <c r="H158" s="236">
        <v>3.64</v>
      </c>
      <c r="I158" s="237"/>
      <c r="J158" s="232"/>
      <c r="K158" s="232"/>
      <c r="L158" s="238"/>
      <c r="M158" s="239"/>
      <c r="N158" s="240"/>
      <c r="O158" s="240"/>
      <c r="P158" s="240"/>
      <c r="Q158" s="240"/>
      <c r="R158" s="240"/>
      <c r="S158" s="240"/>
      <c r="T158" s="241"/>
      <c r="AT158" s="242" t="s">
        <v>194</v>
      </c>
      <c r="AU158" s="242" t="s">
        <v>187</v>
      </c>
      <c r="AV158" s="11" t="s">
        <v>187</v>
      </c>
      <c r="AW158" s="11" t="s">
        <v>35</v>
      </c>
      <c r="AX158" s="11" t="s">
        <v>73</v>
      </c>
      <c r="AY158" s="242" t="s">
        <v>180</v>
      </c>
    </row>
    <row r="159" spans="2:51" s="11" customFormat="1" ht="13.5">
      <c r="B159" s="231"/>
      <c r="C159" s="232"/>
      <c r="D159" s="233" t="s">
        <v>194</v>
      </c>
      <c r="E159" s="234" t="s">
        <v>22</v>
      </c>
      <c r="F159" s="235" t="s">
        <v>236</v>
      </c>
      <c r="G159" s="232"/>
      <c r="H159" s="236">
        <v>5.64</v>
      </c>
      <c r="I159" s="237"/>
      <c r="J159" s="232"/>
      <c r="K159" s="232"/>
      <c r="L159" s="238"/>
      <c r="M159" s="239"/>
      <c r="N159" s="240"/>
      <c r="O159" s="240"/>
      <c r="P159" s="240"/>
      <c r="Q159" s="240"/>
      <c r="R159" s="240"/>
      <c r="S159" s="240"/>
      <c r="T159" s="241"/>
      <c r="AT159" s="242" t="s">
        <v>194</v>
      </c>
      <c r="AU159" s="242" t="s">
        <v>187</v>
      </c>
      <c r="AV159" s="11" t="s">
        <v>187</v>
      </c>
      <c r="AW159" s="11" t="s">
        <v>35</v>
      </c>
      <c r="AX159" s="11" t="s">
        <v>73</v>
      </c>
      <c r="AY159" s="242" t="s">
        <v>180</v>
      </c>
    </row>
    <row r="160" spans="2:51" s="12" customFormat="1" ht="13.5">
      <c r="B160" s="243"/>
      <c r="C160" s="244"/>
      <c r="D160" s="233" t="s">
        <v>194</v>
      </c>
      <c r="E160" s="245" t="s">
        <v>22</v>
      </c>
      <c r="F160" s="246" t="s">
        <v>196</v>
      </c>
      <c r="G160" s="244"/>
      <c r="H160" s="247">
        <v>65.74</v>
      </c>
      <c r="I160" s="248"/>
      <c r="J160" s="244"/>
      <c r="K160" s="244"/>
      <c r="L160" s="249"/>
      <c r="M160" s="250"/>
      <c r="N160" s="251"/>
      <c r="O160" s="251"/>
      <c r="P160" s="251"/>
      <c r="Q160" s="251"/>
      <c r="R160" s="251"/>
      <c r="S160" s="251"/>
      <c r="T160" s="252"/>
      <c r="AT160" s="253" t="s">
        <v>194</v>
      </c>
      <c r="AU160" s="253" t="s">
        <v>187</v>
      </c>
      <c r="AV160" s="12" t="s">
        <v>186</v>
      </c>
      <c r="AW160" s="12" t="s">
        <v>35</v>
      </c>
      <c r="AX160" s="12" t="s">
        <v>10</v>
      </c>
      <c r="AY160" s="253" t="s">
        <v>180</v>
      </c>
    </row>
    <row r="161" spans="2:63" s="10" customFormat="1" ht="29.85" customHeight="1">
      <c r="B161" s="204"/>
      <c r="C161" s="205"/>
      <c r="D161" s="206" t="s">
        <v>72</v>
      </c>
      <c r="E161" s="218" t="s">
        <v>226</v>
      </c>
      <c r="F161" s="218" t="s">
        <v>262</v>
      </c>
      <c r="G161" s="205"/>
      <c r="H161" s="205"/>
      <c r="I161" s="208"/>
      <c r="J161" s="219">
        <f>BK161</f>
        <v>0</v>
      </c>
      <c r="K161" s="205"/>
      <c r="L161" s="210"/>
      <c r="M161" s="211"/>
      <c r="N161" s="212"/>
      <c r="O161" s="212"/>
      <c r="P161" s="213">
        <f>SUM(P162:P172)</f>
        <v>0</v>
      </c>
      <c r="Q161" s="212"/>
      <c r="R161" s="213">
        <f>SUM(R162:R172)</f>
        <v>0</v>
      </c>
      <c r="S161" s="212"/>
      <c r="T161" s="214">
        <f>SUM(T162:T172)</f>
        <v>0</v>
      </c>
      <c r="AR161" s="215" t="s">
        <v>10</v>
      </c>
      <c r="AT161" s="216" t="s">
        <v>72</v>
      </c>
      <c r="AU161" s="216" t="s">
        <v>10</v>
      </c>
      <c r="AY161" s="215" t="s">
        <v>180</v>
      </c>
      <c r="BK161" s="217">
        <f>SUM(BK162:BK172)</f>
        <v>0</v>
      </c>
    </row>
    <row r="162" spans="2:65" s="1" customFormat="1" ht="22.8" customHeight="1">
      <c r="B162" s="45"/>
      <c r="C162" s="220" t="s">
        <v>11</v>
      </c>
      <c r="D162" s="220" t="s">
        <v>182</v>
      </c>
      <c r="E162" s="221" t="s">
        <v>263</v>
      </c>
      <c r="F162" s="222" t="s">
        <v>264</v>
      </c>
      <c r="G162" s="223" t="s">
        <v>192</v>
      </c>
      <c r="H162" s="224">
        <v>19.3</v>
      </c>
      <c r="I162" s="225"/>
      <c r="J162" s="224">
        <f>ROUND(I162*H162,0)</f>
        <v>0</v>
      </c>
      <c r="K162" s="222" t="s">
        <v>193</v>
      </c>
      <c r="L162" s="71"/>
      <c r="M162" s="226" t="s">
        <v>22</v>
      </c>
      <c r="N162" s="227" t="s">
        <v>45</v>
      </c>
      <c r="O162" s="46"/>
      <c r="P162" s="228">
        <f>O162*H162</f>
        <v>0</v>
      </c>
      <c r="Q162" s="228">
        <v>0</v>
      </c>
      <c r="R162" s="228">
        <f>Q162*H162</f>
        <v>0</v>
      </c>
      <c r="S162" s="228">
        <v>0</v>
      </c>
      <c r="T162" s="229">
        <f>S162*H162</f>
        <v>0</v>
      </c>
      <c r="AR162" s="23" t="s">
        <v>186</v>
      </c>
      <c r="AT162" s="23" t="s">
        <v>182</v>
      </c>
      <c r="AU162" s="23" t="s">
        <v>187</v>
      </c>
      <c r="AY162" s="23" t="s">
        <v>180</v>
      </c>
      <c r="BE162" s="230">
        <f>IF(N162="základní",J162,0)</f>
        <v>0</v>
      </c>
      <c r="BF162" s="230">
        <f>IF(N162="snížená",J162,0)</f>
        <v>0</v>
      </c>
      <c r="BG162" s="230">
        <f>IF(N162="zákl. přenesená",J162,0)</f>
        <v>0</v>
      </c>
      <c r="BH162" s="230">
        <f>IF(N162="sníž. přenesená",J162,0)</f>
        <v>0</v>
      </c>
      <c r="BI162" s="230">
        <f>IF(N162="nulová",J162,0)</f>
        <v>0</v>
      </c>
      <c r="BJ162" s="23" t="s">
        <v>187</v>
      </c>
      <c r="BK162" s="230">
        <f>ROUND(I162*H162,0)</f>
        <v>0</v>
      </c>
      <c r="BL162" s="23" t="s">
        <v>186</v>
      </c>
      <c r="BM162" s="23" t="s">
        <v>265</v>
      </c>
    </row>
    <row r="163" spans="2:47" s="1" customFormat="1" ht="13.5">
      <c r="B163" s="45"/>
      <c r="C163" s="73"/>
      <c r="D163" s="233" t="s">
        <v>205</v>
      </c>
      <c r="E163" s="73"/>
      <c r="F163" s="254" t="s">
        <v>266</v>
      </c>
      <c r="G163" s="73"/>
      <c r="H163" s="73"/>
      <c r="I163" s="190"/>
      <c r="J163" s="73"/>
      <c r="K163" s="73"/>
      <c r="L163" s="71"/>
      <c r="M163" s="255"/>
      <c r="N163" s="46"/>
      <c r="O163" s="46"/>
      <c r="P163" s="46"/>
      <c r="Q163" s="46"/>
      <c r="R163" s="46"/>
      <c r="S163" s="46"/>
      <c r="T163" s="94"/>
      <c r="AT163" s="23" t="s">
        <v>205</v>
      </c>
      <c r="AU163" s="23" t="s">
        <v>187</v>
      </c>
    </row>
    <row r="164" spans="2:51" s="11" customFormat="1" ht="13.5">
      <c r="B164" s="231"/>
      <c r="C164" s="232"/>
      <c r="D164" s="233" t="s">
        <v>194</v>
      </c>
      <c r="E164" s="234" t="s">
        <v>22</v>
      </c>
      <c r="F164" s="235" t="s">
        <v>225</v>
      </c>
      <c r="G164" s="232"/>
      <c r="H164" s="236">
        <v>19.3</v>
      </c>
      <c r="I164" s="237"/>
      <c r="J164" s="232"/>
      <c r="K164" s="232"/>
      <c r="L164" s="238"/>
      <c r="M164" s="239"/>
      <c r="N164" s="240"/>
      <c r="O164" s="240"/>
      <c r="P164" s="240"/>
      <c r="Q164" s="240"/>
      <c r="R164" s="240"/>
      <c r="S164" s="240"/>
      <c r="T164" s="241"/>
      <c r="AT164" s="242" t="s">
        <v>194</v>
      </c>
      <c r="AU164" s="242" t="s">
        <v>187</v>
      </c>
      <c r="AV164" s="11" t="s">
        <v>187</v>
      </c>
      <c r="AW164" s="11" t="s">
        <v>35</v>
      </c>
      <c r="AX164" s="11" t="s">
        <v>73</v>
      </c>
      <c r="AY164" s="242" t="s">
        <v>180</v>
      </c>
    </row>
    <row r="165" spans="2:51" s="12" customFormat="1" ht="13.5">
      <c r="B165" s="243"/>
      <c r="C165" s="244"/>
      <c r="D165" s="233" t="s">
        <v>194</v>
      </c>
      <c r="E165" s="245" t="s">
        <v>22</v>
      </c>
      <c r="F165" s="246" t="s">
        <v>196</v>
      </c>
      <c r="G165" s="244"/>
      <c r="H165" s="247">
        <v>19.3</v>
      </c>
      <c r="I165" s="248"/>
      <c r="J165" s="244"/>
      <c r="K165" s="244"/>
      <c r="L165" s="249"/>
      <c r="M165" s="250"/>
      <c r="N165" s="251"/>
      <c r="O165" s="251"/>
      <c r="P165" s="251"/>
      <c r="Q165" s="251"/>
      <c r="R165" s="251"/>
      <c r="S165" s="251"/>
      <c r="T165" s="252"/>
      <c r="AT165" s="253" t="s">
        <v>194</v>
      </c>
      <c r="AU165" s="253" t="s">
        <v>187</v>
      </c>
      <c r="AV165" s="12" t="s">
        <v>186</v>
      </c>
      <c r="AW165" s="12" t="s">
        <v>35</v>
      </c>
      <c r="AX165" s="12" t="s">
        <v>10</v>
      </c>
      <c r="AY165" s="253" t="s">
        <v>180</v>
      </c>
    </row>
    <row r="166" spans="2:65" s="1" customFormat="1" ht="14.4" customHeight="1">
      <c r="B166" s="45"/>
      <c r="C166" s="220" t="s">
        <v>224</v>
      </c>
      <c r="D166" s="220" t="s">
        <v>182</v>
      </c>
      <c r="E166" s="221" t="s">
        <v>267</v>
      </c>
      <c r="F166" s="222" t="s">
        <v>268</v>
      </c>
      <c r="G166" s="223" t="s">
        <v>269</v>
      </c>
      <c r="H166" s="224">
        <v>1</v>
      </c>
      <c r="I166" s="225"/>
      <c r="J166" s="224">
        <f>ROUND(I166*H166,0)</f>
        <v>0</v>
      </c>
      <c r="K166" s="222" t="s">
        <v>22</v>
      </c>
      <c r="L166" s="71"/>
      <c r="M166" s="226" t="s">
        <v>22</v>
      </c>
      <c r="N166" s="227" t="s">
        <v>45</v>
      </c>
      <c r="O166" s="46"/>
      <c r="P166" s="228">
        <f>O166*H166</f>
        <v>0</v>
      </c>
      <c r="Q166" s="228">
        <v>0</v>
      </c>
      <c r="R166" s="228">
        <f>Q166*H166</f>
        <v>0</v>
      </c>
      <c r="S166" s="228">
        <v>0</v>
      </c>
      <c r="T166" s="229">
        <f>S166*H166</f>
        <v>0</v>
      </c>
      <c r="AR166" s="23" t="s">
        <v>186</v>
      </c>
      <c r="AT166" s="23" t="s">
        <v>182</v>
      </c>
      <c r="AU166" s="23" t="s">
        <v>187</v>
      </c>
      <c r="AY166" s="23" t="s">
        <v>180</v>
      </c>
      <c r="BE166" s="230">
        <f>IF(N166="základní",J166,0)</f>
        <v>0</v>
      </c>
      <c r="BF166" s="230">
        <f>IF(N166="snížená",J166,0)</f>
        <v>0</v>
      </c>
      <c r="BG166" s="230">
        <f>IF(N166="zákl. přenesená",J166,0)</f>
        <v>0</v>
      </c>
      <c r="BH166" s="230">
        <f>IF(N166="sníž. přenesená",J166,0)</f>
        <v>0</v>
      </c>
      <c r="BI166" s="230">
        <f>IF(N166="nulová",J166,0)</f>
        <v>0</v>
      </c>
      <c r="BJ166" s="23" t="s">
        <v>187</v>
      </c>
      <c r="BK166" s="230">
        <f>ROUND(I166*H166,0)</f>
        <v>0</v>
      </c>
      <c r="BL166" s="23" t="s">
        <v>186</v>
      </c>
      <c r="BM166" s="23" t="s">
        <v>270</v>
      </c>
    </row>
    <row r="167" spans="2:65" s="1" customFormat="1" ht="45.6" customHeight="1">
      <c r="B167" s="45"/>
      <c r="C167" s="220" t="s">
        <v>271</v>
      </c>
      <c r="D167" s="220" t="s">
        <v>182</v>
      </c>
      <c r="E167" s="221" t="s">
        <v>272</v>
      </c>
      <c r="F167" s="222" t="s">
        <v>273</v>
      </c>
      <c r="G167" s="223" t="s">
        <v>192</v>
      </c>
      <c r="H167" s="224">
        <v>26.34</v>
      </c>
      <c r="I167" s="225"/>
      <c r="J167" s="224">
        <f>ROUND(I167*H167,0)</f>
        <v>0</v>
      </c>
      <c r="K167" s="222" t="s">
        <v>193</v>
      </c>
      <c r="L167" s="71"/>
      <c r="M167" s="226" t="s">
        <v>22</v>
      </c>
      <c r="N167" s="227" t="s">
        <v>45</v>
      </c>
      <c r="O167" s="46"/>
      <c r="P167" s="228">
        <f>O167*H167</f>
        <v>0</v>
      </c>
      <c r="Q167" s="228">
        <v>0</v>
      </c>
      <c r="R167" s="228">
        <f>Q167*H167</f>
        <v>0</v>
      </c>
      <c r="S167" s="228">
        <v>0</v>
      </c>
      <c r="T167" s="229">
        <f>S167*H167</f>
        <v>0</v>
      </c>
      <c r="AR167" s="23" t="s">
        <v>186</v>
      </c>
      <c r="AT167" s="23" t="s">
        <v>182</v>
      </c>
      <c r="AU167" s="23" t="s">
        <v>187</v>
      </c>
      <c r="AY167" s="23" t="s">
        <v>180</v>
      </c>
      <c r="BE167" s="230">
        <f>IF(N167="základní",J167,0)</f>
        <v>0</v>
      </c>
      <c r="BF167" s="230">
        <f>IF(N167="snížená",J167,0)</f>
        <v>0</v>
      </c>
      <c r="BG167" s="230">
        <f>IF(N167="zákl. přenesená",J167,0)</f>
        <v>0</v>
      </c>
      <c r="BH167" s="230">
        <f>IF(N167="sníž. přenesená",J167,0)</f>
        <v>0</v>
      </c>
      <c r="BI167" s="230">
        <f>IF(N167="nulová",J167,0)</f>
        <v>0</v>
      </c>
      <c r="BJ167" s="23" t="s">
        <v>187</v>
      </c>
      <c r="BK167" s="230">
        <f>ROUND(I167*H167,0)</f>
        <v>0</v>
      </c>
      <c r="BL167" s="23" t="s">
        <v>186</v>
      </c>
      <c r="BM167" s="23" t="s">
        <v>274</v>
      </c>
    </row>
    <row r="168" spans="2:51" s="11" customFormat="1" ht="13.5">
      <c r="B168" s="231"/>
      <c r="C168" s="232"/>
      <c r="D168" s="233" t="s">
        <v>194</v>
      </c>
      <c r="E168" s="234" t="s">
        <v>22</v>
      </c>
      <c r="F168" s="235" t="s">
        <v>275</v>
      </c>
      <c r="G168" s="232"/>
      <c r="H168" s="236">
        <v>26.34</v>
      </c>
      <c r="I168" s="237"/>
      <c r="J168" s="232"/>
      <c r="K168" s="232"/>
      <c r="L168" s="238"/>
      <c r="M168" s="239"/>
      <c r="N168" s="240"/>
      <c r="O168" s="240"/>
      <c r="P168" s="240"/>
      <c r="Q168" s="240"/>
      <c r="R168" s="240"/>
      <c r="S168" s="240"/>
      <c r="T168" s="241"/>
      <c r="AT168" s="242" t="s">
        <v>194</v>
      </c>
      <c r="AU168" s="242" t="s">
        <v>187</v>
      </c>
      <c r="AV168" s="11" t="s">
        <v>187</v>
      </c>
      <c r="AW168" s="11" t="s">
        <v>35</v>
      </c>
      <c r="AX168" s="11" t="s">
        <v>73</v>
      </c>
      <c r="AY168" s="242" t="s">
        <v>180</v>
      </c>
    </row>
    <row r="169" spans="2:51" s="12" customFormat="1" ht="13.5">
      <c r="B169" s="243"/>
      <c r="C169" s="244"/>
      <c r="D169" s="233" t="s">
        <v>194</v>
      </c>
      <c r="E169" s="245" t="s">
        <v>22</v>
      </c>
      <c r="F169" s="246" t="s">
        <v>196</v>
      </c>
      <c r="G169" s="244"/>
      <c r="H169" s="247">
        <v>26.34</v>
      </c>
      <c r="I169" s="248"/>
      <c r="J169" s="244"/>
      <c r="K169" s="244"/>
      <c r="L169" s="249"/>
      <c r="M169" s="250"/>
      <c r="N169" s="251"/>
      <c r="O169" s="251"/>
      <c r="P169" s="251"/>
      <c r="Q169" s="251"/>
      <c r="R169" s="251"/>
      <c r="S169" s="251"/>
      <c r="T169" s="252"/>
      <c r="AT169" s="253" t="s">
        <v>194</v>
      </c>
      <c r="AU169" s="253" t="s">
        <v>187</v>
      </c>
      <c r="AV169" s="12" t="s">
        <v>186</v>
      </c>
      <c r="AW169" s="12" t="s">
        <v>35</v>
      </c>
      <c r="AX169" s="12" t="s">
        <v>10</v>
      </c>
      <c r="AY169" s="253" t="s">
        <v>180</v>
      </c>
    </row>
    <row r="170" spans="2:65" s="1" customFormat="1" ht="22.8" customHeight="1">
      <c r="B170" s="45"/>
      <c r="C170" s="220" t="s">
        <v>229</v>
      </c>
      <c r="D170" s="220" t="s">
        <v>182</v>
      </c>
      <c r="E170" s="221" t="s">
        <v>276</v>
      </c>
      <c r="F170" s="222" t="s">
        <v>277</v>
      </c>
      <c r="G170" s="223" t="s">
        <v>203</v>
      </c>
      <c r="H170" s="224">
        <v>1</v>
      </c>
      <c r="I170" s="225"/>
      <c r="J170" s="224">
        <f>ROUND(I170*H170,0)</f>
        <v>0</v>
      </c>
      <c r="K170" s="222" t="s">
        <v>193</v>
      </c>
      <c r="L170" s="71"/>
      <c r="M170" s="226" t="s">
        <v>22</v>
      </c>
      <c r="N170" s="227" t="s">
        <v>45</v>
      </c>
      <c r="O170" s="46"/>
      <c r="P170" s="228">
        <f>O170*H170</f>
        <v>0</v>
      </c>
      <c r="Q170" s="228">
        <v>0</v>
      </c>
      <c r="R170" s="228">
        <f>Q170*H170</f>
        <v>0</v>
      </c>
      <c r="S170" s="228">
        <v>0</v>
      </c>
      <c r="T170" s="229">
        <f>S170*H170</f>
        <v>0</v>
      </c>
      <c r="AR170" s="23" t="s">
        <v>186</v>
      </c>
      <c r="AT170" s="23" t="s">
        <v>182</v>
      </c>
      <c r="AU170" s="23" t="s">
        <v>187</v>
      </c>
      <c r="AY170" s="23" t="s">
        <v>180</v>
      </c>
      <c r="BE170" s="230">
        <f>IF(N170="základní",J170,0)</f>
        <v>0</v>
      </c>
      <c r="BF170" s="230">
        <f>IF(N170="snížená",J170,0)</f>
        <v>0</v>
      </c>
      <c r="BG170" s="230">
        <f>IF(N170="zákl. přenesená",J170,0)</f>
        <v>0</v>
      </c>
      <c r="BH170" s="230">
        <f>IF(N170="sníž. přenesená",J170,0)</f>
        <v>0</v>
      </c>
      <c r="BI170" s="230">
        <f>IF(N170="nulová",J170,0)</f>
        <v>0</v>
      </c>
      <c r="BJ170" s="23" t="s">
        <v>187</v>
      </c>
      <c r="BK170" s="230">
        <f>ROUND(I170*H170,0)</f>
        <v>0</v>
      </c>
      <c r="BL170" s="23" t="s">
        <v>186</v>
      </c>
      <c r="BM170" s="23" t="s">
        <v>278</v>
      </c>
    </row>
    <row r="171" spans="2:51" s="11" customFormat="1" ht="13.5">
      <c r="B171" s="231"/>
      <c r="C171" s="232"/>
      <c r="D171" s="233" t="s">
        <v>194</v>
      </c>
      <c r="E171" s="234" t="s">
        <v>22</v>
      </c>
      <c r="F171" s="235" t="s">
        <v>279</v>
      </c>
      <c r="G171" s="232"/>
      <c r="H171" s="236">
        <v>1</v>
      </c>
      <c r="I171" s="237"/>
      <c r="J171" s="232"/>
      <c r="K171" s="232"/>
      <c r="L171" s="238"/>
      <c r="M171" s="239"/>
      <c r="N171" s="240"/>
      <c r="O171" s="240"/>
      <c r="P171" s="240"/>
      <c r="Q171" s="240"/>
      <c r="R171" s="240"/>
      <c r="S171" s="240"/>
      <c r="T171" s="241"/>
      <c r="AT171" s="242" t="s">
        <v>194</v>
      </c>
      <c r="AU171" s="242" t="s">
        <v>187</v>
      </c>
      <c r="AV171" s="11" t="s">
        <v>187</v>
      </c>
      <c r="AW171" s="11" t="s">
        <v>35</v>
      </c>
      <c r="AX171" s="11" t="s">
        <v>73</v>
      </c>
      <c r="AY171" s="242" t="s">
        <v>180</v>
      </c>
    </row>
    <row r="172" spans="2:51" s="12" customFormat="1" ht="13.5">
      <c r="B172" s="243"/>
      <c r="C172" s="244"/>
      <c r="D172" s="233" t="s">
        <v>194</v>
      </c>
      <c r="E172" s="245" t="s">
        <v>22</v>
      </c>
      <c r="F172" s="246" t="s">
        <v>196</v>
      </c>
      <c r="G172" s="244"/>
      <c r="H172" s="247">
        <v>1</v>
      </c>
      <c r="I172" s="248"/>
      <c r="J172" s="244"/>
      <c r="K172" s="244"/>
      <c r="L172" s="249"/>
      <c r="M172" s="250"/>
      <c r="N172" s="251"/>
      <c r="O172" s="251"/>
      <c r="P172" s="251"/>
      <c r="Q172" s="251"/>
      <c r="R172" s="251"/>
      <c r="S172" s="251"/>
      <c r="T172" s="252"/>
      <c r="AT172" s="253" t="s">
        <v>194</v>
      </c>
      <c r="AU172" s="253" t="s">
        <v>187</v>
      </c>
      <c r="AV172" s="12" t="s">
        <v>186</v>
      </c>
      <c r="AW172" s="12" t="s">
        <v>35</v>
      </c>
      <c r="AX172" s="12" t="s">
        <v>10</v>
      </c>
      <c r="AY172" s="253" t="s">
        <v>180</v>
      </c>
    </row>
    <row r="173" spans="2:63" s="10" customFormat="1" ht="29.85" customHeight="1">
      <c r="B173" s="204"/>
      <c r="C173" s="205"/>
      <c r="D173" s="206" t="s">
        <v>72</v>
      </c>
      <c r="E173" s="218" t="s">
        <v>280</v>
      </c>
      <c r="F173" s="218" t="s">
        <v>281</v>
      </c>
      <c r="G173" s="205"/>
      <c r="H173" s="205"/>
      <c r="I173" s="208"/>
      <c r="J173" s="219">
        <f>BK173</f>
        <v>0</v>
      </c>
      <c r="K173" s="205"/>
      <c r="L173" s="210"/>
      <c r="M173" s="211"/>
      <c r="N173" s="212"/>
      <c r="O173" s="212"/>
      <c r="P173" s="213">
        <f>SUM(P174:P185)</f>
        <v>0</v>
      </c>
      <c r="Q173" s="212"/>
      <c r="R173" s="213">
        <f>SUM(R174:R185)</f>
        <v>0</v>
      </c>
      <c r="S173" s="212"/>
      <c r="T173" s="214">
        <f>SUM(T174:T185)</f>
        <v>0</v>
      </c>
      <c r="AR173" s="215" t="s">
        <v>10</v>
      </c>
      <c r="AT173" s="216" t="s">
        <v>72</v>
      </c>
      <c r="AU173" s="216" t="s">
        <v>10</v>
      </c>
      <c r="AY173" s="215" t="s">
        <v>180</v>
      </c>
      <c r="BK173" s="217">
        <f>SUM(BK174:BK185)</f>
        <v>0</v>
      </c>
    </row>
    <row r="174" spans="2:65" s="1" customFormat="1" ht="22.8" customHeight="1">
      <c r="B174" s="45"/>
      <c r="C174" s="220" t="s">
        <v>282</v>
      </c>
      <c r="D174" s="220" t="s">
        <v>182</v>
      </c>
      <c r="E174" s="221" t="s">
        <v>283</v>
      </c>
      <c r="F174" s="222" t="s">
        <v>284</v>
      </c>
      <c r="G174" s="223" t="s">
        <v>285</v>
      </c>
      <c r="H174" s="224">
        <v>2.85</v>
      </c>
      <c r="I174" s="225"/>
      <c r="J174" s="224">
        <f>ROUND(I174*H174,0)</f>
        <v>0</v>
      </c>
      <c r="K174" s="222" t="s">
        <v>193</v>
      </c>
      <c r="L174" s="71"/>
      <c r="M174" s="226" t="s">
        <v>22</v>
      </c>
      <c r="N174" s="227" t="s">
        <v>45</v>
      </c>
      <c r="O174" s="46"/>
      <c r="P174" s="228">
        <f>O174*H174</f>
        <v>0</v>
      </c>
      <c r="Q174" s="228">
        <v>0</v>
      </c>
      <c r="R174" s="228">
        <f>Q174*H174</f>
        <v>0</v>
      </c>
      <c r="S174" s="228">
        <v>0</v>
      </c>
      <c r="T174" s="229">
        <f>S174*H174</f>
        <v>0</v>
      </c>
      <c r="AR174" s="23" t="s">
        <v>186</v>
      </c>
      <c r="AT174" s="23" t="s">
        <v>182</v>
      </c>
      <c r="AU174" s="23" t="s">
        <v>187</v>
      </c>
      <c r="AY174" s="23" t="s">
        <v>180</v>
      </c>
      <c r="BE174" s="230">
        <f>IF(N174="základní",J174,0)</f>
        <v>0</v>
      </c>
      <c r="BF174" s="230">
        <f>IF(N174="snížená",J174,0)</f>
        <v>0</v>
      </c>
      <c r="BG174" s="230">
        <f>IF(N174="zákl. přenesená",J174,0)</f>
        <v>0</v>
      </c>
      <c r="BH174" s="230">
        <f>IF(N174="sníž. přenesená",J174,0)</f>
        <v>0</v>
      </c>
      <c r="BI174" s="230">
        <f>IF(N174="nulová",J174,0)</f>
        <v>0</v>
      </c>
      <c r="BJ174" s="23" t="s">
        <v>187</v>
      </c>
      <c r="BK174" s="230">
        <f>ROUND(I174*H174,0)</f>
        <v>0</v>
      </c>
      <c r="BL174" s="23" t="s">
        <v>186</v>
      </c>
      <c r="BM174" s="23" t="s">
        <v>286</v>
      </c>
    </row>
    <row r="175" spans="2:47" s="1" customFormat="1" ht="13.5">
      <c r="B175" s="45"/>
      <c r="C175" s="73"/>
      <c r="D175" s="233" t="s">
        <v>205</v>
      </c>
      <c r="E175" s="73"/>
      <c r="F175" s="254" t="s">
        <v>287</v>
      </c>
      <c r="G175" s="73"/>
      <c r="H175" s="73"/>
      <c r="I175" s="190"/>
      <c r="J175" s="73"/>
      <c r="K175" s="73"/>
      <c r="L175" s="71"/>
      <c r="M175" s="255"/>
      <c r="N175" s="46"/>
      <c r="O175" s="46"/>
      <c r="P175" s="46"/>
      <c r="Q175" s="46"/>
      <c r="R175" s="46"/>
      <c r="S175" s="46"/>
      <c r="T175" s="94"/>
      <c r="AT175" s="23" t="s">
        <v>205</v>
      </c>
      <c r="AU175" s="23" t="s">
        <v>187</v>
      </c>
    </row>
    <row r="176" spans="2:65" s="1" customFormat="1" ht="34.2" customHeight="1">
      <c r="B176" s="45"/>
      <c r="C176" s="220" t="s">
        <v>232</v>
      </c>
      <c r="D176" s="220" t="s">
        <v>182</v>
      </c>
      <c r="E176" s="221" t="s">
        <v>288</v>
      </c>
      <c r="F176" s="222" t="s">
        <v>289</v>
      </c>
      <c r="G176" s="223" t="s">
        <v>285</v>
      </c>
      <c r="H176" s="224">
        <v>2.85</v>
      </c>
      <c r="I176" s="225"/>
      <c r="J176" s="224">
        <f>ROUND(I176*H176,0)</f>
        <v>0</v>
      </c>
      <c r="K176" s="222" t="s">
        <v>193</v>
      </c>
      <c r="L176" s="71"/>
      <c r="M176" s="226" t="s">
        <v>22</v>
      </c>
      <c r="N176" s="227" t="s">
        <v>45</v>
      </c>
      <c r="O176" s="46"/>
      <c r="P176" s="228">
        <f>O176*H176</f>
        <v>0</v>
      </c>
      <c r="Q176" s="228">
        <v>0</v>
      </c>
      <c r="R176" s="228">
        <f>Q176*H176</f>
        <v>0</v>
      </c>
      <c r="S176" s="228">
        <v>0</v>
      </c>
      <c r="T176" s="229">
        <f>S176*H176</f>
        <v>0</v>
      </c>
      <c r="AR176" s="23" t="s">
        <v>186</v>
      </c>
      <c r="AT176" s="23" t="s">
        <v>182</v>
      </c>
      <c r="AU176" s="23" t="s">
        <v>187</v>
      </c>
      <c r="AY176" s="23" t="s">
        <v>180</v>
      </c>
      <c r="BE176" s="230">
        <f>IF(N176="základní",J176,0)</f>
        <v>0</v>
      </c>
      <c r="BF176" s="230">
        <f>IF(N176="snížená",J176,0)</f>
        <v>0</v>
      </c>
      <c r="BG176" s="230">
        <f>IF(N176="zákl. přenesená",J176,0)</f>
        <v>0</v>
      </c>
      <c r="BH176" s="230">
        <f>IF(N176="sníž. přenesená",J176,0)</f>
        <v>0</v>
      </c>
      <c r="BI176" s="230">
        <f>IF(N176="nulová",J176,0)</f>
        <v>0</v>
      </c>
      <c r="BJ176" s="23" t="s">
        <v>187</v>
      </c>
      <c r="BK176" s="230">
        <f>ROUND(I176*H176,0)</f>
        <v>0</v>
      </c>
      <c r="BL176" s="23" t="s">
        <v>186</v>
      </c>
      <c r="BM176" s="23" t="s">
        <v>290</v>
      </c>
    </row>
    <row r="177" spans="2:47" s="1" customFormat="1" ht="13.5">
      <c r="B177" s="45"/>
      <c r="C177" s="73"/>
      <c r="D177" s="233" t="s">
        <v>205</v>
      </c>
      <c r="E177" s="73"/>
      <c r="F177" s="254" t="s">
        <v>291</v>
      </c>
      <c r="G177" s="73"/>
      <c r="H177" s="73"/>
      <c r="I177" s="190"/>
      <c r="J177" s="73"/>
      <c r="K177" s="73"/>
      <c r="L177" s="71"/>
      <c r="M177" s="255"/>
      <c r="N177" s="46"/>
      <c r="O177" s="46"/>
      <c r="P177" s="46"/>
      <c r="Q177" s="46"/>
      <c r="R177" s="46"/>
      <c r="S177" s="46"/>
      <c r="T177" s="94"/>
      <c r="AT177" s="23" t="s">
        <v>205</v>
      </c>
      <c r="AU177" s="23" t="s">
        <v>187</v>
      </c>
    </row>
    <row r="178" spans="2:65" s="1" customFormat="1" ht="22.8" customHeight="1">
      <c r="B178" s="45"/>
      <c r="C178" s="220" t="s">
        <v>9</v>
      </c>
      <c r="D178" s="220" t="s">
        <v>182</v>
      </c>
      <c r="E178" s="221" t="s">
        <v>292</v>
      </c>
      <c r="F178" s="222" t="s">
        <v>293</v>
      </c>
      <c r="G178" s="223" t="s">
        <v>285</v>
      </c>
      <c r="H178" s="224">
        <v>2.85</v>
      </c>
      <c r="I178" s="225"/>
      <c r="J178" s="224">
        <f>ROUND(I178*H178,0)</f>
        <v>0</v>
      </c>
      <c r="K178" s="222" t="s">
        <v>193</v>
      </c>
      <c r="L178" s="71"/>
      <c r="M178" s="226" t="s">
        <v>22</v>
      </c>
      <c r="N178" s="227" t="s">
        <v>45</v>
      </c>
      <c r="O178" s="46"/>
      <c r="P178" s="228">
        <f>O178*H178</f>
        <v>0</v>
      </c>
      <c r="Q178" s="228">
        <v>0</v>
      </c>
      <c r="R178" s="228">
        <f>Q178*H178</f>
        <v>0</v>
      </c>
      <c r="S178" s="228">
        <v>0</v>
      </c>
      <c r="T178" s="229">
        <f>S178*H178</f>
        <v>0</v>
      </c>
      <c r="AR178" s="23" t="s">
        <v>186</v>
      </c>
      <c r="AT178" s="23" t="s">
        <v>182</v>
      </c>
      <c r="AU178" s="23" t="s">
        <v>187</v>
      </c>
      <c r="AY178" s="23" t="s">
        <v>180</v>
      </c>
      <c r="BE178" s="230">
        <f>IF(N178="základní",J178,0)</f>
        <v>0</v>
      </c>
      <c r="BF178" s="230">
        <f>IF(N178="snížená",J178,0)</f>
        <v>0</v>
      </c>
      <c r="BG178" s="230">
        <f>IF(N178="zákl. přenesená",J178,0)</f>
        <v>0</v>
      </c>
      <c r="BH178" s="230">
        <f>IF(N178="sníž. přenesená",J178,0)</f>
        <v>0</v>
      </c>
      <c r="BI178" s="230">
        <f>IF(N178="nulová",J178,0)</f>
        <v>0</v>
      </c>
      <c r="BJ178" s="23" t="s">
        <v>187</v>
      </c>
      <c r="BK178" s="230">
        <f>ROUND(I178*H178,0)</f>
        <v>0</v>
      </c>
      <c r="BL178" s="23" t="s">
        <v>186</v>
      </c>
      <c r="BM178" s="23" t="s">
        <v>294</v>
      </c>
    </row>
    <row r="179" spans="2:47" s="1" customFormat="1" ht="13.5">
      <c r="B179" s="45"/>
      <c r="C179" s="73"/>
      <c r="D179" s="233" t="s">
        <v>205</v>
      </c>
      <c r="E179" s="73"/>
      <c r="F179" s="254" t="s">
        <v>295</v>
      </c>
      <c r="G179" s="73"/>
      <c r="H179" s="73"/>
      <c r="I179" s="190"/>
      <c r="J179" s="73"/>
      <c r="K179" s="73"/>
      <c r="L179" s="71"/>
      <c r="M179" s="255"/>
      <c r="N179" s="46"/>
      <c r="O179" s="46"/>
      <c r="P179" s="46"/>
      <c r="Q179" s="46"/>
      <c r="R179" s="46"/>
      <c r="S179" s="46"/>
      <c r="T179" s="94"/>
      <c r="AT179" s="23" t="s">
        <v>205</v>
      </c>
      <c r="AU179" s="23" t="s">
        <v>187</v>
      </c>
    </row>
    <row r="180" spans="2:65" s="1" customFormat="1" ht="34.2" customHeight="1">
      <c r="B180" s="45"/>
      <c r="C180" s="220" t="s">
        <v>240</v>
      </c>
      <c r="D180" s="220" t="s">
        <v>182</v>
      </c>
      <c r="E180" s="221" t="s">
        <v>296</v>
      </c>
      <c r="F180" s="222" t="s">
        <v>297</v>
      </c>
      <c r="G180" s="223" t="s">
        <v>285</v>
      </c>
      <c r="H180" s="224">
        <v>13.75</v>
      </c>
      <c r="I180" s="225"/>
      <c r="J180" s="224">
        <f>ROUND(I180*H180,0)</f>
        <v>0</v>
      </c>
      <c r="K180" s="222" t="s">
        <v>193</v>
      </c>
      <c r="L180" s="71"/>
      <c r="M180" s="226" t="s">
        <v>22</v>
      </c>
      <c r="N180" s="227" t="s">
        <v>45</v>
      </c>
      <c r="O180" s="46"/>
      <c r="P180" s="228">
        <f>O180*H180</f>
        <v>0</v>
      </c>
      <c r="Q180" s="228">
        <v>0</v>
      </c>
      <c r="R180" s="228">
        <f>Q180*H180</f>
        <v>0</v>
      </c>
      <c r="S180" s="228">
        <v>0</v>
      </c>
      <c r="T180" s="229">
        <f>S180*H180</f>
        <v>0</v>
      </c>
      <c r="AR180" s="23" t="s">
        <v>186</v>
      </c>
      <c r="AT180" s="23" t="s">
        <v>182</v>
      </c>
      <c r="AU180" s="23" t="s">
        <v>187</v>
      </c>
      <c r="AY180" s="23" t="s">
        <v>180</v>
      </c>
      <c r="BE180" s="230">
        <f>IF(N180="základní",J180,0)</f>
        <v>0</v>
      </c>
      <c r="BF180" s="230">
        <f>IF(N180="snížená",J180,0)</f>
        <v>0</v>
      </c>
      <c r="BG180" s="230">
        <f>IF(N180="zákl. přenesená",J180,0)</f>
        <v>0</v>
      </c>
      <c r="BH180" s="230">
        <f>IF(N180="sníž. přenesená",J180,0)</f>
        <v>0</v>
      </c>
      <c r="BI180" s="230">
        <f>IF(N180="nulová",J180,0)</f>
        <v>0</v>
      </c>
      <c r="BJ180" s="23" t="s">
        <v>187</v>
      </c>
      <c r="BK180" s="230">
        <f>ROUND(I180*H180,0)</f>
        <v>0</v>
      </c>
      <c r="BL180" s="23" t="s">
        <v>186</v>
      </c>
      <c r="BM180" s="23" t="s">
        <v>298</v>
      </c>
    </row>
    <row r="181" spans="2:47" s="1" customFormat="1" ht="13.5">
      <c r="B181" s="45"/>
      <c r="C181" s="73"/>
      <c r="D181" s="233" t="s">
        <v>205</v>
      </c>
      <c r="E181" s="73"/>
      <c r="F181" s="254" t="s">
        <v>295</v>
      </c>
      <c r="G181" s="73"/>
      <c r="H181" s="73"/>
      <c r="I181" s="190"/>
      <c r="J181" s="73"/>
      <c r="K181" s="73"/>
      <c r="L181" s="71"/>
      <c r="M181" s="255"/>
      <c r="N181" s="46"/>
      <c r="O181" s="46"/>
      <c r="P181" s="46"/>
      <c r="Q181" s="46"/>
      <c r="R181" s="46"/>
      <c r="S181" s="46"/>
      <c r="T181" s="94"/>
      <c r="AT181" s="23" t="s">
        <v>205</v>
      </c>
      <c r="AU181" s="23" t="s">
        <v>187</v>
      </c>
    </row>
    <row r="182" spans="2:51" s="11" customFormat="1" ht="13.5">
      <c r="B182" s="231"/>
      <c r="C182" s="232"/>
      <c r="D182" s="233" t="s">
        <v>194</v>
      </c>
      <c r="E182" s="234" t="s">
        <v>22</v>
      </c>
      <c r="F182" s="235" t="s">
        <v>299</v>
      </c>
      <c r="G182" s="232"/>
      <c r="H182" s="236">
        <v>13.75</v>
      </c>
      <c r="I182" s="237"/>
      <c r="J182" s="232"/>
      <c r="K182" s="232"/>
      <c r="L182" s="238"/>
      <c r="M182" s="239"/>
      <c r="N182" s="240"/>
      <c r="O182" s="240"/>
      <c r="P182" s="240"/>
      <c r="Q182" s="240"/>
      <c r="R182" s="240"/>
      <c r="S182" s="240"/>
      <c r="T182" s="241"/>
      <c r="AT182" s="242" t="s">
        <v>194</v>
      </c>
      <c r="AU182" s="242" t="s">
        <v>187</v>
      </c>
      <c r="AV182" s="11" t="s">
        <v>187</v>
      </c>
      <c r="AW182" s="11" t="s">
        <v>35</v>
      </c>
      <c r="AX182" s="11" t="s">
        <v>73</v>
      </c>
      <c r="AY182" s="242" t="s">
        <v>180</v>
      </c>
    </row>
    <row r="183" spans="2:51" s="12" customFormat="1" ht="13.5">
      <c r="B183" s="243"/>
      <c r="C183" s="244"/>
      <c r="D183" s="233" t="s">
        <v>194</v>
      </c>
      <c r="E183" s="245" t="s">
        <v>22</v>
      </c>
      <c r="F183" s="246" t="s">
        <v>196</v>
      </c>
      <c r="G183" s="244"/>
      <c r="H183" s="247">
        <v>13.75</v>
      </c>
      <c r="I183" s="248"/>
      <c r="J183" s="244"/>
      <c r="K183" s="244"/>
      <c r="L183" s="249"/>
      <c r="M183" s="250"/>
      <c r="N183" s="251"/>
      <c r="O183" s="251"/>
      <c r="P183" s="251"/>
      <c r="Q183" s="251"/>
      <c r="R183" s="251"/>
      <c r="S183" s="251"/>
      <c r="T183" s="252"/>
      <c r="AT183" s="253" t="s">
        <v>194</v>
      </c>
      <c r="AU183" s="253" t="s">
        <v>187</v>
      </c>
      <c r="AV183" s="12" t="s">
        <v>186</v>
      </c>
      <c r="AW183" s="12" t="s">
        <v>35</v>
      </c>
      <c r="AX183" s="12" t="s">
        <v>10</v>
      </c>
      <c r="AY183" s="253" t="s">
        <v>180</v>
      </c>
    </row>
    <row r="184" spans="2:65" s="1" customFormat="1" ht="34.2" customHeight="1">
      <c r="B184" s="45"/>
      <c r="C184" s="220" t="s">
        <v>300</v>
      </c>
      <c r="D184" s="220" t="s">
        <v>182</v>
      </c>
      <c r="E184" s="221" t="s">
        <v>301</v>
      </c>
      <c r="F184" s="222" t="s">
        <v>302</v>
      </c>
      <c r="G184" s="223" t="s">
        <v>285</v>
      </c>
      <c r="H184" s="224">
        <v>2.75</v>
      </c>
      <c r="I184" s="225"/>
      <c r="J184" s="224">
        <f>ROUND(I184*H184,0)</f>
        <v>0</v>
      </c>
      <c r="K184" s="222" t="s">
        <v>193</v>
      </c>
      <c r="L184" s="71"/>
      <c r="M184" s="226" t="s">
        <v>22</v>
      </c>
      <c r="N184" s="227" t="s">
        <v>45</v>
      </c>
      <c r="O184" s="46"/>
      <c r="P184" s="228">
        <f>O184*H184</f>
        <v>0</v>
      </c>
      <c r="Q184" s="228">
        <v>0</v>
      </c>
      <c r="R184" s="228">
        <f>Q184*H184</f>
        <v>0</v>
      </c>
      <c r="S184" s="228">
        <v>0</v>
      </c>
      <c r="T184" s="229">
        <f>S184*H184</f>
        <v>0</v>
      </c>
      <c r="AR184" s="23" t="s">
        <v>186</v>
      </c>
      <c r="AT184" s="23" t="s">
        <v>182</v>
      </c>
      <c r="AU184" s="23" t="s">
        <v>187</v>
      </c>
      <c r="AY184" s="23" t="s">
        <v>180</v>
      </c>
      <c r="BE184" s="230">
        <f>IF(N184="základní",J184,0)</f>
        <v>0</v>
      </c>
      <c r="BF184" s="230">
        <f>IF(N184="snížená",J184,0)</f>
        <v>0</v>
      </c>
      <c r="BG184" s="230">
        <f>IF(N184="zákl. přenesená",J184,0)</f>
        <v>0</v>
      </c>
      <c r="BH184" s="230">
        <f>IF(N184="sníž. přenesená",J184,0)</f>
        <v>0</v>
      </c>
      <c r="BI184" s="230">
        <f>IF(N184="nulová",J184,0)</f>
        <v>0</v>
      </c>
      <c r="BJ184" s="23" t="s">
        <v>187</v>
      </c>
      <c r="BK184" s="230">
        <f>ROUND(I184*H184,0)</f>
        <v>0</v>
      </c>
      <c r="BL184" s="23" t="s">
        <v>186</v>
      </c>
      <c r="BM184" s="23" t="s">
        <v>303</v>
      </c>
    </row>
    <row r="185" spans="2:47" s="1" customFormat="1" ht="13.5">
      <c r="B185" s="45"/>
      <c r="C185" s="73"/>
      <c r="D185" s="233" t="s">
        <v>205</v>
      </c>
      <c r="E185" s="73"/>
      <c r="F185" s="254" t="s">
        <v>304</v>
      </c>
      <c r="G185" s="73"/>
      <c r="H185" s="73"/>
      <c r="I185" s="190"/>
      <c r="J185" s="73"/>
      <c r="K185" s="73"/>
      <c r="L185" s="71"/>
      <c r="M185" s="255"/>
      <c r="N185" s="46"/>
      <c r="O185" s="46"/>
      <c r="P185" s="46"/>
      <c r="Q185" s="46"/>
      <c r="R185" s="46"/>
      <c r="S185" s="46"/>
      <c r="T185" s="94"/>
      <c r="AT185" s="23" t="s">
        <v>205</v>
      </c>
      <c r="AU185" s="23" t="s">
        <v>187</v>
      </c>
    </row>
    <row r="186" spans="2:63" s="10" customFormat="1" ht="29.85" customHeight="1">
      <c r="B186" s="204"/>
      <c r="C186" s="205"/>
      <c r="D186" s="206" t="s">
        <v>72</v>
      </c>
      <c r="E186" s="218" t="s">
        <v>305</v>
      </c>
      <c r="F186" s="218" t="s">
        <v>306</v>
      </c>
      <c r="G186" s="205"/>
      <c r="H186" s="205"/>
      <c r="I186" s="208"/>
      <c r="J186" s="219">
        <f>BK186</f>
        <v>0</v>
      </c>
      <c r="K186" s="205"/>
      <c r="L186" s="210"/>
      <c r="M186" s="211"/>
      <c r="N186" s="212"/>
      <c r="O186" s="212"/>
      <c r="P186" s="213">
        <f>SUM(P187:P188)</f>
        <v>0</v>
      </c>
      <c r="Q186" s="212"/>
      <c r="R186" s="213">
        <f>SUM(R187:R188)</f>
        <v>0</v>
      </c>
      <c r="S186" s="212"/>
      <c r="T186" s="214">
        <f>SUM(T187:T188)</f>
        <v>0</v>
      </c>
      <c r="AR186" s="215" t="s">
        <v>10</v>
      </c>
      <c r="AT186" s="216" t="s">
        <v>72</v>
      </c>
      <c r="AU186" s="216" t="s">
        <v>10</v>
      </c>
      <c r="AY186" s="215" t="s">
        <v>180</v>
      </c>
      <c r="BK186" s="217">
        <f>SUM(BK187:BK188)</f>
        <v>0</v>
      </c>
    </row>
    <row r="187" spans="2:65" s="1" customFormat="1" ht="45.6" customHeight="1">
      <c r="B187" s="45"/>
      <c r="C187" s="220" t="s">
        <v>243</v>
      </c>
      <c r="D187" s="220" t="s">
        <v>182</v>
      </c>
      <c r="E187" s="221" t="s">
        <v>307</v>
      </c>
      <c r="F187" s="222" t="s">
        <v>308</v>
      </c>
      <c r="G187" s="223" t="s">
        <v>285</v>
      </c>
      <c r="H187" s="224">
        <v>2.31</v>
      </c>
      <c r="I187" s="225"/>
      <c r="J187" s="224">
        <f>ROUND(I187*H187,0)</f>
        <v>0</v>
      </c>
      <c r="K187" s="222" t="s">
        <v>193</v>
      </c>
      <c r="L187" s="71"/>
      <c r="M187" s="226" t="s">
        <v>22</v>
      </c>
      <c r="N187" s="227" t="s">
        <v>45</v>
      </c>
      <c r="O187" s="46"/>
      <c r="P187" s="228">
        <f>O187*H187</f>
        <v>0</v>
      </c>
      <c r="Q187" s="228">
        <v>0</v>
      </c>
      <c r="R187" s="228">
        <f>Q187*H187</f>
        <v>0</v>
      </c>
      <c r="S187" s="228">
        <v>0</v>
      </c>
      <c r="T187" s="229">
        <f>S187*H187</f>
        <v>0</v>
      </c>
      <c r="AR187" s="23" t="s">
        <v>186</v>
      </c>
      <c r="AT187" s="23" t="s">
        <v>182</v>
      </c>
      <c r="AU187" s="23" t="s">
        <v>187</v>
      </c>
      <c r="AY187" s="23" t="s">
        <v>180</v>
      </c>
      <c r="BE187" s="230">
        <f>IF(N187="základní",J187,0)</f>
        <v>0</v>
      </c>
      <c r="BF187" s="230">
        <f>IF(N187="snížená",J187,0)</f>
        <v>0</v>
      </c>
      <c r="BG187" s="230">
        <f>IF(N187="zákl. přenesená",J187,0)</f>
        <v>0</v>
      </c>
      <c r="BH187" s="230">
        <f>IF(N187="sníž. přenesená",J187,0)</f>
        <v>0</v>
      </c>
      <c r="BI187" s="230">
        <f>IF(N187="nulová",J187,0)</f>
        <v>0</v>
      </c>
      <c r="BJ187" s="23" t="s">
        <v>187</v>
      </c>
      <c r="BK187" s="230">
        <f>ROUND(I187*H187,0)</f>
        <v>0</v>
      </c>
      <c r="BL187" s="23" t="s">
        <v>186</v>
      </c>
      <c r="BM187" s="23" t="s">
        <v>309</v>
      </c>
    </row>
    <row r="188" spans="2:47" s="1" customFormat="1" ht="13.5">
      <c r="B188" s="45"/>
      <c r="C188" s="73"/>
      <c r="D188" s="233" t="s">
        <v>205</v>
      </c>
      <c r="E188" s="73"/>
      <c r="F188" s="254" t="s">
        <v>310</v>
      </c>
      <c r="G188" s="73"/>
      <c r="H188" s="73"/>
      <c r="I188" s="190"/>
      <c r="J188" s="73"/>
      <c r="K188" s="73"/>
      <c r="L188" s="71"/>
      <c r="M188" s="255"/>
      <c r="N188" s="46"/>
      <c r="O188" s="46"/>
      <c r="P188" s="46"/>
      <c r="Q188" s="46"/>
      <c r="R188" s="46"/>
      <c r="S188" s="46"/>
      <c r="T188" s="94"/>
      <c r="AT188" s="23" t="s">
        <v>205</v>
      </c>
      <c r="AU188" s="23" t="s">
        <v>187</v>
      </c>
    </row>
    <row r="189" spans="2:63" s="10" customFormat="1" ht="37.4" customHeight="1">
      <c r="B189" s="204"/>
      <c r="C189" s="205"/>
      <c r="D189" s="206" t="s">
        <v>72</v>
      </c>
      <c r="E189" s="207" t="s">
        <v>311</v>
      </c>
      <c r="F189" s="207" t="s">
        <v>312</v>
      </c>
      <c r="G189" s="205"/>
      <c r="H189" s="205"/>
      <c r="I189" s="208"/>
      <c r="J189" s="209">
        <f>BK189</f>
        <v>0</v>
      </c>
      <c r="K189" s="205"/>
      <c r="L189" s="210"/>
      <c r="M189" s="211"/>
      <c r="N189" s="212"/>
      <c r="O189" s="212"/>
      <c r="P189" s="213">
        <f>P190+P205+P226+P245+P269+P297+P310+P345+P376+P405</f>
        <v>0</v>
      </c>
      <c r="Q189" s="212"/>
      <c r="R189" s="213">
        <f>R190+R205+R226+R245+R269+R297+R310+R345+R376+R405</f>
        <v>0</v>
      </c>
      <c r="S189" s="212"/>
      <c r="T189" s="214">
        <f>T190+T205+T226+T245+T269+T297+T310+T345+T376+T405</f>
        <v>0</v>
      </c>
      <c r="AR189" s="215" t="s">
        <v>187</v>
      </c>
      <c r="AT189" s="216" t="s">
        <v>72</v>
      </c>
      <c r="AU189" s="216" t="s">
        <v>73</v>
      </c>
      <c r="AY189" s="215" t="s">
        <v>180</v>
      </c>
      <c r="BK189" s="217">
        <f>BK190+BK205+BK226+BK245+BK269+BK297+BK310+BK345+BK376+BK405</f>
        <v>0</v>
      </c>
    </row>
    <row r="190" spans="2:63" s="10" customFormat="1" ht="19.9" customHeight="1">
      <c r="B190" s="204"/>
      <c r="C190" s="205"/>
      <c r="D190" s="206" t="s">
        <v>72</v>
      </c>
      <c r="E190" s="218" t="s">
        <v>313</v>
      </c>
      <c r="F190" s="218" t="s">
        <v>314</v>
      </c>
      <c r="G190" s="205"/>
      <c r="H190" s="205"/>
      <c r="I190" s="208"/>
      <c r="J190" s="219">
        <f>BK190</f>
        <v>0</v>
      </c>
      <c r="K190" s="205"/>
      <c r="L190" s="210"/>
      <c r="M190" s="211"/>
      <c r="N190" s="212"/>
      <c r="O190" s="212"/>
      <c r="P190" s="213">
        <f>SUM(P191:P204)</f>
        <v>0</v>
      </c>
      <c r="Q190" s="212"/>
      <c r="R190" s="213">
        <f>SUM(R191:R204)</f>
        <v>0</v>
      </c>
      <c r="S190" s="212"/>
      <c r="T190" s="214">
        <f>SUM(T191:T204)</f>
        <v>0</v>
      </c>
      <c r="AR190" s="215" t="s">
        <v>187</v>
      </c>
      <c r="AT190" s="216" t="s">
        <v>72</v>
      </c>
      <c r="AU190" s="216" t="s">
        <v>10</v>
      </c>
      <c r="AY190" s="215" t="s">
        <v>180</v>
      </c>
      <c r="BK190" s="217">
        <f>SUM(BK191:BK204)</f>
        <v>0</v>
      </c>
    </row>
    <row r="191" spans="2:65" s="1" customFormat="1" ht="14.4" customHeight="1">
      <c r="B191" s="45"/>
      <c r="C191" s="220" t="s">
        <v>315</v>
      </c>
      <c r="D191" s="220" t="s">
        <v>182</v>
      </c>
      <c r="E191" s="221" t="s">
        <v>316</v>
      </c>
      <c r="F191" s="222" t="s">
        <v>317</v>
      </c>
      <c r="G191" s="223" t="s">
        <v>203</v>
      </c>
      <c r="H191" s="224">
        <v>10.06</v>
      </c>
      <c r="I191" s="225"/>
      <c r="J191" s="224">
        <f>ROUND(I191*H191,0)</f>
        <v>0</v>
      </c>
      <c r="K191" s="222" t="s">
        <v>22</v>
      </c>
      <c r="L191" s="71"/>
      <c r="M191" s="226" t="s">
        <v>22</v>
      </c>
      <c r="N191" s="227" t="s">
        <v>45</v>
      </c>
      <c r="O191" s="46"/>
      <c r="P191" s="228">
        <f>O191*H191</f>
        <v>0</v>
      </c>
      <c r="Q191" s="228">
        <v>0</v>
      </c>
      <c r="R191" s="228">
        <f>Q191*H191</f>
        <v>0</v>
      </c>
      <c r="S191" s="228">
        <v>0</v>
      </c>
      <c r="T191" s="229">
        <f>S191*H191</f>
        <v>0</v>
      </c>
      <c r="AR191" s="23" t="s">
        <v>224</v>
      </c>
      <c r="AT191" s="23" t="s">
        <v>182</v>
      </c>
      <c r="AU191" s="23" t="s">
        <v>187</v>
      </c>
      <c r="AY191" s="23" t="s">
        <v>180</v>
      </c>
      <c r="BE191" s="230">
        <f>IF(N191="základní",J191,0)</f>
        <v>0</v>
      </c>
      <c r="BF191" s="230">
        <f>IF(N191="snížená",J191,0)</f>
        <v>0</v>
      </c>
      <c r="BG191" s="230">
        <f>IF(N191="zákl. přenesená",J191,0)</f>
        <v>0</v>
      </c>
      <c r="BH191" s="230">
        <f>IF(N191="sníž. přenesená",J191,0)</f>
        <v>0</v>
      </c>
      <c r="BI191" s="230">
        <f>IF(N191="nulová",J191,0)</f>
        <v>0</v>
      </c>
      <c r="BJ191" s="23" t="s">
        <v>187</v>
      </c>
      <c r="BK191" s="230">
        <f>ROUND(I191*H191,0)</f>
        <v>0</v>
      </c>
      <c r="BL191" s="23" t="s">
        <v>224</v>
      </c>
      <c r="BM191" s="23" t="s">
        <v>318</v>
      </c>
    </row>
    <row r="192" spans="2:51" s="11" customFormat="1" ht="13.5">
      <c r="B192" s="231"/>
      <c r="C192" s="232"/>
      <c r="D192" s="233" t="s">
        <v>194</v>
      </c>
      <c r="E192" s="234" t="s">
        <v>22</v>
      </c>
      <c r="F192" s="235" t="s">
        <v>319</v>
      </c>
      <c r="G192" s="232"/>
      <c r="H192" s="236">
        <v>5.72</v>
      </c>
      <c r="I192" s="237"/>
      <c r="J192" s="232"/>
      <c r="K192" s="232"/>
      <c r="L192" s="238"/>
      <c r="M192" s="239"/>
      <c r="N192" s="240"/>
      <c r="O192" s="240"/>
      <c r="P192" s="240"/>
      <c r="Q192" s="240"/>
      <c r="R192" s="240"/>
      <c r="S192" s="240"/>
      <c r="T192" s="241"/>
      <c r="AT192" s="242" t="s">
        <v>194</v>
      </c>
      <c r="AU192" s="242" t="s">
        <v>187</v>
      </c>
      <c r="AV192" s="11" t="s">
        <v>187</v>
      </c>
      <c r="AW192" s="11" t="s">
        <v>35</v>
      </c>
      <c r="AX192" s="11" t="s">
        <v>73</v>
      </c>
      <c r="AY192" s="242" t="s">
        <v>180</v>
      </c>
    </row>
    <row r="193" spans="2:51" s="11" customFormat="1" ht="13.5">
      <c r="B193" s="231"/>
      <c r="C193" s="232"/>
      <c r="D193" s="233" t="s">
        <v>194</v>
      </c>
      <c r="E193" s="234" t="s">
        <v>22</v>
      </c>
      <c r="F193" s="235" t="s">
        <v>320</v>
      </c>
      <c r="G193" s="232"/>
      <c r="H193" s="236">
        <v>4.34</v>
      </c>
      <c r="I193" s="237"/>
      <c r="J193" s="232"/>
      <c r="K193" s="232"/>
      <c r="L193" s="238"/>
      <c r="M193" s="239"/>
      <c r="N193" s="240"/>
      <c r="O193" s="240"/>
      <c r="P193" s="240"/>
      <c r="Q193" s="240"/>
      <c r="R193" s="240"/>
      <c r="S193" s="240"/>
      <c r="T193" s="241"/>
      <c r="AT193" s="242" t="s">
        <v>194</v>
      </c>
      <c r="AU193" s="242" t="s">
        <v>187</v>
      </c>
      <c r="AV193" s="11" t="s">
        <v>187</v>
      </c>
      <c r="AW193" s="11" t="s">
        <v>35</v>
      </c>
      <c r="AX193" s="11" t="s">
        <v>73</v>
      </c>
      <c r="AY193" s="242" t="s">
        <v>180</v>
      </c>
    </row>
    <row r="194" spans="2:51" s="12" customFormat="1" ht="13.5">
      <c r="B194" s="243"/>
      <c r="C194" s="244"/>
      <c r="D194" s="233" t="s">
        <v>194</v>
      </c>
      <c r="E194" s="245" t="s">
        <v>22</v>
      </c>
      <c r="F194" s="246" t="s">
        <v>196</v>
      </c>
      <c r="G194" s="244"/>
      <c r="H194" s="247">
        <v>10.06</v>
      </c>
      <c r="I194" s="248"/>
      <c r="J194" s="244"/>
      <c r="K194" s="244"/>
      <c r="L194" s="249"/>
      <c r="M194" s="250"/>
      <c r="N194" s="251"/>
      <c r="O194" s="251"/>
      <c r="P194" s="251"/>
      <c r="Q194" s="251"/>
      <c r="R194" s="251"/>
      <c r="S194" s="251"/>
      <c r="T194" s="252"/>
      <c r="AT194" s="253" t="s">
        <v>194</v>
      </c>
      <c r="AU194" s="253" t="s">
        <v>187</v>
      </c>
      <c r="AV194" s="12" t="s">
        <v>186</v>
      </c>
      <c r="AW194" s="12" t="s">
        <v>35</v>
      </c>
      <c r="AX194" s="12" t="s">
        <v>10</v>
      </c>
      <c r="AY194" s="253" t="s">
        <v>180</v>
      </c>
    </row>
    <row r="195" spans="2:65" s="1" customFormat="1" ht="34.2" customHeight="1">
      <c r="B195" s="45"/>
      <c r="C195" s="220" t="s">
        <v>253</v>
      </c>
      <c r="D195" s="220" t="s">
        <v>182</v>
      </c>
      <c r="E195" s="221" t="s">
        <v>321</v>
      </c>
      <c r="F195" s="222" t="s">
        <v>322</v>
      </c>
      <c r="G195" s="223" t="s">
        <v>192</v>
      </c>
      <c r="H195" s="224">
        <v>3.55</v>
      </c>
      <c r="I195" s="225"/>
      <c r="J195" s="224">
        <f>ROUND(I195*H195,0)</f>
        <v>0</v>
      </c>
      <c r="K195" s="222" t="s">
        <v>193</v>
      </c>
      <c r="L195" s="71"/>
      <c r="M195" s="226" t="s">
        <v>22</v>
      </c>
      <c r="N195" s="227" t="s">
        <v>45</v>
      </c>
      <c r="O195" s="46"/>
      <c r="P195" s="228">
        <f>O195*H195</f>
        <v>0</v>
      </c>
      <c r="Q195" s="228">
        <v>0</v>
      </c>
      <c r="R195" s="228">
        <f>Q195*H195</f>
        <v>0</v>
      </c>
      <c r="S195" s="228">
        <v>0</v>
      </c>
      <c r="T195" s="229">
        <f>S195*H195</f>
        <v>0</v>
      </c>
      <c r="AR195" s="23" t="s">
        <v>224</v>
      </c>
      <c r="AT195" s="23" t="s">
        <v>182</v>
      </c>
      <c r="AU195" s="23" t="s">
        <v>187</v>
      </c>
      <c r="AY195" s="23" t="s">
        <v>180</v>
      </c>
      <c r="BE195" s="230">
        <f>IF(N195="základní",J195,0)</f>
        <v>0</v>
      </c>
      <c r="BF195" s="230">
        <f>IF(N195="snížená",J195,0)</f>
        <v>0</v>
      </c>
      <c r="BG195" s="230">
        <f>IF(N195="zákl. přenesená",J195,0)</f>
        <v>0</v>
      </c>
      <c r="BH195" s="230">
        <f>IF(N195="sníž. přenesená",J195,0)</f>
        <v>0</v>
      </c>
      <c r="BI195" s="230">
        <f>IF(N195="nulová",J195,0)</f>
        <v>0</v>
      </c>
      <c r="BJ195" s="23" t="s">
        <v>187</v>
      </c>
      <c r="BK195" s="230">
        <f>ROUND(I195*H195,0)</f>
        <v>0</v>
      </c>
      <c r="BL195" s="23" t="s">
        <v>224</v>
      </c>
      <c r="BM195" s="23" t="s">
        <v>323</v>
      </c>
    </row>
    <row r="196" spans="2:51" s="11" customFormat="1" ht="13.5">
      <c r="B196" s="231"/>
      <c r="C196" s="232"/>
      <c r="D196" s="233" t="s">
        <v>194</v>
      </c>
      <c r="E196" s="234" t="s">
        <v>22</v>
      </c>
      <c r="F196" s="235" t="s">
        <v>324</v>
      </c>
      <c r="G196" s="232"/>
      <c r="H196" s="236">
        <v>2.45</v>
      </c>
      <c r="I196" s="237"/>
      <c r="J196" s="232"/>
      <c r="K196" s="232"/>
      <c r="L196" s="238"/>
      <c r="M196" s="239"/>
      <c r="N196" s="240"/>
      <c r="O196" s="240"/>
      <c r="P196" s="240"/>
      <c r="Q196" s="240"/>
      <c r="R196" s="240"/>
      <c r="S196" s="240"/>
      <c r="T196" s="241"/>
      <c r="AT196" s="242" t="s">
        <v>194</v>
      </c>
      <c r="AU196" s="242" t="s">
        <v>187</v>
      </c>
      <c r="AV196" s="11" t="s">
        <v>187</v>
      </c>
      <c r="AW196" s="11" t="s">
        <v>35</v>
      </c>
      <c r="AX196" s="11" t="s">
        <v>73</v>
      </c>
      <c r="AY196" s="242" t="s">
        <v>180</v>
      </c>
    </row>
    <row r="197" spans="2:51" s="11" customFormat="1" ht="13.5">
      <c r="B197" s="231"/>
      <c r="C197" s="232"/>
      <c r="D197" s="233" t="s">
        <v>194</v>
      </c>
      <c r="E197" s="234" t="s">
        <v>22</v>
      </c>
      <c r="F197" s="235" t="s">
        <v>325</v>
      </c>
      <c r="G197" s="232"/>
      <c r="H197" s="236">
        <v>1.1</v>
      </c>
      <c r="I197" s="237"/>
      <c r="J197" s="232"/>
      <c r="K197" s="232"/>
      <c r="L197" s="238"/>
      <c r="M197" s="239"/>
      <c r="N197" s="240"/>
      <c r="O197" s="240"/>
      <c r="P197" s="240"/>
      <c r="Q197" s="240"/>
      <c r="R197" s="240"/>
      <c r="S197" s="240"/>
      <c r="T197" s="241"/>
      <c r="AT197" s="242" t="s">
        <v>194</v>
      </c>
      <c r="AU197" s="242" t="s">
        <v>187</v>
      </c>
      <c r="AV197" s="11" t="s">
        <v>187</v>
      </c>
      <c r="AW197" s="11" t="s">
        <v>35</v>
      </c>
      <c r="AX197" s="11" t="s">
        <v>73</v>
      </c>
      <c r="AY197" s="242" t="s">
        <v>180</v>
      </c>
    </row>
    <row r="198" spans="2:51" s="12" customFormat="1" ht="13.5">
      <c r="B198" s="243"/>
      <c r="C198" s="244"/>
      <c r="D198" s="233" t="s">
        <v>194</v>
      </c>
      <c r="E198" s="245" t="s">
        <v>22</v>
      </c>
      <c r="F198" s="246" t="s">
        <v>196</v>
      </c>
      <c r="G198" s="244"/>
      <c r="H198" s="247">
        <v>3.55</v>
      </c>
      <c r="I198" s="248"/>
      <c r="J198" s="244"/>
      <c r="K198" s="244"/>
      <c r="L198" s="249"/>
      <c r="M198" s="250"/>
      <c r="N198" s="251"/>
      <c r="O198" s="251"/>
      <c r="P198" s="251"/>
      <c r="Q198" s="251"/>
      <c r="R198" s="251"/>
      <c r="S198" s="251"/>
      <c r="T198" s="252"/>
      <c r="AT198" s="253" t="s">
        <v>194</v>
      </c>
      <c r="AU198" s="253" t="s">
        <v>187</v>
      </c>
      <c r="AV198" s="12" t="s">
        <v>186</v>
      </c>
      <c r="AW198" s="12" t="s">
        <v>35</v>
      </c>
      <c r="AX198" s="12" t="s">
        <v>10</v>
      </c>
      <c r="AY198" s="253" t="s">
        <v>180</v>
      </c>
    </row>
    <row r="199" spans="2:65" s="1" customFormat="1" ht="34.2" customHeight="1">
      <c r="B199" s="45"/>
      <c r="C199" s="220" t="s">
        <v>326</v>
      </c>
      <c r="D199" s="220" t="s">
        <v>182</v>
      </c>
      <c r="E199" s="221" t="s">
        <v>327</v>
      </c>
      <c r="F199" s="222" t="s">
        <v>328</v>
      </c>
      <c r="G199" s="223" t="s">
        <v>192</v>
      </c>
      <c r="H199" s="224">
        <v>15.26</v>
      </c>
      <c r="I199" s="225"/>
      <c r="J199" s="224">
        <f>ROUND(I199*H199,0)</f>
        <v>0</v>
      </c>
      <c r="K199" s="222" t="s">
        <v>193</v>
      </c>
      <c r="L199" s="71"/>
      <c r="M199" s="226" t="s">
        <v>22</v>
      </c>
      <c r="N199" s="227" t="s">
        <v>45</v>
      </c>
      <c r="O199" s="46"/>
      <c r="P199" s="228">
        <f>O199*H199</f>
        <v>0</v>
      </c>
      <c r="Q199" s="228">
        <v>0</v>
      </c>
      <c r="R199" s="228">
        <f>Q199*H199</f>
        <v>0</v>
      </c>
      <c r="S199" s="228">
        <v>0</v>
      </c>
      <c r="T199" s="229">
        <f>S199*H199</f>
        <v>0</v>
      </c>
      <c r="AR199" s="23" t="s">
        <v>224</v>
      </c>
      <c r="AT199" s="23" t="s">
        <v>182</v>
      </c>
      <c r="AU199" s="23" t="s">
        <v>187</v>
      </c>
      <c r="AY199" s="23" t="s">
        <v>180</v>
      </c>
      <c r="BE199" s="230">
        <f>IF(N199="základní",J199,0)</f>
        <v>0</v>
      </c>
      <c r="BF199" s="230">
        <f>IF(N199="snížená",J199,0)</f>
        <v>0</v>
      </c>
      <c r="BG199" s="230">
        <f>IF(N199="zákl. přenesená",J199,0)</f>
        <v>0</v>
      </c>
      <c r="BH199" s="230">
        <f>IF(N199="sníž. přenesená",J199,0)</f>
        <v>0</v>
      </c>
      <c r="BI199" s="230">
        <f>IF(N199="nulová",J199,0)</f>
        <v>0</v>
      </c>
      <c r="BJ199" s="23" t="s">
        <v>187</v>
      </c>
      <c r="BK199" s="230">
        <f>ROUND(I199*H199,0)</f>
        <v>0</v>
      </c>
      <c r="BL199" s="23" t="s">
        <v>224</v>
      </c>
      <c r="BM199" s="23" t="s">
        <v>329</v>
      </c>
    </row>
    <row r="200" spans="2:51" s="11" customFormat="1" ht="13.5">
      <c r="B200" s="231"/>
      <c r="C200" s="232"/>
      <c r="D200" s="233" t="s">
        <v>194</v>
      </c>
      <c r="E200" s="234" t="s">
        <v>22</v>
      </c>
      <c r="F200" s="235" t="s">
        <v>330</v>
      </c>
      <c r="G200" s="232"/>
      <c r="H200" s="236">
        <v>9.8</v>
      </c>
      <c r="I200" s="237"/>
      <c r="J200" s="232"/>
      <c r="K200" s="232"/>
      <c r="L200" s="238"/>
      <c r="M200" s="239"/>
      <c r="N200" s="240"/>
      <c r="O200" s="240"/>
      <c r="P200" s="240"/>
      <c r="Q200" s="240"/>
      <c r="R200" s="240"/>
      <c r="S200" s="240"/>
      <c r="T200" s="241"/>
      <c r="AT200" s="242" t="s">
        <v>194</v>
      </c>
      <c r="AU200" s="242" t="s">
        <v>187</v>
      </c>
      <c r="AV200" s="11" t="s">
        <v>187</v>
      </c>
      <c r="AW200" s="11" t="s">
        <v>35</v>
      </c>
      <c r="AX200" s="11" t="s">
        <v>73</v>
      </c>
      <c r="AY200" s="242" t="s">
        <v>180</v>
      </c>
    </row>
    <row r="201" spans="2:51" s="11" customFormat="1" ht="13.5">
      <c r="B201" s="231"/>
      <c r="C201" s="232"/>
      <c r="D201" s="233" t="s">
        <v>194</v>
      </c>
      <c r="E201" s="234" t="s">
        <v>22</v>
      </c>
      <c r="F201" s="235" t="s">
        <v>331</v>
      </c>
      <c r="G201" s="232"/>
      <c r="H201" s="236">
        <v>5.46</v>
      </c>
      <c r="I201" s="237"/>
      <c r="J201" s="232"/>
      <c r="K201" s="232"/>
      <c r="L201" s="238"/>
      <c r="M201" s="239"/>
      <c r="N201" s="240"/>
      <c r="O201" s="240"/>
      <c r="P201" s="240"/>
      <c r="Q201" s="240"/>
      <c r="R201" s="240"/>
      <c r="S201" s="240"/>
      <c r="T201" s="241"/>
      <c r="AT201" s="242" t="s">
        <v>194</v>
      </c>
      <c r="AU201" s="242" t="s">
        <v>187</v>
      </c>
      <c r="AV201" s="11" t="s">
        <v>187</v>
      </c>
      <c r="AW201" s="11" t="s">
        <v>35</v>
      </c>
      <c r="AX201" s="11" t="s">
        <v>73</v>
      </c>
      <c r="AY201" s="242" t="s">
        <v>180</v>
      </c>
    </row>
    <row r="202" spans="2:51" s="12" customFormat="1" ht="13.5">
      <c r="B202" s="243"/>
      <c r="C202" s="244"/>
      <c r="D202" s="233" t="s">
        <v>194</v>
      </c>
      <c r="E202" s="245" t="s">
        <v>22</v>
      </c>
      <c r="F202" s="246" t="s">
        <v>196</v>
      </c>
      <c r="G202" s="244"/>
      <c r="H202" s="247">
        <v>15.26</v>
      </c>
      <c r="I202" s="248"/>
      <c r="J202" s="244"/>
      <c r="K202" s="244"/>
      <c r="L202" s="249"/>
      <c r="M202" s="250"/>
      <c r="N202" s="251"/>
      <c r="O202" s="251"/>
      <c r="P202" s="251"/>
      <c r="Q202" s="251"/>
      <c r="R202" s="251"/>
      <c r="S202" s="251"/>
      <c r="T202" s="252"/>
      <c r="AT202" s="253" t="s">
        <v>194</v>
      </c>
      <c r="AU202" s="253" t="s">
        <v>187</v>
      </c>
      <c r="AV202" s="12" t="s">
        <v>186</v>
      </c>
      <c r="AW202" s="12" t="s">
        <v>35</v>
      </c>
      <c r="AX202" s="12" t="s">
        <v>10</v>
      </c>
      <c r="AY202" s="253" t="s">
        <v>180</v>
      </c>
    </row>
    <row r="203" spans="2:65" s="1" customFormat="1" ht="34.2" customHeight="1">
      <c r="B203" s="45"/>
      <c r="C203" s="220" t="s">
        <v>258</v>
      </c>
      <c r="D203" s="220" t="s">
        <v>182</v>
      </c>
      <c r="E203" s="221" t="s">
        <v>332</v>
      </c>
      <c r="F203" s="222" t="s">
        <v>333</v>
      </c>
      <c r="G203" s="223" t="s">
        <v>334</v>
      </c>
      <c r="H203" s="225"/>
      <c r="I203" s="225"/>
      <c r="J203" s="224">
        <f>ROUND(I203*H203,0)</f>
        <v>0</v>
      </c>
      <c r="K203" s="222" t="s">
        <v>193</v>
      </c>
      <c r="L203" s="71"/>
      <c r="M203" s="226" t="s">
        <v>22</v>
      </c>
      <c r="N203" s="227" t="s">
        <v>45</v>
      </c>
      <c r="O203" s="46"/>
      <c r="P203" s="228">
        <f>O203*H203</f>
        <v>0</v>
      </c>
      <c r="Q203" s="228">
        <v>0</v>
      </c>
      <c r="R203" s="228">
        <f>Q203*H203</f>
        <v>0</v>
      </c>
      <c r="S203" s="228">
        <v>0</v>
      </c>
      <c r="T203" s="229">
        <f>S203*H203</f>
        <v>0</v>
      </c>
      <c r="AR203" s="23" t="s">
        <v>224</v>
      </c>
      <c r="AT203" s="23" t="s">
        <v>182</v>
      </c>
      <c r="AU203" s="23" t="s">
        <v>187</v>
      </c>
      <c r="AY203" s="23" t="s">
        <v>180</v>
      </c>
      <c r="BE203" s="230">
        <f>IF(N203="základní",J203,0)</f>
        <v>0</v>
      </c>
      <c r="BF203" s="230">
        <f>IF(N203="snížená",J203,0)</f>
        <v>0</v>
      </c>
      <c r="BG203" s="230">
        <f>IF(N203="zákl. přenesená",J203,0)</f>
        <v>0</v>
      </c>
      <c r="BH203" s="230">
        <f>IF(N203="sníž. přenesená",J203,0)</f>
        <v>0</v>
      </c>
      <c r="BI203" s="230">
        <f>IF(N203="nulová",J203,0)</f>
        <v>0</v>
      </c>
      <c r="BJ203" s="23" t="s">
        <v>187</v>
      </c>
      <c r="BK203" s="230">
        <f>ROUND(I203*H203,0)</f>
        <v>0</v>
      </c>
      <c r="BL203" s="23" t="s">
        <v>224</v>
      </c>
      <c r="BM203" s="23" t="s">
        <v>335</v>
      </c>
    </row>
    <row r="204" spans="2:47" s="1" customFormat="1" ht="13.5">
      <c r="B204" s="45"/>
      <c r="C204" s="73"/>
      <c r="D204" s="233" t="s">
        <v>205</v>
      </c>
      <c r="E204" s="73"/>
      <c r="F204" s="254" t="s">
        <v>336</v>
      </c>
      <c r="G204" s="73"/>
      <c r="H204" s="73"/>
      <c r="I204" s="190"/>
      <c r="J204" s="73"/>
      <c r="K204" s="73"/>
      <c r="L204" s="71"/>
      <c r="M204" s="255"/>
      <c r="N204" s="46"/>
      <c r="O204" s="46"/>
      <c r="P204" s="46"/>
      <c r="Q204" s="46"/>
      <c r="R204" s="46"/>
      <c r="S204" s="46"/>
      <c r="T204" s="94"/>
      <c r="AT204" s="23" t="s">
        <v>205</v>
      </c>
      <c r="AU204" s="23" t="s">
        <v>187</v>
      </c>
    </row>
    <row r="205" spans="2:63" s="10" customFormat="1" ht="29.85" customHeight="1">
      <c r="B205" s="204"/>
      <c r="C205" s="205"/>
      <c r="D205" s="206" t="s">
        <v>72</v>
      </c>
      <c r="E205" s="218" t="s">
        <v>337</v>
      </c>
      <c r="F205" s="218" t="s">
        <v>338</v>
      </c>
      <c r="G205" s="205"/>
      <c r="H205" s="205"/>
      <c r="I205" s="208"/>
      <c r="J205" s="219">
        <f>BK205</f>
        <v>0</v>
      </c>
      <c r="K205" s="205"/>
      <c r="L205" s="210"/>
      <c r="M205" s="211"/>
      <c r="N205" s="212"/>
      <c r="O205" s="212"/>
      <c r="P205" s="213">
        <f>SUM(P206:P225)</f>
        <v>0</v>
      </c>
      <c r="Q205" s="212"/>
      <c r="R205" s="213">
        <f>SUM(R206:R225)</f>
        <v>0</v>
      </c>
      <c r="S205" s="212"/>
      <c r="T205" s="214">
        <f>SUM(T206:T225)</f>
        <v>0</v>
      </c>
      <c r="AR205" s="215" t="s">
        <v>187</v>
      </c>
      <c r="AT205" s="216" t="s">
        <v>72</v>
      </c>
      <c r="AU205" s="216" t="s">
        <v>10</v>
      </c>
      <c r="AY205" s="215" t="s">
        <v>180</v>
      </c>
      <c r="BK205" s="217">
        <f>SUM(BK206:BK225)</f>
        <v>0</v>
      </c>
    </row>
    <row r="206" spans="2:65" s="1" customFormat="1" ht="14.4" customHeight="1">
      <c r="B206" s="45"/>
      <c r="C206" s="220" t="s">
        <v>339</v>
      </c>
      <c r="D206" s="220" t="s">
        <v>182</v>
      </c>
      <c r="E206" s="221" t="s">
        <v>340</v>
      </c>
      <c r="F206" s="222" t="s">
        <v>341</v>
      </c>
      <c r="G206" s="223" t="s">
        <v>269</v>
      </c>
      <c r="H206" s="224">
        <v>1</v>
      </c>
      <c r="I206" s="225"/>
      <c r="J206" s="224">
        <f>ROUND(I206*H206,0)</f>
        <v>0</v>
      </c>
      <c r="K206" s="222" t="s">
        <v>22</v>
      </c>
      <c r="L206" s="71"/>
      <c r="M206" s="226" t="s">
        <v>22</v>
      </c>
      <c r="N206" s="227" t="s">
        <v>45</v>
      </c>
      <c r="O206" s="46"/>
      <c r="P206" s="228">
        <f>O206*H206</f>
        <v>0</v>
      </c>
      <c r="Q206" s="228">
        <v>0</v>
      </c>
      <c r="R206" s="228">
        <f>Q206*H206</f>
        <v>0</v>
      </c>
      <c r="S206" s="228">
        <v>0</v>
      </c>
      <c r="T206" s="229">
        <f>S206*H206</f>
        <v>0</v>
      </c>
      <c r="AR206" s="23" t="s">
        <v>224</v>
      </c>
      <c r="AT206" s="23" t="s">
        <v>182</v>
      </c>
      <c r="AU206" s="23" t="s">
        <v>187</v>
      </c>
      <c r="AY206" s="23" t="s">
        <v>180</v>
      </c>
      <c r="BE206" s="230">
        <f>IF(N206="základní",J206,0)</f>
        <v>0</v>
      </c>
      <c r="BF206" s="230">
        <f>IF(N206="snížená",J206,0)</f>
        <v>0</v>
      </c>
      <c r="BG206" s="230">
        <f>IF(N206="zákl. přenesená",J206,0)</f>
        <v>0</v>
      </c>
      <c r="BH206" s="230">
        <f>IF(N206="sníž. přenesená",J206,0)</f>
        <v>0</v>
      </c>
      <c r="BI206" s="230">
        <f>IF(N206="nulová",J206,0)</f>
        <v>0</v>
      </c>
      <c r="BJ206" s="23" t="s">
        <v>187</v>
      </c>
      <c r="BK206" s="230">
        <f>ROUND(I206*H206,0)</f>
        <v>0</v>
      </c>
      <c r="BL206" s="23" t="s">
        <v>224</v>
      </c>
      <c r="BM206" s="23" t="s">
        <v>342</v>
      </c>
    </row>
    <row r="207" spans="2:65" s="1" customFormat="1" ht="14.4" customHeight="1">
      <c r="B207" s="45"/>
      <c r="C207" s="220" t="s">
        <v>265</v>
      </c>
      <c r="D207" s="220" t="s">
        <v>182</v>
      </c>
      <c r="E207" s="221" t="s">
        <v>343</v>
      </c>
      <c r="F207" s="222" t="s">
        <v>344</v>
      </c>
      <c r="G207" s="223" t="s">
        <v>203</v>
      </c>
      <c r="H207" s="224">
        <v>2</v>
      </c>
      <c r="I207" s="225"/>
      <c r="J207" s="224">
        <f>ROUND(I207*H207,0)</f>
        <v>0</v>
      </c>
      <c r="K207" s="222" t="s">
        <v>193</v>
      </c>
      <c r="L207" s="71"/>
      <c r="M207" s="226" t="s">
        <v>22</v>
      </c>
      <c r="N207" s="227" t="s">
        <v>45</v>
      </c>
      <c r="O207" s="46"/>
      <c r="P207" s="228">
        <f>O207*H207</f>
        <v>0</v>
      </c>
      <c r="Q207" s="228">
        <v>0</v>
      </c>
      <c r="R207" s="228">
        <f>Q207*H207</f>
        <v>0</v>
      </c>
      <c r="S207" s="228">
        <v>0</v>
      </c>
      <c r="T207" s="229">
        <f>S207*H207</f>
        <v>0</v>
      </c>
      <c r="AR207" s="23" t="s">
        <v>224</v>
      </c>
      <c r="AT207" s="23" t="s">
        <v>182</v>
      </c>
      <c r="AU207" s="23" t="s">
        <v>187</v>
      </c>
      <c r="AY207" s="23" t="s">
        <v>180</v>
      </c>
      <c r="BE207" s="230">
        <f>IF(N207="základní",J207,0)</f>
        <v>0</v>
      </c>
      <c r="BF207" s="230">
        <f>IF(N207="snížená",J207,0)</f>
        <v>0</v>
      </c>
      <c r="BG207" s="230">
        <f>IF(N207="zákl. přenesená",J207,0)</f>
        <v>0</v>
      </c>
      <c r="BH207" s="230">
        <f>IF(N207="sníž. přenesená",J207,0)</f>
        <v>0</v>
      </c>
      <c r="BI207" s="230">
        <f>IF(N207="nulová",J207,0)</f>
        <v>0</v>
      </c>
      <c r="BJ207" s="23" t="s">
        <v>187</v>
      </c>
      <c r="BK207" s="230">
        <f>ROUND(I207*H207,0)</f>
        <v>0</v>
      </c>
      <c r="BL207" s="23" t="s">
        <v>224</v>
      </c>
      <c r="BM207" s="23" t="s">
        <v>345</v>
      </c>
    </row>
    <row r="208" spans="2:47" s="1" customFormat="1" ht="13.5">
      <c r="B208" s="45"/>
      <c r="C208" s="73"/>
      <c r="D208" s="233" t="s">
        <v>205</v>
      </c>
      <c r="E208" s="73"/>
      <c r="F208" s="254" t="s">
        <v>346</v>
      </c>
      <c r="G208" s="73"/>
      <c r="H208" s="73"/>
      <c r="I208" s="190"/>
      <c r="J208" s="73"/>
      <c r="K208" s="73"/>
      <c r="L208" s="71"/>
      <c r="M208" s="255"/>
      <c r="N208" s="46"/>
      <c r="O208" s="46"/>
      <c r="P208" s="46"/>
      <c r="Q208" s="46"/>
      <c r="R208" s="46"/>
      <c r="S208" s="46"/>
      <c r="T208" s="94"/>
      <c r="AT208" s="23" t="s">
        <v>205</v>
      </c>
      <c r="AU208" s="23" t="s">
        <v>187</v>
      </c>
    </row>
    <row r="209" spans="2:51" s="11" customFormat="1" ht="13.5">
      <c r="B209" s="231"/>
      <c r="C209" s="232"/>
      <c r="D209" s="233" t="s">
        <v>194</v>
      </c>
      <c r="E209" s="234" t="s">
        <v>22</v>
      </c>
      <c r="F209" s="235" t="s">
        <v>347</v>
      </c>
      <c r="G209" s="232"/>
      <c r="H209" s="236">
        <v>2</v>
      </c>
      <c r="I209" s="237"/>
      <c r="J209" s="232"/>
      <c r="K209" s="232"/>
      <c r="L209" s="238"/>
      <c r="M209" s="239"/>
      <c r="N209" s="240"/>
      <c r="O209" s="240"/>
      <c r="P209" s="240"/>
      <c r="Q209" s="240"/>
      <c r="R209" s="240"/>
      <c r="S209" s="240"/>
      <c r="T209" s="241"/>
      <c r="AT209" s="242" t="s">
        <v>194</v>
      </c>
      <c r="AU209" s="242" t="s">
        <v>187</v>
      </c>
      <c r="AV209" s="11" t="s">
        <v>187</v>
      </c>
      <c r="AW209" s="11" t="s">
        <v>35</v>
      </c>
      <c r="AX209" s="11" t="s">
        <v>73</v>
      </c>
      <c r="AY209" s="242" t="s">
        <v>180</v>
      </c>
    </row>
    <row r="210" spans="2:51" s="12" customFormat="1" ht="13.5">
      <c r="B210" s="243"/>
      <c r="C210" s="244"/>
      <c r="D210" s="233" t="s">
        <v>194</v>
      </c>
      <c r="E210" s="245" t="s">
        <v>22</v>
      </c>
      <c r="F210" s="246" t="s">
        <v>196</v>
      </c>
      <c r="G210" s="244"/>
      <c r="H210" s="247">
        <v>2</v>
      </c>
      <c r="I210" s="248"/>
      <c r="J210" s="244"/>
      <c r="K210" s="244"/>
      <c r="L210" s="249"/>
      <c r="M210" s="250"/>
      <c r="N210" s="251"/>
      <c r="O210" s="251"/>
      <c r="P210" s="251"/>
      <c r="Q210" s="251"/>
      <c r="R210" s="251"/>
      <c r="S210" s="251"/>
      <c r="T210" s="252"/>
      <c r="AT210" s="253" t="s">
        <v>194</v>
      </c>
      <c r="AU210" s="253" t="s">
        <v>187</v>
      </c>
      <c r="AV210" s="12" t="s">
        <v>186</v>
      </c>
      <c r="AW210" s="12" t="s">
        <v>35</v>
      </c>
      <c r="AX210" s="12" t="s">
        <v>10</v>
      </c>
      <c r="AY210" s="253" t="s">
        <v>180</v>
      </c>
    </row>
    <row r="211" spans="2:65" s="1" customFormat="1" ht="14.4" customHeight="1">
      <c r="B211" s="45"/>
      <c r="C211" s="220" t="s">
        <v>348</v>
      </c>
      <c r="D211" s="220" t="s">
        <v>182</v>
      </c>
      <c r="E211" s="221" t="s">
        <v>349</v>
      </c>
      <c r="F211" s="222" t="s">
        <v>350</v>
      </c>
      <c r="G211" s="223" t="s">
        <v>203</v>
      </c>
      <c r="H211" s="224">
        <v>2</v>
      </c>
      <c r="I211" s="225"/>
      <c r="J211" s="224">
        <f>ROUND(I211*H211,0)</f>
        <v>0</v>
      </c>
      <c r="K211" s="222" t="s">
        <v>193</v>
      </c>
      <c r="L211" s="71"/>
      <c r="M211" s="226" t="s">
        <v>22</v>
      </c>
      <c r="N211" s="227" t="s">
        <v>45</v>
      </c>
      <c r="O211" s="46"/>
      <c r="P211" s="228">
        <f>O211*H211</f>
        <v>0</v>
      </c>
      <c r="Q211" s="228">
        <v>0</v>
      </c>
      <c r="R211" s="228">
        <f>Q211*H211</f>
        <v>0</v>
      </c>
      <c r="S211" s="228">
        <v>0</v>
      </c>
      <c r="T211" s="229">
        <f>S211*H211</f>
        <v>0</v>
      </c>
      <c r="AR211" s="23" t="s">
        <v>224</v>
      </c>
      <c r="AT211" s="23" t="s">
        <v>182</v>
      </c>
      <c r="AU211" s="23" t="s">
        <v>187</v>
      </c>
      <c r="AY211" s="23" t="s">
        <v>180</v>
      </c>
      <c r="BE211" s="230">
        <f>IF(N211="základní",J211,0)</f>
        <v>0</v>
      </c>
      <c r="BF211" s="230">
        <f>IF(N211="snížená",J211,0)</f>
        <v>0</v>
      </c>
      <c r="BG211" s="230">
        <f>IF(N211="zákl. přenesená",J211,0)</f>
        <v>0</v>
      </c>
      <c r="BH211" s="230">
        <f>IF(N211="sníž. přenesená",J211,0)</f>
        <v>0</v>
      </c>
      <c r="BI211" s="230">
        <f>IF(N211="nulová",J211,0)</f>
        <v>0</v>
      </c>
      <c r="BJ211" s="23" t="s">
        <v>187</v>
      </c>
      <c r="BK211" s="230">
        <f>ROUND(I211*H211,0)</f>
        <v>0</v>
      </c>
      <c r="BL211" s="23" t="s">
        <v>224</v>
      </c>
      <c r="BM211" s="23" t="s">
        <v>351</v>
      </c>
    </row>
    <row r="212" spans="2:47" s="1" customFormat="1" ht="13.5">
      <c r="B212" s="45"/>
      <c r="C212" s="73"/>
      <c r="D212" s="233" t="s">
        <v>205</v>
      </c>
      <c r="E212" s="73"/>
      <c r="F212" s="254" t="s">
        <v>346</v>
      </c>
      <c r="G212" s="73"/>
      <c r="H212" s="73"/>
      <c r="I212" s="190"/>
      <c r="J212" s="73"/>
      <c r="K212" s="73"/>
      <c r="L212" s="71"/>
      <c r="M212" s="255"/>
      <c r="N212" s="46"/>
      <c r="O212" s="46"/>
      <c r="P212" s="46"/>
      <c r="Q212" s="46"/>
      <c r="R212" s="46"/>
      <c r="S212" s="46"/>
      <c r="T212" s="94"/>
      <c r="AT212" s="23" t="s">
        <v>205</v>
      </c>
      <c r="AU212" s="23" t="s">
        <v>187</v>
      </c>
    </row>
    <row r="213" spans="2:65" s="1" customFormat="1" ht="14.4" customHeight="1">
      <c r="B213" s="45"/>
      <c r="C213" s="220" t="s">
        <v>270</v>
      </c>
      <c r="D213" s="220" t="s">
        <v>182</v>
      </c>
      <c r="E213" s="221" t="s">
        <v>352</v>
      </c>
      <c r="F213" s="222" t="s">
        <v>353</v>
      </c>
      <c r="G213" s="223" t="s">
        <v>203</v>
      </c>
      <c r="H213" s="224">
        <v>1</v>
      </c>
      <c r="I213" s="225"/>
      <c r="J213" s="224">
        <f>ROUND(I213*H213,0)</f>
        <v>0</v>
      </c>
      <c r="K213" s="222" t="s">
        <v>193</v>
      </c>
      <c r="L213" s="71"/>
      <c r="M213" s="226" t="s">
        <v>22</v>
      </c>
      <c r="N213" s="227" t="s">
        <v>45</v>
      </c>
      <c r="O213" s="46"/>
      <c r="P213" s="228">
        <f>O213*H213</f>
        <v>0</v>
      </c>
      <c r="Q213" s="228">
        <v>0</v>
      </c>
      <c r="R213" s="228">
        <f>Q213*H213</f>
        <v>0</v>
      </c>
      <c r="S213" s="228">
        <v>0</v>
      </c>
      <c r="T213" s="229">
        <f>S213*H213</f>
        <v>0</v>
      </c>
      <c r="AR213" s="23" t="s">
        <v>224</v>
      </c>
      <c r="AT213" s="23" t="s">
        <v>182</v>
      </c>
      <c r="AU213" s="23" t="s">
        <v>187</v>
      </c>
      <c r="AY213" s="23" t="s">
        <v>180</v>
      </c>
      <c r="BE213" s="230">
        <f>IF(N213="základní",J213,0)</f>
        <v>0</v>
      </c>
      <c r="BF213" s="230">
        <f>IF(N213="snížená",J213,0)</f>
        <v>0</v>
      </c>
      <c r="BG213" s="230">
        <f>IF(N213="zákl. přenesená",J213,0)</f>
        <v>0</v>
      </c>
      <c r="BH213" s="230">
        <f>IF(N213="sníž. přenesená",J213,0)</f>
        <v>0</v>
      </c>
      <c r="BI213" s="230">
        <f>IF(N213="nulová",J213,0)</f>
        <v>0</v>
      </c>
      <c r="BJ213" s="23" t="s">
        <v>187</v>
      </c>
      <c r="BK213" s="230">
        <f>ROUND(I213*H213,0)</f>
        <v>0</v>
      </c>
      <c r="BL213" s="23" t="s">
        <v>224</v>
      </c>
      <c r="BM213" s="23" t="s">
        <v>354</v>
      </c>
    </row>
    <row r="214" spans="2:47" s="1" customFormat="1" ht="13.5">
      <c r="B214" s="45"/>
      <c r="C214" s="73"/>
      <c r="D214" s="233" t="s">
        <v>205</v>
      </c>
      <c r="E214" s="73"/>
      <c r="F214" s="254" t="s">
        <v>346</v>
      </c>
      <c r="G214" s="73"/>
      <c r="H214" s="73"/>
      <c r="I214" s="190"/>
      <c r="J214" s="73"/>
      <c r="K214" s="73"/>
      <c r="L214" s="71"/>
      <c r="M214" s="255"/>
      <c r="N214" s="46"/>
      <c r="O214" s="46"/>
      <c r="P214" s="46"/>
      <c r="Q214" s="46"/>
      <c r="R214" s="46"/>
      <c r="S214" s="46"/>
      <c r="T214" s="94"/>
      <c r="AT214" s="23" t="s">
        <v>205</v>
      </c>
      <c r="AU214" s="23" t="s">
        <v>187</v>
      </c>
    </row>
    <row r="215" spans="2:65" s="1" customFormat="1" ht="22.8" customHeight="1">
      <c r="B215" s="45"/>
      <c r="C215" s="220" t="s">
        <v>355</v>
      </c>
      <c r="D215" s="220" t="s">
        <v>182</v>
      </c>
      <c r="E215" s="221" t="s">
        <v>356</v>
      </c>
      <c r="F215" s="222" t="s">
        <v>357</v>
      </c>
      <c r="G215" s="223" t="s">
        <v>358</v>
      </c>
      <c r="H215" s="224">
        <v>2</v>
      </c>
      <c r="I215" s="225"/>
      <c r="J215" s="224">
        <f>ROUND(I215*H215,0)</f>
        <v>0</v>
      </c>
      <c r="K215" s="222" t="s">
        <v>193</v>
      </c>
      <c r="L215" s="71"/>
      <c r="M215" s="226" t="s">
        <v>22</v>
      </c>
      <c r="N215" s="227" t="s">
        <v>45</v>
      </c>
      <c r="O215" s="46"/>
      <c r="P215" s="228">
        <f>O215*H215</f>
        <v>0</v>
      </c>
      <c r="Q215" s="228">
        <v>0</v>
      </c>
      <c r="R215" s="228">
        <f>Q215*H215</f>
        <v>0</v>
      </c>
      <c r="S215" s="228">
        <v>0</v>
      </c>
      <c r="T215" s="229">
        <f>S215*H215</f>
        <v>0</v>
      </c>
      <c r="AR215" s="23" t="s">
        <v>224</v>
      </c>
      <c r="AT215" s="23" t="s">
        <v>182</v>
      </c>
      <c r="AU215" s="23" t="s">
        <v>187</v>
      </c>
      <c r="AY215" s="23" t="s">
        <v>180</v>
      </c>
      <c r="BE215" s="230">
        <f>IF(N215="základní",J215,0)</f>
        <v>0</v>
      </c>
      <c r="BF215" s="230">
        <f>IF(N215="snížená",J215,0)</f>
        <v>0</v>
      </c>
      <c r="BG215" s="230">
        <f>IF(N215="zákl. přenesená",J215,0)</f>
        <v>0</v>
      </c>
      <c r="BH215" s="230">
        <f>IF(N215="sníž. přenesená",J215,0)</f>
        <v>0</v>
      </c>
      <c r="BI215" s="230">
        <f>IF(N215="nulová",J215,0)</f>
        <v>0</v>
      </c>
      <c r="BJ215" s="23" t="s">
        <v>187</v>
      </c>
      <c r="BK215" s="230">
        <f>ROUND(I215*H215,0)</f>
        <v>0</v>
      </c>
      <c r="BL215" s="23" t="s">
        <v>224</v>
      </c>
      <c r="BM215" s="23" t="s">
        <v>359</v>
      </c>
    </row>
    <row r="216" spans="2:47" s="1" customFormat="1" ht="13.5">
      <c r="B216" s="45"/>
      <c r="C216" s="73"/>
      <c r="D216" s="233" t="s">
        <v>205</v>
      </c>
      <c r="E216" s="73"/>
      <c r="F216" s="254" t="s">
        <v>360</v>
      </c>
      <c r="G216" s="73"/>
      <c r="H216" s="73"/>
      <c r="I216" s="190"/>
      <c r="J216" s="73"/>
      <c r="K216" s="73"/>
      <c r="L216" s="71"/>
      <c r="M216" s="255"/>
      <c r="N216" s="46"/>
      <c r="O216" s="46"/>
      <c r="P216" s="46"/>
      <c r="Q216" s="46"/>
      <c r="R216" s="46"/>
      <c r="S216" s="46"/>
      <c r="T216" s="94"/>
      <c r="AT216" s="23" t="s">
        <v>205</v>
      </c>
      <c r="AU216" s="23" t="s">
        <v>187</v>
      </c>
    </row>
    <row r="217" spans="2:65" s="1" customFormat="1" ht="22.8" customHeight="1">
      <c r="B217" s="45"/>
      <c r="C217" s="220" t="s">
        <v>274</v>
      </c>
      <c r="D217" s="220" t="s">
        <v>182</v>
      </c>
      <c r="E217" s="221" t="s">
        <v>361</v>
      </c>
      <c r="F217" s="222" t="s">
        <v>362</v>
      </c>
      <c r="G217" s="223" t="s">
        <v>358</v>
      </c>
      <c r="H217" s="224">
        <v>1</v>
      </c>
      <c r="I217" s="225"/>
      <c r="J217" s="224">
        <f>ROUND(I217*H217,0)</f>
        <v>0</v>
      </c>
      <c r="K217" s="222" t="s">
        <v>193</v>
      </c>
      <c r="L217" s="71"/>
      <c r="M217" s="226" t="s">
        <v>22</v>
      </c>
      <c r="N217" s="227" t="s">
        <v>45</v>
      </c>
      <c r="O217" s="46"/>
      <c r="P217" s="228">
        <f>O217*H217</f>
        <v>0</v>
      </c>
      <c r="Q217" s="228">
        <v>0</v>
      </c>
      <c r="R217" s="228">
        <f>Q217*H217</f>
        <v>0</v>
      </c>
      <c r="S217" s="228">
        <v>0</v>
      </c>
      <c r="T217" s="229">
        <f>S217*H217</f>
        <v>0</v>
      </c>
      <c r="AR217" s="23" t="s">
        <v>224</v>
      </c>
      <c r="AT217" s="23" t="s">
        <v>182</v>
      </c>
      <c r="AU217" s="23" t="s">
        <v>187</v>
      </c>
      <c r="AY217" s="23" t="s">
        <v>180</v>
      </c>
      <c r="BE217" s="230">
        <f>IF(N217="základní",J217,0)</f>
        <v>0</v>
      </c>
      <c r="BF217" s="230">
        <f>IF(N217="snížená",J217,0)</f>
        <v>0</v>
      </c>
      <c r="BG217" s="230">
        <f>IF(N217="zákl. přenesená",J217,0)</f>
        <v>0</v>
      </c>
      <c r="BH217" s="230">
        <f>IF(N217="sníž. přenesená",J217,0)</f>
        <v>0</v>
      </c>
      <c r="BI217" s="230">
        <f>IF(N217="nulová",J217,0)</f>
        <v>0</v>
      </c>
      <c r="BJ217" s="23" t="s">
        <v>187</v>
      </c>
      <c r="BK217" s="230">
        <f>ROUND(I217*H217,0)</f>
        <v>0</v>
      </c>
      <c r="BL217" s="23" t="s">
        <v>224</v>
      </c>
      <c r="BM217" s="23" t="s">
        <v>363</v>
      </c>
    </row>
    <row r="218" spans="2:47" s="1" customFormat="1" ht="13.5">
      <c r="B218" s="45"/>
      <c r="C218" s="73"/>
      <c r="D218" s="233" t="s">
        <v>205</v>
      </c>
      <c r="E218" s="73"/>
      <c r="F218" s="254" t="s">
        <v>360</v>
      </c>
      <c r="G218" s="73"/>
      <c r="H218" s="73"/>
      <c r="I218" s="190"/>
      <c r="J218" s="73"/>
      <c r="K218" s="73"/>
      <c r="L218" s="71"/>
      <c r="M218" s="255"/>
      <c r="N218" s="46"/>
      <c r="O218" s="46"/>
      <c r="P218" s="46"/>
      <c r="Q218" s="46"/>
      <c r="R218" s="46"/>
      <c r="S218" s="46"/>
      <c r="T218" s="94"/>
      <c r="AT218" s="23" t="s">
        <v>205</v>
      </c>
      <c r="AU218" s="23" t="s">
        <v>187</v>
      </c>
    </row>
    <row r="219" spans="2:65" s="1" customFormat="1" ht="22.8" customHeight="1">
      <c r="B219" s="45"/>
      <c r="C219" s="220" t="s">
        <v>364</v>
      </c>
      <c r="D219" s="220" t="s">
        <v>182</v>
      </c>
      <c r="E219" s="221" t="s">
        <v>365</v>
      </c>
      <c r="F219" s="222" t="s">
        <v>366</v>
      </c>
      <c r="G219" s="223" t="s">
        <v>358</v>
      </c>
      <c r="H219" s="224">
        <v>1</v>
      </c>
      <c r="I219" s="225"/>
      <c r="J219" s="224">
        <f>ROUND(I219*H219,0)</f>
        <v>0</v>
      </c>
      <c r="K219" s="222" t="s">
        <v>193</v>
      </c>
      <c r="L219" s="71"/>
      <c r="M219" s="226" t="s">
        <v>22</v>
      </c>
      <c r="N219" s="227" t="s">
        <v>45</v>
      </c>
      <c r="O219" s="46"/>
      <c r="P219" s="228">
        <f>O219*H219</f>
        <v>0</v>
      </c>
      <c r="Q219" s="228">
        <v>0</v>
      </c>
      <c r="R219" s="228">
        <f>Q219*H219</f>
        <v>0</v>
      </c>
      <c r="S219" s="228">
        <v>0</v>
      </c>
      <c r="T219" s="229">
        <f>S219*H219</f>
        <v>0</v>
      </c>
      <c r="AR219" s="23" t="s">
        <v>224</v>
      </c>
      <c r="AT219" s="23" t="s">
        <v>182</v>
      </c>
      <c r="AU219" s="23" t="s">
        <v>187</v>
      </c>
      <c r="AY219" s="23" t="s">
        <v>180</v>
      </c>
      <c r="BE219" s="230">
        <f>IF(N219="základní",J219,0)</f>
        <v>0</v>
      </c>
      <c r="BF219" s="230">
        <f>IF(N219="snížená",J219,0)</f>
        <v>0</v>
      </c>
      <c r="BG219" s="230">
        <f>IF(N219="zákl. přenesená",J219,0)</f>
        <v>0</v>
      </c>
      <c r="BH219" s="230">
        <f>IF(N219="sníž. přenesená",J219,0)</f>
        <v>0</v>
      </c>
      <c r="BI219" s="230">
        <f>IF(N219="nulová",J219,0)</f>
        <v>0</v>
      </c>
      <c r="BJ219" s="23" t="s">
        <v>187</v>
      </c>
      <c r="BK219" s="230">
        <f>ROUND(I219*H219,0)</f>
        <v>0</v>
      </c>
      <c r="BL219" s="23" t="s">
        <v>224</v>
      </c>
      <c r="BM219" s="23" t="s">
        <v>367</v>
      </c>
    </row>
    <row r="220" spans="2:47" s="1" customFormat="1" ht="13.5">
      <c r="B220" s="45"/>
      <c r="C220" s="73"/>
      <c r="D220" s="233" t="s">
        <v>205</v>
      </c>
      <c r="E220" s="73"/>
      <c r="F220" s="254" t="s">
        <v>360</v>
      </c>
      <c r="G220" s="73"/>
      <c r="H220" s="73"/>
      <c r="I220" s="190"/>
      <c r="J220" s="73"/>
      <c r="K220" s="73"/>
      <c r="L220" s="71"/>
      <c r="M220" s="255"/>
      <c r="N220" s="46"/>
      <c r="O220" s="46"/>
      <c r="P220" s="46"/>
      <c r="Q220" s="46"/>
      <c r="R220" s="46"/>
      <c r="S220" s="46"/>
      <c r="T220" s="94"/>
      <c r="AT220" s="23" t="s">
        <v>205</v>
      </c>
      <c r="AU220" s="23" t="s">
        <v>187</v>
      </c>
    </row>
    <row r="221" spans="2:65" s="1" customFormat="1" ht="22.8" customHeight="1">
      <c r="B221" s="45"/>
      <c r="C221" s="220" t="s">
        <v>278</v>
      </c>
      <c r="D221" s="220" t="s">
        <v>182</v>
      </c>
      <c r="E221" s="221" t="s">
        <v>368</v>
      </c>
      <c r="F221" s="222" t="s">
        <v>369</v>
      </c>
      <c r="G221" s="223" t="s">
        <v>358</v>
      </c>
      <c r="H221" s="224">
        <v>1</v>
      </c>
      <c r="I221" s="225"/>
      <c r="J221" s="224">
        <f>ROUND(I221*H221,0)</f>
        <v>0</v>
      </c>
      <c r="K221" s="222" t="s">
        <v>193</v>
      </c>
      <c r="L221" s="71"/>
      <c r="M221" s="226" t="s">
        <v>22</v>
      </c>
      <c r="N221" s="227" t="s">
        <v>45</v>
      </c>
      <c r="O221" s="46"/>
      <c r="P221" s="228">
        <f>O221*H221</f>
        <v>0</v>
      </c>
      <c r="Q221" s="228">
        <v>0</v>
      </c>
      <c r="R221" s="228">
        <f>Q221*H221</f>
        <v>0</v>
      </c>
      <c r="S221" s="228">
        <v>0</v>
      </c>
      <c r="T221" s="229">
        <f>S221*H221</f>
        <v>0</v>
      </c>
      <c r="AR221" s="23" t="s">
        <v>224</v>
      </c>
      <c r="AT221" s="23" t="s">
        <v>182</v>
      </c>
      <c r="AU221" s="23" t="s">
        <v>187</v>
      </c>
      <c r="AY221" s="23" t="s">
        <v>180</v>
      </c>
      <c r="BE221" s="230">
        <f>IF(N221="základní",J221,0)</f>
        <v>0</v>
      </c>
      <c r="BF221" s="230">
        <f>IF(N221="snížená",J221,0)</f>
        <v>0</v>
      </c>
      <c r="BG221" s="230">
        <f>IF(N221="zákl. přenesená",J221,0)</f>
        <v>0</v>
      </c>
      <c r="BH221" s="230">
        <f>IF(N221="sníž. přenesená",J221,0)</f>
        <v>0</v>
      </c>
      <c r="BI221" s="230">
        <f>IF(N221="nulová",J221,0)</f>
        <v>0</v>
      </c>
      <c r="BJ221" s="23" t="s">
        <v>187</v>
      </c>
      <c r="BK221" s="230">
        <f>ROUND(I221*H221,0)</f>
        <v>0</v>
      </c>
      <c r="BL221" s="23" t="s">
        <v>224</v>
      </c>
      <c r="BM221" s="23" t="s">
        <v>370</v>
      </c>
    </row>
    <row r="222" spans="2:65" s="1" customFormat="1" ht="14.4" customHeight="1">
      <c r="B222" s="45"/>
      <c r="C222" s="220" t="s">
        <v>371</v>
      </c>
      <c r="D222" s="220" t="s">
        <v>182</v>
      </c>
      <c r="E222" s="221" t="s">
        <v>372</v>
      </c>
      <c r="F222" s="222" t="s">
        <v>373</v>
      </c>
      <c r="G222" s="223" t="s">
        <v>203</v>
      </c>
      <c r="H222" s="224">
        <v>5</v>
      </c>
      <c r="I222" s="225"/>
      <c r="J222" s="224">
        <f>ROUND(I222*H222,0)</f>
        <v>0</v>
      </c>
      <c r="K222" s="222" t="s">
        <v>193</v>
      </c>
      <c r="L222" s="71"/>
      <c r="M222" s="226" t="s">
        <v>22</v>
      </c>
      <c r="N222" s="227" t="s">
        <v>45</v>
      </c>
      <c r="O222" s="46"/>
      <c r="P222" s="228">
        <f>O222*H222</f>
        <v>0</v>
      </c>
      <c r="Q222" s="228">
        <v>0</v>
      </c>
      <c r="R222" s="228">
        <f>Q222*H222</f>
        <v>0</v>
      </c>
      <c r="S222" s="228">
        <v>0</v>
      </c>
      <c r="T222" s="229">
        <f>S222*H222</f>
        <v>0</v>
      </c>
      <c r="AR222" s="23" t="s">
        <v>224</v>
      </c>
      <c r="AT222" s="23" t="s">
        <v>182</v>
      </c>
      <c r="AU222" s="23" t="s">
        <v>187</v>
      </c>
      <c r="AY222" s="23" t="s">
        <v>180</v>
      </c>
      <c r="BE222" s="230">
        <f>IF(N222="základní",J222,0)</f>
        <v>0</v>
      </c>
      <c r="BF222" s="230">
        <f>IF(N222="snížená",J222,0)</f>
        <v>0</v>
      </c>
      <c r="BG222" s="230">
        <f>IF(N222="zákl. přenesená",J222,0)</f>
        <v>0</v>
      </c>
      <c r="BH222" s="230">
        <f>IF(N222="sníž. přenesená",J222,0)</f>
        <v>0</v>
      </c>
      <c r="BI222" s="230">
        <f>IF(N222="nulová",J222,0)</f>
        <v>0</v>
      </c>
      <c r="BJ222" s="23" t="s">
        <v>187</v>
      </c>
      <c r="BK222" s="230">
        <f>ROUND(I222*H222,0)</f>
        <v>0</v>
      </c>
      <c r="BL222" s="23" t="s">
        <v>224</v>
      </c>
      <c r="BM222" s="23" t="s">
        <v>374</v>
      </c>
    </row>
    <row r="223" spans="2:47" s="1" customFormat="1" ht="13.5">
      <c r="B223" s="45"/>
      <c r="C223" s="73"/>
      <c r="D223" s="233" t="s">
        <v>205</v>
      </c>
      <c r="E223" s="73"/>
      <c r="F223" s="254" t="s">
        <v>375</v>
      </c>
      <c r="G223" s="73"/>
      <c r="H223" s="73"/>
      <c r="I223" s="190"/>
      <c r="J223" s="73"/>
      <c r="K223" s="73"/>
      <c r="L223" s="71"/>
      <c r="M223" s="255"/>
      <c r="N223" s="46"/>
      <c r="O223" s="46"/>
      <c r="P223" s="46"/>
      <c r="Q223" s="46"/>
      <c r="R223" s="46"/>
      <c r="S223" s="46"/>
      <c r="T223" s="94"/>
      <c r="AT223" s="23" t="s">
        <v>205</v>
      </c>
      <c r="AU223" s="23" t="s">
        <v>187</v>
      </c>
    </row>
    <row r="224" spans="2:65" s="1" customFormat="1" ht="34.2" customHeight="1">
      <c r="B224" s="45"/>
      <c r="C224" s="220" t="s">
        <v>286</v>
      </c>
      <c r="D224" s="220" t="s">
        <v>182</v>
      </c>
      <c r="E224" s="221" t="s">
        <v>376</v>
      </c>
      <c r="F224" s="222" t="s">
        <v>377</v>
      </c>
      <c r="G224" s="223" t="s">
        <v>334</v>
      </c>
      <c r="H224" s="225"/>
      <c r="I224" s="225"/>
      <c r="J224" s="224">
        <f>ROUND(I224*H224,0)</f>
        <v>0</v>
      </c>
      <c r="K224" s="222" t="s">
        <v>193</v>
      </c>
      <c r="L224" s="71"/>
      <c r="M224" s="226" t="s">
        <v>22</v>
      </c>
      <c r="N224" s="227" t="s">
        <v>45</v>
      </c>
      <c r="O224" s="46"/>
      <c r="P224" s="228">
        <f>O224*H224</f>
        <v>0</v>
      </c>
      <c r="Q224" s="228">
        <v>0</v>
      </c>
      <c r="R224" s="228">
        <f>Q224*H224</f>
        <v>0</v>
      </c>
      <c r="S224" s="228">
        <v>0</v>
      </c>
      <c r="T224" s="229">
        <f>S224*H224</f>
        <v>0</v>
      </c>
      <c r="AR224" s="23" t="s">
        <v>224</v>
      </c>
      <c r="AT224" s="23" t="s">
        <v>182</v>
      </c>
      <c r="AU224" s="23" t="s">
        <v>187</v>
      </c>
      <c r="AY224" s="23" t="s">
        <v>180</v>
      </c>
      <c r="BE224" s="230">
        <f>IF(N224="základní",J224,0)</f>
        <v>0</v>
      </c>
      <c r="BF224" s="230">
        <f>IF(N224="snížená",J224,0)</f>
        <v>0</v>
      </c>
      <c r="BG224" s="230">
        <f>IF(N224="zákl. přenesená",J224,0)</f>
        <v>0</v>
      </c>
      <c r="BH224" s="230">
        <f>IF(N224="sníž. přenesená",J224,0)</f>
        <v>0</v>
      </c>
      <c r="BI224" s="230">
        <f>IF(N224="nulová",J224,0)</f>
        <v>0</v>
      </c>
      <c r="BJ224" s="23" t="s">
        <v>187</v>
      </c>
      <c r="BK224" s="230">
        <f>ROUND(I224*H224,0)</f>
        <v>0</v>
      </c>
      <c r="BL224" s="23" t="s">
        <v>224</v>
      </c>
      <c r="BM224" s="23" t="s">
        <v>378</v>
      </c>
    </row>
    <row r="225" spans="2:47" s="1" customFormat="1" ht="13.5">
      <c r="B225" s="45"/>
      <c r="C225" s="73"/>
      <c r="D225" s="233" t="s">
        <v>205</v>
      </c>
      <c r="E225" s="73"/>
      <c r="F225" s="254" t="s">
        <v>336</v>
      </c>
      <c r="G225" s="73"/>
      <c r="H225" s="73"/>
      <c r="I225" s="190"/>
      <c r="J225" s="73"/>
      <c r="K225" s="73"/>
      <c r="L225" s="71"/>
      <c r="M225" s="255"/>
      <c r="N225" s="46"/>
      <c r="O225" s="46"/>
      <c r="P225" s="46"/>
      <c r="Q225" s="46"/>
      <c r="R225" s="46"/>
      <c r="S225" s="46"/>
      <c r="T225" s="94"/>
      <c r="AT225" s="23" t="s">
        <v>205</v>
      </c>
      <c r="AU225" s="23" t="s">
        <v>187</v>
      </c>
    </row>
    <row r="226" spans="2:63" s="10" customFormat="1" ht="29.85" customHeight="1">
      <c r="B226" s="204"/>
      <c r="C226" s="205"/>
      <c r="D226" s="206" t="s">
        <v>72</v>
      </c>
      <c r="E226" s="218" t="s">
        <v>379</v>
      </c>
      <c r="F226" s="218" t="s">
        <v>380</v>
      </c>
      <c r="G226" s="205"/>
      <c r="H226" s="205"/>
      <c r="I226" s="208"/>
      <c r="J226" s="219">
        <f>BK226</f>
        <v>0</v>
      </c>
      <c r="K226" s="205"/>
      <c r="L226" s="210"/>
      <c r="M226" s="211"/>
      <c r="N226" s="212"/>
      <c r="O226" s="212"/>
      <c r="P226" s="213">
        <f>SUM(P227:P244)</f>
        <v>0</v>
      </c>
      <c r="Q226" s="212"/>
      <c r="R226" s="213">
        <f>SUM(R227:R244)</f>
        <v>0</v>
      </c>
      <c r="S226" s="212"/>
      <c r="T226" s="214">
        <f>SUM(T227:T244)</f>
        <v>0</v>
      </c>
      <c r="AR226" s="215" t="s">
        <v>187</v>
      </c>
      <c r="AT226" s="216" t="s">
        <v>72</v>
      </c>
      <c r="AU226" s="216" t="s">
        <v>10</v>
      </c>
      <c r="AY226" s="215" t="s">
        <v>180</v>
      </c>
      <c r="BK226" s="217">
        <f>SUM(BK227:BK244)</f>
        <v>0</v>
      </c>
    </row>
    <row r="227" spans="2:65" s="1" customFormat="1" ht="14.4" customHeight="1">
      <c r="B227" s="45"/>
      <c r="C227" s="220" t="s">
        <v>381</v>
      </c>
      <c r="D227" s="220" t="s">
        <v>182</v>
      </c>
      <c r="E227" s="221" t="s">
        <v>382</v>
      </c>
      <c r="F227" s="222" t="s">
        <v>341</v>
      </c>
      <c r="G227" s="223" t="s">
        <v>269</v>
      </c>
      <c r="H227" s="224">
        <v>2</v>
      </c>
      <c r="I227" s="225"/>
      <c r="J227" s="224">
        <f>ROUND(I227*H227,0)</f>
        <v>0</v>
      </c>
      <c r="K227" s="222" t="s">
        <v>22</v>
      </c>
      <c r="L227" s="71"/>
      <c r="M227" s="226" t="s">
        <v>22</v>
      </c>
      <c r="N227" s="227" t="s">
        <v>45</v>
      </c>
      <c r="O227" s="46"/>
      <c r="P227" s="228">
        <f>O227*H227</f>
        <v>0</v>
      </c>
      <c r="Q227" s="228">
        <v>0</v>
      </c>
      <c r="R227" s="228">
        <f>Q227*H227</f>
        <v>0</v>
      </c>
      <c r="S227" s="228">
        <v>0</v>
      </c>
      <c r="T227" s="229">
        <f>S227*H227</f>
        <v>0</v>
      </c>
      <c r="AR227" s="23" t="s">
        <v>224</v>
      </c>
      <c r="AT227" s="23" t="s">
        <v>182</v>
      </c>
      <c r="AU227" s="23" t="s">
        <v>187</v>
      </c>
      <c r="AY227" s="23" t="s">
        <v>180</v>
      </c>
      <c r="BE227" s="230">
        <f>IF(N227="základní",J227,0)</f>
        <v>0</v>
      </c>
      <c r="BF227" s="230">
        <f>IF(N227="snížená",J227,0)</f>
        <v>0</v>
      </c>
      <c r="BG227" s="230">
        <f>IF(N227="zákl. přenesená",J227,0)</f>
        <v>0</v>
      </c>
      <c r="BH227" s="230">
        <f>IF(N227="sníž. přenesená",J227,0)</f>
        <v>0</v>
      </c>
      <c r="BI227" s="230">
        <f>IF(N227="nulová",J227,0)</f>
        <v>0</v>
      </c>
      <c r="BJ227" s="23" t="s">
        <v>187</v>
      </c>
      <c r="BK227" s="230">
        <f>ROUND(I227*H227,0)</f>
        <v>0</v>
      </c>
      <c r="BL227" s="23" t="s">
        <v>224</v>
      </c>
      <c r="BM227" s="23" t="s">
        <v>383</v>
      </c>
    </row>
    <row r="228" spans="2:65" s="1" customFormat="1" ht="22.8" customHeight="1">
      <c r="B228" s="45"/>
      <c r="C228" s="220" t="s">
        <v>290</v>
      </c>
      <c r="D228" s="220" t="s">
        <v>182</v>
      </c>
      <c r="E228" s="221" t="s">
        <v>384</v>
      </c>
      <c r="F228" s="222" t="s">
        <v>385</v>
      </c>
      <c r="G228" s="223" t="s">
        <v>203</v>
      </c>
      <c r="H228" s="224">
        <v>14</v>
      </c>
      <c r="I228" s="225"/>
      <c r="J228" s="224">
        <f>ROUND(I228*H228,0)</f>
        <v>0</v>
      </c>
      <c r="K228" s="222" t="s">
        <v>193</v>
      </c>
      <c r="L228" s="71"/>
      <c r="M228" s="226" t="s">
        <v>22</v>
      </c>
      <c r="N228" s="227" t="s">
        <v>45</v>
      </c>
      <c r="O228" s="46"/>
      <c r="P228" s="228">
        <f>O228*H228</f>
        <v>0</v>
      </c>
      <c r="Q228" s="228">
        <v>0</v>
      </c>
      <c r="R228" s="228">
        <f>Q228*H228</f>
        <v>0</v>
      </c>
      <c r="S228" s="228">
        <v>0</v>
      </c>
      <c r="T228" s="229">
        <f>S228*H228</f>
        <v>0</v>
      </c>
      <c r="AR228" s="23" t="s">
        <v>224</v>
      </c>
      <c r="AT228" s="23" t="s">
        <v>182</v>
      </c>
      <c r="AU228" s="23" t="s">
        <v>187</v>
      </c>
      <c r="AY228" s="23" t="s">
        <v>180</v>
      </c>
      <c r="BE228" s="230">
        <f>IF(N228="základní",J228,0)</f>
        <v>0</v>
      </c>
      <c r="BF228" s="230">
        <f>IF(N228="snížená",J228,0)</f>
        <v>0</v>
      </c>
      <c r="BG228" s="230">
        <f>IF(N228="zákl. přenesená",J228,0)</f>
        <v>0</v>
      </c>
      <c r="BH228" s="230">
        <f>IF(N228="sníž. přenesená",J228,0)</f>
        <v>0</v>
      </c>
      <c r="BI228" s="230">
        <f>IF(N228="nulová",J228,0)</f>
        <v>0</v>
      </c>
      <c r="BJ228" s="23" t="s">
        <v>187</v>
      </c>
      <c r="BK228" s="230">
        <f>ROUND(I228*H228,0)</f>
        <v>0</v>
      </c>
      <c r="BL228" s="23" t="s">
        <v>224</v>
      </c>
      <c r="BM228" s="23" t="s">
        <v>386</v>
      </c>
    </row>
    <row r="229" spans="2:47" s="1" customFormat="1" ht="13.5">
      <c r="B229" s="45"/>
      <c r="C229" s="73"/>
      <c r="D229" s="233" t="s">
        <v>205</v>
      </c>
      <c r="E229" s="73"/>
      <c r="F229" s="254" t="s">
        <v>387</v>
      </c>
      <c r="G229" s="73"/>
      <c r="H229" s="73"/>
      <c r="I229" s="190"/>
      <c r="J229" s="73"/>
      <c r="K229" s="73"/>
      <c r="L229" s="71"/>
      <c r="M229" s="255"/>
      <c r="N229" s="46"/>
      <c r="O229" s="46"/>
      <c r="P229" s="46"/>
      <c r="Q229" s="46"/>
      <c r="R229" s="46"/>
      <c r="S229" s="46"/>
      <c r="T229" s="94"/>
      <c r="AT229" s="23" t="s">
        <v>205</v>
      </c>
      <c r="AU229" s="23" t="s">
        <v>187</v>
      </c>
    </row>
    <row r="230" spans="2:51" s="11" customFormat="1" ht="13.5">
      <c r="B230" s="231"/>
      <c r="C230" s="232"/>
      <c r="D230" s="233" t="s">
        <v>194</v>
      </c>
      <c r="E230" s="234" t="s">
        <v>22</v>
      </c>
      <c r="F230" s="235" t="s">
        <v>388</v>
      </c>
      <c r="G230" s="232"/>
      <c r="H230" s="236">
        <v>14</v>
      </c>
      <c r="I230" s="237"/>
      <c r="J230" s="232"/>
      <c r="K230" s="232"/>
      <c r="L230" s="238"/>
      <c r="M230" s="239"/>
      <c r="N230" s="240"/>
      <c r="O230" s="240"/>
      <c r="P230" s="240"/>
      <c r="Q230" s="240"/>
      <c r="R230" s="240"/>
      <c r="S230" s="240"/>
      <c r="T230" s="241"/>
      <c r="AT230" s="242" t="s">
        <v>194</v>
      </c>
      <c r="AU230" s="242" t="s">
        <v>187</v>
      </c>
      <c r="AV230" s="11" t="s">
        <v>187</v>
      </c>
      <c r="AW230" s="11" t="s">
        <v>35</v>
      </c>
      <c r="AX230" s="11" t="s">
        <v>73</v>
      </c>
      <c r="AY230" s="242" t="s">
        <v>180</v>
      </c>
    </row>
    <row r="231" spans="2:51" s="12" customFormat="1" ht="13.5">
      <c r="B231" s="243"/>
      <c r="C231" s="244"/>
      <c r="D231" s="233" t="s">
        <v>194</v>
      </c>
      <c r="E231" s="245" t="s">
        <v>22</v>
      </c>
      <c r="F231" s="246" t="s">
        <v>196</v>
      </c>
      <c r="G231" s="244"/>
      <c r="H231" s="247">
        <v>14</v>
      </c>
      <c r="I231" s="248"/>
      <c r="J231" s="244"/>
      <c r="K231" s="244"/>
      <c r="L231" s="249"/>
      <c r="M231" s="250"/>
      <c r="N231" s="251"/>
      <c r="O231" s="251"/>
      <c r="P231" s="251"/>
      <c r="Q231" s="251"/>
      <c r="R231" s="251"/>
      <c r="S231" s="251"/>
      <c r="T231" s="252"/>
      <c r="AT231" s="253" t="s">
        <v>194</v>
      </c>
      <c r="AU231" s="253" t="s">
        <v>187</v>
      </c>
      <c r="AV231" s="12" t="s">
        <v>186</v>
      </c>
      <c r="AW231" s="12" t="s">
        <v>35</v>
      </c>
      <c r="AX231" s="12" t="s">
        <v>10</v>
      </c>
      <c r="AY231" s="253" t="s">
        <v>180</v>
      </c>
    </row>
    <row r="232" spans="2:65" s="1" customFormat="1" ht="34.2" customHeight="1">
      <c r="B232" s="45"/>
      <c r="C232" s="220" t="s">
        <v>389</v>
      </c>
      <c r="D232" s="220" t="s">
        <v>182</v>
      </c>
      <c r="E232" s="221" t="s">
        <v>390</v>
      </c>
      <c r="F232" s="222" t="s">
        <v>391</v>
      </c>
      <c r="G232" s="223" t="s">
        <v>203</v>
      </c>
      <c r="H232" s="224">
        <v>14</v>
      </c>
      <c r="I232" s="225"/>
      <c r="J232" s="224">
        <f>ROUND(I232*H232,0)</f>
        <v>0</v>
      </c>
      <c r="K232" s="222" t="s">
        <v>193</v>
      </c>
      <c r="L232" s="71"/>
      <c r="M232" s="226" t="s">
        <v>22</v>
      </c>
      <c r="N232" s="227" t="s">
        <v>45</v>
      </c>
      <c r="O232" s="46"/>
      <c r="P232" s="228">
        <f>O232*H232</f>
        <v>0</v>
      </c>
      <c r="Q232" s="228">
        <v>0</v>
      </c>
      <c r="R232" s="228">
        <f>Q232*H232</f>
        <v>0</v>
      </c>
      <c r="S232" s="228">
        <v>0</v>
      </c>
      <c r="T232" s="229">
        <f>S232*H232</f>
        <v>0</v>
      </c>
      <c r="AR232" s="23" t="s">
        <v>224</v>
      </c>
      <c r="AT232" s="23" t="s">
        <v>182</v>
      </c>
      <c r="AU232" s="23" t="s">
        <v>187</v>
      </c>
      <c r="AY232" s="23" t="s">
        <v>180</v>
      </c>
      <c r="BE232" s="230">
        <f>IF(N232="základní",J232,0)</f>
        <v>0</v>
      </c>
      <c r="BF232" s="230">
        <f>IF(N232="snížená",J232,0)</f>
        <v>0</v>
      </c>
      <c r="BG232" s="230">
        <f>IF(N232="zákl. přenesená",J232,0)</f>
        <v>0</v>
      </c>
      <c r="BH232" s="230">
        <f>IF(N232="sníž. přenesená",J232,0)</f>
        <v>0</v>
      </c>
      <c r="BI232" s="230">
        <f>IF(N232="nulová",J232,0)</f>
        <v>0</v>
      </c>
      <c r="BJ232" s="23" t="s">
        <v>187</v>
      </c>
      <c r="BK232" s="230">
        <f>ROUND(I232*H232,0)</f>
        <v>0</v>
      </c>
      <c r="BL232" s="23" t="s">
        <v>224</v>
      </c>
      <c r="BM232" s="23" t="s">
        <v>392</v>
      </c>
    </row>
    <row r="233" spans="2:47" s="1" customFormat="1" ht="13.5">
      <c r="B233" s="45"/>
      <c r="C233" s="73"/>
      <c r="D233" s="233" t="s">
        <v>205</v>
      </c>
      <c r="E233" s="73"/>
      <c r="F233" s="254" t="s">
        <v>393</v>
      </c>
      <c r="G233" s="73"/>
      <c r="H233" s="73"/>
      <c r="I233" s="190"/>
      <c r="J233" s="73"/>
      <c r="K233" s="73"/>
      <c r="L233" s="71"/>
      <c r="M233" s="255"/>
      <c r="N233" s="46"/>
      <c r="O233" s="46"/>
      <c r="P233" s="46"/>
      <c r="Q233" s="46"/>
      <c r="R233" s="46"/>
      <c r="S233" s="46"/>
      <c r="T233" s="94"/>
      <c r="AT233" s="23" t="s">
        <v>205</v>
      </c>
      <c r="AU233" s="23" t="s">
        <v>187</v>
      </c>
    </row>
    <row r="234" spans="2:65" s="1" customFormat="1" ht="22.8" customHeight="1">
      <c r="B234" s="45"/>
      <c r="C234" s="220" t="s">
        <v>294</v>
      </c>
      <c r="D234" s="220" t="s">
        <v>182</v>
      </c>
      <c r="E234" s="221" t="s">
        <v>394</v>
      </c>
      <c r="F234" s="222" t="s">
        <v>395</v>
      </c>
      <c r="G234" s="223" t="s">
        <v>358</v>
      </c>
      <c r="H234" s="224">
        <v>8</v>
      </c>
      <c r="I234" s="225"/>
      <c r="J234" s="224">
        <f>ROUND(I234*H234,0)</f>
        <v>0</v>
      </c>
      <c r="K234" s="222" t="s">
        <v>193</v>
      </c>
      <c r="L234" s="71"/>
      <c r="M234" s="226" t="s">
        <v>22</v>
      </c>
      <c r="N234" s="227" t="s">
        <v>45</v>
      </c>
      <c r="O234" s="46"/>
      <c r="P234" s="228">
        <f>O234*H234</f>
        <v>0</v>
      </c>
      <c r="Q234" s="228">
        <v>0</v>
      </c>
      <c r="R234" s="228">
        <f>Q234*H234</f>
        <v>0</v>
      </c>
      <c r="S234" s="228">
        <v>0</v>
      </c>
      <c r="T234" s="229">
        <f>S234*H234</f>
        <v>0</v>
      </c>
      <c r="AR234" s="23" t="s">
        <v>224</v>
      </c>
      <c r="AT234" s="23" t="s">
        <v>182</v>
      </c>
      <c r="AU234" s="23" t="s">
        <v>187</v>
      </c>
      <c r="AY234" s="23" t="s">
        <v>180</v>
      </c>
      <c r="BE234" s="230">
        <f>IF(N234="základní",J234,0)</f>
        <v>0</v>
      </c>
      <c r="BF234" s="230">
        <f>IF(N234="snížená",J234,0)</f>
        <v>0</v>
      </c>
      <c r="BG234" s="230">
        <f>IF(N234="zákl. přenesená",J234,0)</f>
        <v>0</v>
      </c>
      <c r="BH234" s="230">
        <f>IF(N234="sníž. přenesená",J234,0)</f>
        <v>0</v>
      </c>
      <c r="BI234" s="230">
        <f>IF(N234="nulová",J234,0)</f>
        <v>0</v>
      </c>
      <c r="BJ234" s="23" t="s">
        <v>187</v>
      </c>
      <c r="BK234" s="230">
        <f>ROUND(I234*H234,0)</f>
        <v>0</v>
      </c>
      <c r="BL234" s="23" t="s">
        <v>224</v>
      </c>
      <c r="BM234" s="23" t="s">
        <v>396</v>
      </c>
    </row>
    <row r="235" spans="2:47" s="1" customFormat="1" ht="13.5">
      <c r="B235" s="45"/>
      <c r="C235" s="73"/>
      <c r="D235" s="233" t="s">
        <v>205</v>
      </c>
      <c r="E235" s="73"/>
      <c r="F235" s="254" t="s">
        <v>397</v>
      </c>
      <c r="G235" s="73"/>
      <c r="H235" s="73"/>
      <c r="I235" s="190"/>
      <c r="J235" s="73"/>
      <c r="K235" s="73"/>
      <c r="L235" s="71"/>
      <c r="M235" s="255"/>
      <c r="N235" s="46"/>
      <c r="O235" s="46"/>
      <c r="P235" s="46"/>
      <c r="Q235" s="46"/>
      <c r="R235" s="46"/>
      <c r="S235" s="46"/>
      <c r="T235" s="94"/>
      <c r="AT235" s="23" t="s">
        <v>205</v>
      </c>
      <c r="AU235" s="23" t="s">
        <v>187</v>
      </c>
    </row>
    <row r="236" spans="2:65" s="1" customFormat="1" ht="14.4" customHeight="1">
      <c r="B236" s="45"/>
      <c r="C236" s="220" t="s">
        <v>398</v>
      </c>
      <c r="D236" s="220" t="s">
        <v>182</v>
      </c>
      <c r="E236" s="221" t="s">
        <v>399</v>
      </c>
      <c r="F236" s="222" t="s">
        <v>400</v>
      </c>
      <c r="G236" s="223" t="s">
        <v>358</v>
      </c>
      <c r="H236" s="224">
        <v>2</v>
      </c>
      <c r="I236" s="225"/>
      <c r="J236" s="224">
        <f>ROUND(I236*H236,0)</f>
        <v>0</v>
      </c>
      <c r="K236" s="222" t="s">
        <v>193</v>
      </c>
      <c r="L236" s="71"/>
      <c r="M236" s="226" t="s">
        <v>22</v>
      </c>
      <c r="N236" s="227" t="s">
        <v>45</v>
      </c>
      <c r="O236" s="46"/>
      <c r="P236" s="228">
        <f>O236*H236</f>
        <v>0</v>
      </c>
      <c r="Q236" s="228">
        <v>0</v>
      </c>
      <c r="R236" s="228">
        <f>Q236*H236</f>
        <v>0</v>
      </c>
      <c r="S236" s="228">
        <v>0</v>
      </c>
      <c r="T236" s="229">
        <f>S236*H236</f>
        <v>0</v>
      </c>
      <c r="AR236" s="23" t="s">
        <v>224</v>
      </c>
      <c r="AT236" s="23" t="s">
        <v>182</v>
      </c>
      <c r="AU236" s="23" t="s">
        <v>187</v>
      </c>
      <c r="AY236" s="23" t="s">
        <v>180</v>
      </c>
      <c r="BE236" s="230">
        <f>IF(N236="základní",J236,0)</f>
        <v>0</v>
      </c>
      <c r="BF236" s="230">
        <f>IF(N236="snížená",J236,0)</f>
        <v>0</v>
      </c>
      <c r="BG236" s="230">
        <f>IF(N236="zákl. přenesená",J236,0)</f>
        <v>0</v>
      </c>
      <c r="BH236" s="230">
        <f>IF(N236="sníž. přenesená",J236,0)</f>
        <v>0</v>
      </c>
      <c r="BI236" s="230">
        <f>IF(N236="nulová",J236,0)</f>
        <v>0</v>
      </c>
      <c r="BJ236" s="23" t="s">
        <v>187</v>
      </c>
      <c r="BK236" s="230">
        <f>ROUND(I236*H236,0)</f>
        <v>0</v>
      </c>
      <c r="BL236" s="23" t="s">
        <v>224</v>
      </c>
      <c r="BM236" s="23" t="s">
        <v>401</v>
      </c>
    </row>
    <row r="237" spans="2:65" s="1" customFormat="1" ht="22.8" customHeight="1">
      <c r="B237" s="45"/>
      <c r="C237" s="220" t="s">
        <v>298</v>
      </c>
      <c r="D237" s="220" t="s">
        <v>182</v>
      </c>
      <c r="E237" s="221" t="s">
        <v>402</v>
      </c>
      <c r="F237" s="222" t="s">
        <v>403</v>
      </c>
      <c r="G237" s="223" t="s">
        <v>358</v>
      </c>
      <c r="H237" s="224">
        <v>2</v>
      </c>
      <c r="I237" s="225"/>
      <c r="J237" s="224">
        <f>ROUND(I237*H237,0)</f>
        <v>0</v>
      </c>
      <c r="K237" s="222" t="s">
        <v>193</v>
      </c>
      <c r="L237" s="71"/>
      <c r="M237" s="226" t="s">
        <v>22</v>
      </c>
      <c r="N237" s="227" t="s">
        <v>45</v>
      </c>
      <c r="O237" s="46"/>
      <c r="P237" s="228">
        <f>O237*H237</f>
        <v>0</v>
      </c>
      <c r="Q237" s="228">
        <v>0</v>
      </c>
      <c r="R237" s="228">
        <f>Q237*H237</f>
        <v>0</v>
      </c>
      <c r="S237" s="228">
        <v>0</v>
      </c>
      <c r="T237" s="229">
        <f>S237*H237</f>
        <v>0</v>
      </c>
      <c r="AR237" s="23" t="s">
        <v>224</v>
      </c>
      <c r="AT237" s="23" t="s">
        <v>182</v>
      </c>
      <c r="AU237" s="23" t="s">
        <v>187</v>
      </c>
      <c r="AY237" s="23" t="s">
        <v>180</v>
      </c>
      <c r="BE237" s="230">
        <f>IF(N237="základní",J237,0)</f>
        <v>0</v>
      </c>
      <c r="BF237" s="230">
        <f>IF(N237="snížená",J237,0)</f>
        <v>0</v>
      </c>
      <c r="BG237" s="230">
        <f>IF(N237="zákl. přenesená",J237,0)</f>
        <v>0</v>
      </c>
      <c r="BH237" s="230">
        <f>IF(N237="sníž. přenesená",J237,0)</f>
        <v>0</v>
      </c>
      <c r="BI237" s="230">
        <f>IF(N237="nulová",J237,0)</f>
        <v>0</v>
      </c>
      <c r="BJ237" s="23" t="s">
        <v>187</v>
      </c>
      <c r="BK237" s="230">
        <f>ROUND(I237*H237,0)</f>
        <v>0</v>
      </c>
      <c r="BL237" s="23" t="s">
        <v>224</v>
      </c>
      <c r="BM237" s="23" t="s">
        <v>404</v>
      </c>
    </row>
    <row r="238" spans="2:47" s="1" customFormat="1" ht="13.5">
      <c r="B238" s="45"/>
      <c r="C238" s="73"/>
      <c r="D238" s="233" t="s">
        <v>205</v>
      </c>
      <c r="E238" s="73"/>
      <c r="F238" s="254" t="s">
        <v>405</v>
      </c>
      <c r="G238" s="73"/>
      <c r="H238" s="73"/>
      <c r="I238" s="190"/>
      <c r="J238" s="73"/>
      <c r="K238" s="73"/>
      <c r="L238" s="71"/>
      <c r="M238" s="255"/>
      <c r="N238" s="46"/>
      <c r="O238" s="46"/>
      <c r="P238" s="46"/>
      <c r="Q238" s="46"/>
      <c r="R238" s="46"/>
      <c r="S238" s="46"/>
      <c r="T238" s="94"/>
      <c r="AT238" s="23" t="s">
        <v>205</v>
      </c>
      <c r="AU238" s="23" t="s">
        <v>187</v>
      </c>
    </row>
    <row r="239" spans="2:65" s="1" customFormat="1" ht="22.8" customHeight="1">
      <c r="B239" s="45"/>
      <c r="C239" s="220" t="s">
        <v>406</v>
      </c>
      <c r="D239" s="220" t="s">
        <v>182</v>
      </c>
      <c r="E239" s="221" t="s">
        <v>407</v>
      </c>
      <c r="F239" s="222" t="s">
        <v>408</v>
      </c>
      <c r="G239" s="223" t="s">
        <v>203</v>
      </c>
      <c r="H239" s="224">
        <v>14</v>
      </c>
      <c r="I239" s="225"/>
      <c r="J239" s="224">
        <f>ROUND(I239*H239,0)</f>
        <v>0</v>
      </c>
      <c r="K239" s="222" t="s">
        <v>193</v>
      </c>
      <c r="L239" s="71"/>
      <c r="M239" s="226" t="s">
        <v>22</v>
      </c>
      <c r="N239" s="227" t="s">
        <v>45</v>
      </c>
      <c r="O239" s="46"/>
      <c r="P239" s="228">
        <f>O239*H239</f>
        <v>0</v>
      </c>
      <c r="Q239" s="228">
        <v>0</v>
      </c>
      <c r="R239" s="228">
        <f>Q239*H239</f>
        <v>0</v>
      </c>
      <c r="S239" s="228">
        <v>0</v>
      </c>
      <c r="T239" s="229">
        <f>S239*H239</f>
        <v>0</v>
      </c>
      <c r="AR239" s="23" t="s">
        <v>224</v>
      </c>
      <c r="AT239" s="23" t="s">
        <v>182</v>
      </c>
      <c r="AU239" s="23" t="s">
        <v>187</v>
      </c>
      <c r="AY239" s="23" t="s">
        <v>180</v>
      </c>
      <c r="BE239" s="230">
        <f>IF(N239="základní",J239,0)</f>
        <v>0</v>
      </c>
      <c r="BF239" s="230">
        <f>IF(N239="snížená",J239,0)</f>
        <v>0</v>
      </c>
      <c r="BG239" s="230">
        <f>IF(N239="zákl. přenesená",J239,0)</f>
        <v>0</v>
      </c>
      <c r="BH239" s="230">
        <f>IF(N239="sníž. přenesená",J239,0)</f>
        <v>0</v>
      </c>
      <c r="BI239" s="230">
        <f>IF(N239="nulová",J239,0)</f>
        <v>0</v>
      </c>
      <c r="BJ239" s="23" t="s">
        <v>187</v>
      </c>
      <c r="BK239" s="230">
        <f>ROUND(I239*H239,0)</f>
        <v>0</v>
      </c>
      <c r="BL239" s="23" t="s">
        <v>224</v>
      </c>
      <c r="BM239" s="23" t="s">
        <v>409</v>
      </c>
    </row>
    <row r="240" spans="2:47" s="1" customFormat="1" ht="13.5">
      <c r="B240" s="45"/>
      <c r="C240" s="73"/>
      <c r="D240" s="233" t="s">
        <v>205</v>
      </c>
      <c r="E240" s="73"/>
      <c r="F240" s="254" t="s">
        <v>410</v>
      </c>
      <c r="G240" s="73"/>
      <c r="H240" s="73"/>
      <c r="I240" s="190"/>
      <c r="J240" s="73"/>
      <c r="K240" s="73"/>
      <c r="L240" s="71"/>
      <c r="M240" s="255"/>
      <c r="N240" s="46"/>
      <c r="O240" s="46"/>
      <c r="P240" s="46"/>
      <c r="Q240" s="46"/>
      <c r="R240" s="46"/>
      <c r="S240" s="46"/>
      <c r="T240" s="94"/>
      <c r="AT240" s="23" t="s">
        <v>205</v>
      </c>
      <c r="AU240" s="23" t="s">
        <v>187</v>
      </c>
    </row>
    <row r="241" spans="2:65" s="1" customFormat="1" ht="22.8" customHeight="1">
      <c r="B241" s="45"/>
      <c r="C241" s="220" t="s">
        <v>303</v>
      </c>
      <c r="D241" s="220" t="s">
        <v>182</v>
      </c>
      <c r="E241" s="221" t="s">
        <v>411</v>
      </c>
      <c r="F241" s="222" t="s">
        <v>412</v>
      </c>
      <c r="G241" s="223" t="s">
        <v>203</v>
      </c>
      <c r="H241" s="224">
        <v>14</v>
      </c>
      <c r="I241" s="225"/>
      <c r="J241" s="224">
        <f>ROUND(I241*H241,0)</f>
        <v>0</v>
      </c>
      <c r="K241" s="222" t="s">
        <v>193</v>
      </c>
      <c r="L241" s="71"/>
      <c r="M241" s="226" t="s">
        <v>22</v>
      </c>
      <c r="N241" s="227" t="s">
        <v>45</v>
      </c>
      <c r="O241" s="46"/>
      <c r="P241" s="228">
        <f>O241*H241</f>
        <v>0</v>
      </c>
      <c r="Q241" s="228">
        <v>0</v>
      </c>
      <c r="R241" s="228">
        <f>Q241*H241</f>
        <v>0</v>
      </c>
      <c r="S241" s="228">
        <v>0</v>
      </c>
      <c r="T241" s="229">
        <f>S241*H241</f>
        <v>0</v>
      </c>
      <c r="AR241" s="23" t="s">
        <v>224</v>
      </c>
      <c r="AT241" s="23" t="s">
        <v>182</v>
      </c>
      <c r="AU241" s="23" t="s">
        <v>187</v>
      </c>
      <c r="AY241" s="23" t="s">
        <v>180</v>
      </c>
      <c r="BE241" s="230">
        <f>IF(N241="základní",J241,0)</f>
        <v>0</v>
      </c>
      <c r="BF241" s="230">
        <f>IF(N241="snížená",J241,0)</f>
        <v>0</v>
      </c>
      <c r="BG241" s="230">
        <f>IF(N241="zákl. přenesená",J241,0)</f>
        <v>0</v>
      </c>
      <c r="BH241" s="230">
        <f>IF(N241="sníž. přenesená",J241,0)</f>
        <v>0</v>
      </c>
      <c r="BI241" s="230">
        <f>IF(N241="nulová",J241,0)</f>
        <v>0</v>
      </c>
      <c r="BJ241" s="23" t="s">
        <v>187</v>
      </c>
      <c r="BK241" s="230">
        <f>ROUND(I241*H241,0)</f>
        <v>0</v>
      </c>
      <c r="BL241" s="23" t="s">
        <v>224</v>
      </c>
      <c r="BM241" s="23" t="s">
        <v>413</v>
      </c>
    </row>
    <row r="242" spans="2:47" s="1" customFormat="1" ht="13.5">
      <c r="B242" s="45"/>
      <c r="C242" s="73"/>
      <c r="D242" s="233" t="s">
        <v>205</v>
      </c>
      <c r="E242" s="73"/>
      <c r="F242" s="254" t="s">
        <v>410</v>
      </c>
      <c r="G242" s="73"/>
      <c r="H242" s="73"/>
      <c r="I242" s="190"/>
      <c r="J242" s="73"/>
      <c r="K242" s="73"/>
      <c r="L242" s="71"/>
      <c r="M242" s="255"/>
      <c r="N242" s="46"/>
      <c r="O242" s="46"/>
      <c r="P242" s="46"/>
      <c r="Q242" s="46"/>
      <c r="R242" s="46"/>
      <c r="S242" s="46"/>
      <c r="T242" s="94"/>
      <c r="AT242" s="23" t="s">
        <v>205</v>
      </c>
      <c r="AU242" s="23" t="s">
        <v>187</v>
      </c>
    </row>
    <row r="243" spans="2:65" s="1" customFormat="1" ht="34.2" customHeight="1">
      <c r="B243" s="45"/>
      <c r="C243" s="220" t="s">
        <v>414</v>
      </c>
      <c r="D243" s="220" t="s">
        <v>182</v>
      </c>
      <c r="E243" s="221" t="s">
        <v>415</v>
      </c>
      <c r="F243" s="222" t="s">
        <v>416</v>
      </c>
      <c r="G243" s="223" t="s">
        <v>334</v>
      </c>
      <c r="H243" s="225"/>
      <c r="I243" s="225"/>
      <c r="J243" s="224">
        <f>ROUND(I243*H243,0)</f>
        <v>0</v>
      </c>
      <c r="K243" s="222" t="s">
        <v>193</v>
      </c>
      <c r="L243" s="71"/>
      <c r="M243" s="226" t="s">
        <v>22</v>
      </c>
      <c r="N243" s="227" t="s">
        <v>45</v>
      </c>
      <c r="O243" s="46"/>
      <c r="P243" s="228">
        <f>O243*H243</f>
        <v>0</v>
      </c>
      <c r="Q243" s="228">
        <v>0</v>
      </c>
      <c r="R243" s="228">
        <f>Q243*H243</f>
        <v>0</v>
      </c>
      <c r="S243" s="228">
        <v>0</v>
      </c>
      <c r="T243" s="229">
        <f>S243*H243</f>
        <v>0</v>
      </c>
      <c r="AR243" s="23" t="s">
        <v>224</v>
      </c>
      <c r="AT243" s="23" t="s">
        <v>182</v>
      </c>
      <c r="AU243" s="23" t="s">
        <v>187</v>
      </c>
      <c r="AY243" s="23" t="s">
        <v>180</v>
      </c>
      <c r="BE243" s="230">
        <f>IF(N243="základní",J243,0)</f>
        <v>0</v>
      </c>
      <c r="BF243" s="230">
        <f>IF(N243="snížená",J243,0)</f>
        <v>0</v>
      </c>
      <c r="BG243" s="230">
        <f>IF(N243="zákl. přenesená",J243,0)</f>
        <v>0</v>
      </c>
      <c r="BH243" s="230">
        <f>IF(N243="sníž. přenesená",J243,0)</f>
        <v>0</v>
      </c>
      <c r="BI243" s="230">
        <f>IF(N243="nulová",J243,0)</f>
        <v>0</v>
      </c>
      <c r="BJ243" s="23" t="s">
        <v>187</v>
      </c>
      <c r="BK243" s="230">
        <f>ROUND(I243*H243,0)</f>
        <v>0</v>
      </c>
      <c r="BL243" s="23" t="s">
        <v>224</v>
      </c>
      <c r="BM243" s="23" t="s">
        <v>417</v>
      </c>
    </row>
    <row r="244" spans="2:47" s="1" customFormat="1" ht="13.5">
      <c r="B244" s="45"/>
      <c r="C244" s="73"/>
      <c r="D244" s="233" t="s">
        <v>205</v>
      </c>
      <c r="E244" s="73"/>
      <c r="F244" s="254" t="s">
        <v>418</v>
      </c>
      <c r="G244" s="73"/>
      <c r="H244" s="73"/>
      <c r="I244" s="190"/>
      <c r="J244" s="73"/>
      <c r="K244" s="73"/>
      <c r="L244" s="71"/>
      <c r="M244" s="255"/>
      <c r="N244" s="46"/>
      <c r="O244" s="46"/>
      <c r="P244" s="46"/>
      <c r="Q244" s="46"/>
      <c r="R244" s="46"/>
      <c r="S244" s="46"/>
      <c r="T244" s="94"/>
      <c r="AT244" s="23" t="s">
        <v>205</v>
      </c>
      <c r="AU244" s="23" t="s">
        <v>187</v>
      </c>
    </row>
    <row r="245" spans="2:63" s="10" customFormat="1" ht="29.85" customHeight="1">
      <c r="B245" s="204"/>
      <c r="C245" s="205"/>
      <c r="D245" s="206" t="s">
        <v>72</v>
      </c>
      <c r="E245" s="218" t="s">
        <v>419</v>
      </c>
      <c r="F245" s="218" t="s">
        <v>420</v>
      </c>
      <c r="G245" s="205"/>
      <c r="H245" s="205"/>
      <c r="I245" s="208"/>
      <c r="J245" s="219">
        <f>BK245</f>
        <v>0</v>
      </c>
      <c r="K245" s="205"/>
      <c r="L245" s="210"/>
      <c r="M245" s="211"/>
      <c r="N245" s="212"/>
      <c r="O245" s="212"/>
      <c r="P245" s="213">
        <f>SUM(P246:P268)</f>
        <v>0</v>
      </c>
      <c r="Q245" s="212"/>
      <c r="R245" s="213">
        <f>SUM(R246:R268)</f>
        <v>0</v>
      </c>
      <c r="S245" s="212"/>
      <c r="T245" s="214">
        <f>SUM(T246:T268)</f>
        <v>0</v>
      </c>
      <c r="AR245" s="215" t="s">
        <v>187</v>
      </c>
      <c r="AT245" s="216" t="s">
        <v>72</v>
      </c>
      <c r="AU245" s="216" t="s">
        <v>10</v>
      </c>
      <c r="AY245" s="215" t="s">
        <v>180</v>
      </c>
      <c r="BK245" s="217">
        <f>SUM(BK246:BK268)</f>
        <v>0</v>
      </c>
    </row>
    <row r="246" spans="2:65" s="1" customFormat="1" ht="14.4" customHeight="1">
      <c r="B246" s="45"/>
      <c r="C246" s="220" t="s">
        <v>309</v>
      </c>
      <c r="D246" s="220" t="s">
        <v>182</v>
      </c>
      <c r="E246" s="221" t="s">
        <v>421</v>
      </c>
      <c r="F246" s="222" t="s">
        <v>422</v>
      </c>
      <c r="G246" s="223" t="s">
        <v>423</v>
      </c>
      <c r="H246" s="224">
        <v>1</v>
      </c>
      <c r="I246" s="225"/>
      <c r="J246" s="224">
        <f>ROUND(I246*H246,0)</f>
        <v>0</v>
      </c>
      <c r="K246" s="222" t="s">
        <v>193</v>
      </c>
      <c r="L246" s="71"/>
      <c r="M246" s="226" t="s">
        <v>22</v>
      </c>
      <c r="N246" s="227" t="s">
        <v>45</v>
      </c>
      <c r="O246" s="46"/>
      <c r="P246" s="228">
        <f>O246*H246</f>
        <v>0</v>
      </c>
      <c r="Q246" s="228">
        <v>0</v>
      </c>
      <c r="R246" s="228">
        <f>Q246*H246</f>
        <v>0</v>
      </c>
      <c r="S246" s="228">
        <v>0</v>
      </c>
      <c r="T246" s="229">
        <f>S246*H246</f>
        <v>0</v>
      </c>
      <c r="AR246" s="23" t="s">
        <v>224</v>
      </c>
      <c r="AT246" s="23" t="s">
        <v>182</v>
      </c>
      <c r="AU246" s="23" t="s">
        <v>187</v>
      </c>
      <c r="AY246" s="23" t="s">
        <v>180</v>
      </c>
      <c r="BE246" s="230">
        <f>IF(N246="základní",J246,0)</f>
        <v>0</v>
      </c>
      <c r="BF246" s="230">
        <f>IF(N246="snížená",J246,0)</f>
        <v>0</v>
      </c>
      <c r="BG246" s="230">
        <f>IF(N246="zákl. přenesená",J246,0)</f>
        <v>0</v>
      </c>
      <c r="BH246" s="230">
        <f>IF(N246="sníž. přenesená",J246,0)</f>
        <v>0</v>
      </c>
      <c r="BI246" s="230">
        <f>IF(N246="nulová",J246,0)</f>
        <v>0</v>
      </c>
      <c r="BJ246" s="23" t="s">
        <v>187</v>
      </c>
      <c r="BK246" s="230">
        <f>ROUND(I246*H246,0)</f>
        <v>0</v>
      </c>
      <c r="BL246" s="23" t="s">
        <v>224</v>
      </c>
      <c r="BM246" s="23" t="s">
        <v>424</v>
      </c>
    </row>
    <row r="247" spans="2:65" s="1" customFormat="1" ht="22.8" customHeight="1">
      <c r="B247" s="45"/>
      <c r="C247" s="220" t="s">
        <v>425</v>
      </c>
      <c r="D247" s="220" t="s">
        <v>182</v>
      </c>
      <c r="E247" s="221" t="s">
        <v>426</v>
      </c>
      <c r="F247" s="222" t="s">
        <v>427</v>
      </c>
      <c r="G247" s="223" t="s">
        <v>423</v>
      </c>
      <c r="H247" s="224">
        <v>1</v>
      </c>
      <c r="I247" s="225"/>
      <c r="J247" s="224">
        <f>ROUND(I247*H247,0)</f>
        <v>0</v>
      </c>
      <c r="K247" s="222" t="s">
        <v>193</v>
      </c>
      <c r="L247" s="71"/>
      <c r="M247" s="226" t="s">
        <v>22</v>
      </c>
      <c r="N247" s="227" t="s">
        <v>45</v>
      </c>
      <c r="O247" s="46"/>
      <c r="P247" s="228">
        <f>O247*H247</f>
        <v>0</v>
      </c>
      <c r="Q247" s="228">
        <v>0</v>
      </c>
      <c r="R247" s="228">
        <f>Q247*H247</f>
        <v>0</v>
      </c>
      <c r="S247" s="228">
        <v>0</v>
      </c>
      <c r="T247" s="229">
        <f>S247*H247</f>
        <v>0</v>
      </c>
      <c r="AR247" s="23" t="s">
        <v>224</v>
      </c>
      <c r="AT247" s="23" t="s">
        <v>182</v>
      </c>
      <c r="AU247" s="23" t="s">
        <v>187</v>
      </c>
      <c r="AY247" s="23" t="s">
        <v>180</v>
      </c>
      <c r="BE247" s="230">
        <f>IF(N247="základní",J247,0)</f>
        <v>0</v>
      </c>
      <c r="BF247" s="230">
        <f>IF(N247="snížená",J247,0)</f>
        <v>0</v>
      </c>
      <c r="BG247" s="230">
        <f>IF(N247="zákl. přenesená",J247,0)</f>
        <v>0</v>
      </c>
      <c r="BH247" s="230">
        <f>IF(N247="sníž. přenesená",J247,0)</f>
        <v>0</v>
      </c>
      <c r="BI247" s="230">
        <f>IF(N247="nulová",J247,0)</f>
        <v>0</v>
      </c>
      <c r="BJ247" s="23" t="s">
        <v>187</v>
      </c>
      <c r="BK247" s="230">
        <f>ROUND(I247*H247,0)</f>
        <v>0</v>
      </c>
      <c r="BL247" s="23" t="s">
        <v>224</v>
      </c>
      <c r="BM247" s="23" t="s">
        <v>428</v>
      </c>
    </row>
    <row r="248" spans="2:47" s="1" customFormat="1" ht="13.5">
      <c r="B248" s="45"/>
      <c r="C248" s="73"/>
      <c r="D248" s="233" t="s">
        <v>205</v>
      </c>
      <c r="E248" s="73"/>
      <c r="F248" s="254" t="s">
        <v>429</v>
      </c>
      <c r="G248" s="73"/>
      <c r="H248" s="73"/>
      <c r="I248" s="190"/>
      <c r="J248" s="73"/>
      <c r="K248" s="73"/>
      <c r="L248" s="71"/>
      <c r="M248" s="255"/>
      <c r="N248" s="46"/>
      <c r="O248" s="46"/>
      <c r="P248" s="46"/>
      <c r="Q248" s="46"/>
      <c r="R248" s="46"/>
      <c r="S248" s="46"/>
      <c r="T248" s="94"/>
      <c r="AT248" s="23" t="s">
        <v>205</v>
      </c>
      <c r="AU248" s="23" t="s">
        <v>187</v>
      </c>
    </row>
    <row r="249" spans="2:65" s="1" customFormat="1" ht="14.4" customHeight="1">
      <c r="B249" s="45"/>
      <c r="C249" s="220" t="s">
        <v>318</v>
      </c>
      <c r="D249" s="220" t="s">
        <v>182</v>
      </c>
      <c r="E249" s="221" t="s">
        <v>430</v>
      </c>
      <c r="F249" s="222" t="s">
        <v>431</v>
      </c>
      <c r="G249" s="223" t="s">
        <v>423</v>
      </c>
      <c r="H249" s="224">
        <v>1</v>
      </c>
      <c r="I249" s="225"/>
      <c r="J249" s="224">
        <f>ROUND(I249*H249,0)</f>
        <v>0</v>
      </c>
      <c r="K249" s="222" t="s">
        <v>193</v>
      </c>
      <c r="L249" s="71"/>
      <c r="M249" s="226" t="s">
        <v>22</v>
      </c>
      <c r="N249" s="227" t="s">
        <v>45</v>
      </c>
      <c r="O249" s="46"/>
      <c r="P249" s="228">
        <f>O249*H249</f>
        <v>0</v>
      </c>
      <c r="Q249" s="228">
        <v>0</v>
      </c>
      <c r="R249" s="228">
        <f>Q249*H249</f>
        <v>0</v>
      </c>
      <c r="S249" s="228">
        <v>0</v>
      </c>
      <c r="T249" s="229">
        <f>S249*H249</f>
        <v>0</v>
      </c>
      <c r="AR249" s="23" t="s">
        <v>224</v>
      </c>
      <c r="AT249" s="23" t="s">
        <v>182</v>
      </c>
      <c r="AU249" s="23" t="s">
        <v>187</v>
      </c>
      <c r="AY249" s="23" t="s">
        <v>180</v>
      </c>
      <c r="BE249" s="230">
        <f>IF(N249="základní",J249,0)</f>
        <v>0</v>
      </c>
      <c r="BF249" s="230">
        <f>IF(N249="snížená",J249,0)</f>
        <v>0</v>
      </c>
      <c r="BG249" s="230">
        <f>IF(N249="zákl. přenesená",J249,0)</f>
        <v>0</v>
      </c>
      <c r="BH249" s="230">
        <f>IF(N249="sníž. přenesená",J249,0)</f>
        <v>0</v>
      </c>
      <c r="BI249" s="230">
        <f>IF(N249="nulová",J249,0)</f>
        <v>0</v>
      </c>
      <c r="BJ249" s="23" t="s">
        <v>187</v>
      </c>
      <c r="BK249" s="230">
        <f>ROUND(I249*H249,0)</f>
        <v>0</v>
      </c>
      <c r="BL249" s="23" t="s">
        <v>224</v>
      </c>
      <c r="BM249" s="23" t="s">
        <v>29</v>
      </c>
    </row>
    <row r="250" spans="2:65" s="1" customFormat="1" ht="22.8" customHeight="1">
      <c r="B250" s="45"/>
      <c r="C250" s="220" t="s">
        <v>432</v>
      </c>
      <c r="D250" s="220" t="s">
        <v>182</v>
      </c>
      <c r="E250" s="221" t="s">
        <v>433</v>
      </c>
      <c r="F250" s="222" t="s">
        <v>434</v>
      </c>
      <c r="G250" s="223" t="s">
        <v>423</v>
      </c>
      <c r="H250" s="224">
        <v>1</v>
      </c>
      <c r="I250" s="225"/>
      <c r="J250" s="224">
        <f>ROUND(I250*H250,0)</f>
        <v>0</v>
      </c>
      <c r="K250" s="222" t="s">
        <v>193</v>
      </c>
      <c r="L250" s="71"/>
      <c r="M250" s="226" t="s">
        <v>22</v>
      </c>
      <c r="N250" s="227" t="s">
        <v>45</v>
      </c>
      <c r="O250" s="46"/>
      <c r="P250" s="228">
        <f>O250*H250</f>
        <v>0</v>
      </c>
      <c r="Q250" s="228">
        <v>0</v>
      </c>
      <c r="R250" s="228">
        <f>Q250*H250</f>
        <v>0</v>
      </c>
      <c r="S250" s="228">
        <v>0</v>
      </c>
      <c r="T250" s="229">
        <f>S250*H250</f>
        <v>0</v>
      </c>
      <c r="AR250" s="23" t="s">
        <v>224</v>
      </c>
      <c r="AT250" s="23" t="s">
        <v>182</v>
      </c>
      <c r="AU250" s="23" t="s">
        <v>187</v>
      </c>
      <c r="AY250" s="23" t="s">
        <v>180</v>
      </c>
      <c r="BE250" s="230">
        <f>IF(N250="základní",J250,0)</f>
        <v>0</v>
      </c>
      <c r="BF250" s="230">
        <f>IF(N250="snížená",J250,0)</f>
        <v>0</v>
      </c>
      <c r="BG250" s="230">
        <f>IF(N250="zákl. přenesená",J250,0)</f>
        <v>0</v>
      </c>
      <c r="BH250" s="230">
        <f>IF(N250="sníž. přenesená",J250,0)</f>
        <v>0</v>
      </c>
      <c r="BI250" s="230">
        <f>IF(N250="nulová",J250,0)</f>
        <v>0</v>
      </c>
      <c r="BJ250" s="23" t="s">
        <v>187</v>
      </c>
      <c r="BK250" s="230">
        <f>ROUND(I250*H250,0)</f>
        <v>0</v>
      </c>
      <c r="BL250" s="23" t="s">
        <v>224</v>
      </c>
      <c r="BM250" s="23" t="s">
        <v>435</v>
      </c>
    </row>
    <row r="251" spans="2:47" s="1" customFormat="1" ht="13.5">
      <c r="B251" s="45"/>
      <c r="C251" s="73"/>
      <c r="D251" s="233" t="s">
        <v>205</v>
      </c>
      <c r="E251" s="73"/>
      <c r="F251" s="254" t="s">
        <v>436</v>
      </c>
      <c r="G251" s="73"/>
      <c r="H251" s="73"/>
      <c r="I251" s="190"/>
      <c r="J251" s="73"/>
      <c r="K251" s="73"/>
      <c r="L251" s="71"/>
      <c r="M251" s="255"/>
      <c r="N251" s="46"/>
      <c r="O251" s="46"/>
      <c r="P251" s="46"/>
      <c r="Q251" s="46"/>
      <c r="R251" s="46"/>
      <c r="S251" s="46"/>
      <c r="T251" s="94"/>
      <c r="AT251" s="23" t="s">
        <v>205</v>
      </c>
      <c r="AU251" s="23" t="s">
        <v>187</v>
      </c>
    </row>
    <row r="252" spans="2:65" s="1" customFormat="1" ht="14.4" customHeight="1">
      <c r="B252" s="45"/>
      <c r="C252" s="220" t="s">
        <v>323</v>
      </c>
      <c r="D252" s="220" t="s">
        <v>182</v>
      </c>
      <c r="E252" s="221" t="s">
        <v>437</v>
      </c>
      <c r="F252" s="222" t="s">
        <v>438</v>
      </c>
      <c r="G252" s="223" t="s">
        <v>423</v>
      </c>
      <c r="H252" s="224">
        <v>1</v>
      </c>
      <c r="I252" s="225"/>
      <c r="J252" s="224">
        <f>ROUND(I252*H252,0)</f>
        <v>0</v>
      </c>
      <c r="K252" s="222" t="s">
        <v>193</v>
      </c>
      <c r="L252" s="71"/>
      <c r="M252" s="226" t="s">
        <v>22</v>
      </c>
      <c r="N252" s="227" t="s">
        <v>45</v>
      </c>
      <c r="O252" s="46"/>
      <c r="P252" s="228">
        <f>O252*H252</f>
        <v>0</v>
      </c>
      <c r="Q252" s="228">
        <v>0</v>
      </c>
      <c r="R252" s="228">
        <f>Q252*H252</f>
        <v>0</v>
      </c>
      <c r="S252" s="228">
        <v>0</v>
      </c>
      <c r="T252" s="229">
        <f>S252*H252</f>
        <v>0</v>
      </c>
      <c r="AR252" s="23" t="s">
        <v>224</v>
      </c>
      <c r="AT252" s="23" t="s">
        <v>182</v>
      </c>
      <c r="AU252" s="23" t="s">
        <v>187</v>
      </c>
      <c r="AY252" s="23" t="s">
        <v>180</v>
      </c>
      <c r="BE252" s="230">
        <f>IF(N252="základní",J252,0)</f>
        <v>0</v>
      </c>
      <c r="BF252" s="230">
        <f>IF(N252="snížená",J252,0)</f>
        <v>0</v>
      </c>
      <c r="BG252" s="230">
        <f>IF(N252="zákl. přenesená",J252,0)</f>
        <v>0</v>
      </c>
      <c r="BH252" s="230">
        <f>IF(N252="sníž. přenesená",J252,0)</f>
        <v>0</v>
      </c>
      <c r="BI252" s="230">
        <f>IF(N252="nulová",J252,0)</f>
        <v>0</v>
      </c>
      <c r="BJ252" s="23" t="s">
        <v>187</v>
      </c>
      <c r="BK252" s="230">
        <f>ROUND(I252*H252,0)</f>
        <v>0</v>
      </c>
      <c r="BL252" s="23" t="s">
        <v>224</v>
      </c>
      <c r="BM252" s="23" t="s">
        <v>439</v>
      </c>
    </row>
    <row r="253" spans="2:65" s="1" customFormat="1" ht="22.8" customHeight="1">
      <c r="B253" s="45"/>
      <c r="C253" s="220" t="s">
        <v>440</v>
      </c>
      <c r="D253" s="220" t="s">
        <v>182</v>
      </c>
      <c r="E253" s="221" t="s">
        <v>441</v>
      </c>
      <c r="F253" s="222" t="s">
        <v>442</v>
      </c>
      <c r="G253" s="223" t="s">
        <v>423</v>
      </c>
      <c r="H253" s="224">
        <v>1</v>
      </c>
      <c r="I253" s="225"/>
      <c r="J253" s="224">
        <f>ROUND(I253*H253,0)</f>
        <v>0</v>
      </c>
      <c r="K253" s="222" t="s">
        <v>193</v>
      </c>
      <c r="L253" s="71"/>
      <c r="M253" s="226" t="s">
        <v>22</v>
      </c>
      <c r="N253" s="227" t="s">
        <v>45</v>
      </c>
      <c r="O253" s="46"/>
      <c r="P253" s="228">
        <f>O253*H253</f>
        <v>0</v>
      </c>
      <c r="Q253" s="228">
        <v>0</v>
      </c>
      <c r="R253" s="228">
        <f>Q253*H253</f>
        <v>0</v>
      </c>
      <c r="S253" s="228">
        <v>0</v>
      </c>
      <c r="T253" s="229">
        <f>S253*H253</f>
        <v>0</v>
      </c>
      <c r="AR253" s="23" t="s">
        <v>224</v>
      </c>
      <c r="AT253" s="23" t="s">
        <v>182</v>
      </c>
      <c r="AU253" s="23" t="s">
        <v>187</v>
      </c>
      <c r="AY253" s="23" t="s">
        <v>180</v>
      </c>
      <c r="BE253" s="230">
        <f>IF(N253="základní",J253,0)</f>
        <v>0</v>
      </c>
      <c r="BF253" s="230">
        <f>IF(N253="snížená",J253,0)</f>
        <v>0</v>
      </c>
      <c r="BG253" s="230">
        <f>IF(N253="zákl. přenesená",J253,0)</f>
        <v>0</v>
      </c>
      <c r="BH253" s="230">
        <f>IF(N253="sníž. přenesená",J253,0)</f>
        <v>0</v>
      </c>
      <c r="BI253" s="230">
        <f>IF(N253="nulová",J253,0)</f>
        <v>0</v>
      </c>
      <c r="BJ253" s="23" t="s">
        <v>187</v>
      </c>
      <c r="BK253" s="230">
        <f>ROUND(I253*H253,0)</f>
        <v>0</v>
      </c>
      <c r="BL253" s="23" t="s">
        <v>224</v>
      </c>
      <c r="BM253" s="23" t="s">
        <v>443</v>
      </c>
    </row>
    <row r="254" spans="2:47" s="1" customFormat="1" ht="13.5">
      <c r="B254" s="45"/>
      <c r="C254" s="73"/>
      <c r="D254" s="233" t="s">
        <v>205</v>
      </c>
      <c r="E254" s="73"/>
      <c r="F254" s="254" t="s">
        <v>444</v>
      </c>
      <c r="G254" s="73"/>
      <c r="H254" s="73"/>
      <c r="I254" s="190"/>
      <c r="J254" s="73"/>
      <c r="K254" s="73"/>
      <c r="L254" s="71"/>
      <c r="M254" s="255"/>
      <c r="N254" s="46"/>
      <c r="O254" s="46"/>
      <c r="P254" s="46"/>
      <c r="Q254" s="46"/>
      <c r="R254" s="46"/>
      <c r="S254" s="46"/>
      <c r="T254" s="94"/>
      <c r="AT254" s="23" t="s">
        <v>205</v>
      </c>
      <c r="AU254" s="23" t="s">
        <v>187</v>
      </c>
    </row>
    <row r="255" spans="2:65" s="1" customFormat="1" ht="22.8" customHeight="1">
      <c r="B255" s="45"/>
      <c r="C255" s="220" t="s">
        <v>329</v>
      </c>
      <c r="D255" s="220" t="s">
        <v>182</v>
      </c>
      <c r="E255" s="221" t="s">
        <v>445</v>
      </c>
      <c r="F255" s="222" t="s">
        <v>446</v>
      </c>
      <c r="G255" s="223" t="s">
        <v>423</v>
      </c>
      <c r="H255" s="224">
        <v>1</v>
      </c>
      <c r="I255" s="225"/>
      <c r="J255" s="224">
        <f>ROUND(I255*H255,0)</f>
        <v>0</v>
      </c>
      <c r="K255" s="222" t="s">
        <v>193</v>
      </c>
      <c r="L255" s="71"/>
      <c r="M255" s="226" t="s">
        <v>22</v>
      </c>
      <c r="N255" s="227" t="s">
        <v>45</v>
      </c>
      <c r="O255" s="46"/>
      <c r="P255" s="228">
        <f>O255*H255</f>
        <v>0</v>
      </c>
      <c r="Q255" s="228">
        <v>0</v>
      </c>
      <c r="R255" s="228">
        <f>Q255*H255</f>
        <v>0</v>
      </c>
      <c r="S255" s="228">
        <v>0</v>
      </c>
      <c r="T255" s="229">
        <f>S255*H255</f>
        <v>0</v>
      </c>
      <c r="AR255" s="23" t="s">
        <v>224</v>
      </c>
      <c r="AT255" s="23" t="s">
        <v>182</v>
      </c>
      <c r="AU255" s="23" t="s">
        <v>187</v>
      </c>
      <c r="AY255" s="23" t="s">
        <v>180</v>
      </c>
      <c r="BE255" s="230">
        <f>IF(N255="základní",J255,0)</f>
        <v>0</v>
      </c>
      <c r="BF255" s="230">
        <f>IF(N255="snížená",J255,0)</f>
        <v>0</v>
      </c>
      <c r="BG255" s="230">
        <f>IF(N255="zákl. přenesená",J255,0)</f>
        <v>0</v>
      </c>
      <c r="BH255" s="230">
        <f>IF(N255="sníž. přenesená",J255,0)</f>
        <v>0</v>
      </c>
      <c r="BI255" s="230">
        <f>IF(N255="nulová",J255,0)</f>
        <v>0</v>
      </c>
      <c r="BJ255" s="23" t="s">
        <v>187</v>
      </c>
      <c r="BK255" s="230">
        <f>ROUND(I255*H255,0)</f>
        <v>0</v>
      </c>
      <c r="BL255" s="23" t="s">
        <v>224</v>
      </c>
      <c r="BM255" s="23" t="s">
        <v>447</v>
      </c>
    </row>
    <row r="256" spans="2:65" s="1" customFormat="1" ht="14.4" customHeight="1">
      <c r="B256" s="45"/>
      <c r="C256" s="220" t="s">
        <v>448</v>
      </c>
      <c r="D256" s="220" t="s">
        <v>182</v>
      </c>
      <c r="E256" s="221" t="s">
        <v>449</v>
      </c>
      <c r="F256" s="222" t="s">
        <v>450</v>
      </c>
      <c r="G256" s="223" t="s">
        <v>423</v>
      </c>
      <c r="H256" s="224">
        <v>1</v>
      </c>
      <c r="I256" s="225"/>
      <c r="J256" s="224">
        <f>ROUND(I256*H256,0)</f>
        <v>0</v>
      </c>
      <c r="K256" s="222" t="s">
        <v>193</v>
      </c>
      <c r="L256" s="71"/>
      <c r="M256" s="226" t="s">
        <v>22</v>
      </c>
      <c r="N256" s="227" t="s">
        <v>45</v>
      </c>
      <c r="O256" s="46"/>
      <c r="P256" s="228">
        <f>O256*H256</f>
        <v>0</v>
      </c>
      <c r="Q256" s="228">
        <v>0</v>
      </c>
      <c r="R256" s="228">
        <f>Q256*H256</f>
        <v>0</v>
      </c>
      <c r="S256" s="228">
        <v>0</v>
      </c>
      <c r="T256" s="229">
        <f>S256*H256</f>
        <v>0</v>
      </c>
      <c r="AR256" s="23" t="s">
        <v>224</v>
      </c>
      <c r="AT256" s="23" t="s">
        <v>182</v>
      </c>
      <c r="AU256" s="23" t="s">
        <v>187</v>
      </c>
      <c r="AY256" s="23" t="s">
        <v>180</v>
      </c>
      <c r="BE256" s="230">
        <f>IF(N256="základní",J256,0)</f>
        <v>0</v>
      </c>
      <c r="BF256" s="230">
        <f>IF(N256="snížená",J256,0)</f>
        <v>0</v>
      </c>
      <c r="BG256" s="230">
        <f>IF(N256="zákl. přenesená",J256,0)</f>
        <v>0</v>
      </c>
      <c r="BH256" s="230">
        <f>IF(N256="sníž. přenesená",J256,0)</f>
        <v>0</v>
      </c>
      <c r="BI256" s="230">
        <f>IF(N256="nulová",J256,0)</f>
        <v>0</v>
      </c>
      <c r="BJ256" s="23" t="s">
        <v>187</v>
      </c>
      <c r="BK256" s="230">
        <f>ROUND(I256*H256,0)</f>
        <v>0</v>
      </c>
      <c r="BL256" s="23" t="s">
        <v>224</v>
      </c>
      <c r="BM256" s="23" t="s">
        <v>451</v>
      </c>
    </row>
    <row r="257" spans="2:47" s="1" customFormat="1" ht="13.5">
      <c r="B257" s="45"/>
      <c r="C257" s="73"/>
      <c r="D257" s="233" t="s">
        <v>205</v>
      </c>
      <c r="E257" s="73"/>
      <c r="F257" s="254" t="s">
        <v>452</v>
      </c>
      <c r="G257" s="73"/>
      <c r="H257" s="73"/>
      <c r="I257" s="190"/>
      <c r="J257" s="73"/>
      <c r="K257" s="73"/>
      <c r="L257" s="71"/>
      <c r="M257" s="255"/>
      <c r="N257" s="46"/>
      <c r="O257" s="46"/>
      <c r="P257" s="46"/>
      <c r="Q257" s="46"/>
      <c r="R257" s="46"/>
      <c r="S257" s="46"/>
      <c r="T257" s="94"/>
      <c r="AT257" s="23" t="s">
        <v>205</v>
      </c>
      <c r="AU257" s="23" t="s">
        <v>187</v>
      </c>
    </row>
    <row r="258" spans="2:65" s="1" customFormat="1" ht="22.8" customHeight="1">
      <c r="B258" s="45"/>
      <c r="C258" s="220" t="s">
        <v>335</v>
      </c>
      <c r="D258" s="220" t="s">
        <v>182</v>
      </c>
      <c r="E258" s="221" t="s">
        <v>453</v>
      </c>
      <c r="F258" s="222" t="s">
        <v>454</v>
      </c>
      <c r="G258" s="223" t="s">
        <v>423</v>
      </c>
      <c r="H258" s="224">
        <v>1</v>
      </c>
      <c r="I258" s="225"/>
      <c r="J258" s="224">
        <f>ROUND(I258*H258,0)</f>
        <v>0</v>
      </c>
      <c r="K258" s="222" t="s">
        <v>193</v>
      </c>
      <c r="L258" s="71"/>
      <c r="M258" s="226" t="s">
        <v>22</v>
      </c>
      <c r="N258" s="227" t="s">
        <v>45</v>
      </c>
      <c r="O258" s="46"/>
      <c r="P258" s="228">
        <f>O258*H258</f>
        <v>0</v>
      </c>
      <c r="Q258" s="228">
        <v>0</v>
      </c>
      <c r="R258" s="228">
        <f>Q258*H258</f>
        <v>0</v>
      </c>
      <c r="S258" s="228">
        <v>0</v>
      </c>
      <c r="T258" s="229">
        <f>S258*H258</f>
        <v>0</v>
      </c>
      <c r="AR258" s="23" t="s">
        <v>224</v>
      </c>
      <c r="AT258" s="23" t="s">
        <v>182</v>
      </c>
      <c r="AU258" s="23" t="s">
        <v>187</v>
      </c>
      <c r="AY258" s="23" t="s">
        <v>180</v>
      </c>
      <c r="BE258" s="230">
        <f>IF(N258="základní",J258,0)</f>
        <v>0</v>
      </c>
      <c r="BF258" s="230">
        <f>IF(N258="snížená",J258,0)</f>
        <v>0</v>
      </c>
      <c r="BG258" s="230">
        <f>IF(N258="zákl. přenesená",J258,0)</f>
        <v>0</v>
      </c>
      <c r="BH258" s="230">
        <f>IF(N258="sníž. přenesená",J258,0)</f>
        <v>0</v>
      </c>
      <c r="BI258" s="230">
        <f>IF(N258="nulová",J258,0)</f>
        <v>0</v>
      </c>
      <c r="BJ258" s="23" t="s">
        <v>187</v>
      </c>
      <c r="BK258" s="230">
        <f>ROUND(I258*H258,0)</f>
        <v>0</v>
      </c>
      <c r="BL258" s="23" t="s">
        <v>224</v>
      </c>
      <c r="BM258" s="23" t="s">
        <v>455</v>
      </c>
    </row>
    <row r="259" spans="2:65" s="1" customFormat="1" ht="22.8" customHeight="1">
      <c r="B259" s="45"/>
      <c r="C259" s="220" t="s">
        <v>456</v>
      </c>
      <c r="D259" s="220" t="s">
        <v>182</v>
      </c>
      <c r="E259" s="221" t="s">
        <v>457</v>
      </c>
      <c r="F259" s="222" t="s">
        <v>458</v>
      </c>
      <c r="G259" s="223" t="s">
        <v>358</v>
      </c>
      <c r="H259" s="224">
        <v>1</v>
      </c>
      <c r="I259" s="225"/>
      <c r="J259" s="224">
        <f>ROUND(I259*H259,0)</f>
        <v>0</v>
      </c>
      <c r="K259" s="222" t="s">
        <v>193</v>
      </c>
      <c r="L259" s="71"/>
      <c r="M259" s="226" t="s">
        <v>22</v>
      </c>
      <c r="N259" s="227" t="s">
        <v>45</v>
      </c>
      <c r="O259" s="46"/>
      <c r="P259" s="228">
        <f>O259*H259</f>
        <v>0</v>
      </c>
      <c r="Q259" s="228">
        <v>0</v>
      </c>
      <c r="R259" s="228">
        <f>Q259*H259</f>
        <v>0</v>
      </c>
      <c r="S259" s="228">
        <v>0</v>
      </c>
      <c r="T259" s="229">
        <f>S259*H259</f>
        <v>0</v>
      </c>
      <c r="AR259" s="23" t="s">
        <v>224</v>
      </c>
      <c r="AT259" s="23" t="s">
        <v>182</v>
      </c>
      <c r="AU259" s="23" t="s">
        <v>187</v>
      </c>
      <c r="AY259" s="23" t="s">
        <v>180</v>
      </c>
      <c r="BE259" s="230">
        <f>IF(N259="základní",J259,0)</f>
        <v>0</v>
      </c>
      <c r="BF259" s="230">
        <f>IF(N259="snížená",J259,0)</f>
        <v>0</v>
      </c>
      <c r="BG259" s="230">
        <f>IF(N259="zákl. přenesená",J259,0)</f>
        <v>0</v>
      </c>
      <c r="BH259" s="230">
        <f>IF(N259="sníž. přenesená",J259,0)</f>
        <v>0</v>
      </c>
      <c r="BI259" s="230">
        <f>IF(N259="nulová",J259,0)</f>
        <v>0</v>
      </c>
      <c r="BJ259" s="23" t="s">
        <v>187</v>
      </c>
      <c r="BK259" s="230">
        <f>ROUND(I259*H259,0)</f>
        <v>0</v>
      </c>
      <c r="BL259" s="23" t="s">
        <v>224</v>
      </c>
      <c r="BM259" s="23" t="s">
        <v>459</v>
      </c>
    </row>
    <row r="260" spans="2:65" s="1" customFormat="1" ht="14.4" customHeight="1">
      <c r="B260" s="45"/>
      <c r="C260" s="220" t="s">
        <v>342</v>
      </c>
      <c r="D260" s="220" t="s">
        <v>182</v>
      </c>
      <c r="E260" s="221" t="s">
        <v>460</v>
      </c>
      <c r="F260" s="222" t="s">
        <v>461</v>
      </c>
      <c r="G260" s="223" t="s">
        <v>423</v>
      </c>
      <c r="H260" s="224">
        <v>3</v>
      </c>
      <c r="I260" s="225"/>
      <c r="J260" s="224">
        <f>ROUND(I260*H260,0)</f>
        <v>0</v>
      </c>
      <c r="K260" s="222" t="s">
        <v>193</v>
      </c>
      <c r="L260" s="71"/>
      <c r="M260" s="226" t="s">
        <v>22</v>
      </c>
      <c r="N260" s="227" t="s">
        <v>45</v>
      </c>
      <c r="O260" s="46"/>
      <c r="P260" s="228">
        <f>O260*H260</f>
        <v>0</v>
      </c>
      <c r="Q260" s="228">
        <v>0</v>
      </c>
      <c r="R260" s="228">
        <f>Q260*H260</f>
        <v>0</v>
      </c>
      <c r="S260" s="228">
        <v>0</v>
      </c>
      <c r="T260" s="229">
        <f>S260*H260</f>
        <v>0</v>
      </c>
      <c r="AR260" s="23" t="s">
        <v>224</v>
      </c>
      <c r="AT260" s="23" t="s">
        <v>182</v>
      </c>
      <c r="AU260" s="23" t="s">
        <v>187</v>
      </c>
      <c r="AY260" s="23" t="s">
        <v>180</v>
      </c>
      <c r="BE260" s="230">
        <f>IF(N260="základní",J260,0)</f>
        <v>0</v>
      </c>
      <c r="BF260" s="230">
        <f>IF(N260="snížená",J260,0)</f>
        <v>0</v>
      </c>
      <c r="BG260" s="230">
        <f>IF(N260="zákl. přenesená",J260,0)</f>
        <v>0</v>
      </c>
      <c r="BH260" s="230">
        <f>IF(N260="sníž. přenesená",J260,0)</f>
        <v>0</v>
      </c>
      <c r="BI260" s="230">
        <f>IF(N260="nulová",J260,0)</f>
        <v>0</v>
      </c>
      <c r="BJ260" s="23" t="s">
        <v>187</v>
      </c>
      <c r="BK260" s="230">
        <f>ROUND(I260*H260,0)</f>
        <v>0</v>
      </c>
      <c r="BL260" s="23" t="s">
        <v>224</v>
      </c>
      <c r="BM260" s="23" t="s">
        <v>462</v>
      </c>
    </row>
    <row r="261" spans="2:65" s="1" customFormat="1" ht="22.8" customHeight="1">
      <c r="B261" s="45"/>
      <c r="C261" s="220" t="s">
        <v>463</v>
      </c>
      <c r="D261" s="220" t="s">
        <v>182</v>
      </c>
      <c r="E261" s="221" t="s">
        <v>464</v>
      </c>
      <c r="F261" s="222" t="s">
        <v>465</v>
      </c>
      <c r="G261" s="223" t="s">
        <v>423</v>
      </c>
      <c r="H261" s="224">
        <v>1</v>
      </c>
      <c r="I261" s="225"/>
      <c r="J261" s="224">
        <f>ROUND(I261*H261,0)</f>
        <v>0</v>
      </c>
      <c r="K261" s="222" t="s">
        <v>193</v>
      </c>
      <c r="L261" s="71"/>
      <c r="M261" s="226" t="s">
        <v>22</v>
      </c>
      <c r="N261" s="227" t="s">
        <v>45</v>
      </c>
      <c r="O261" s="46"/>
      <c r="P261" s="228">
        <f>O261*H261</f>
        <v>0</v>
      </c>
      <c r="Q261" s="228">
        <v>0</v>
      </c>
      <c r="R261" s="228">
        <f>Q261*H261</f>
        <v>0</v>
      </c>
      <c r="S261" s="228">
        <v>0</v>
      </c>
      <c r="T261" s="229">
        <f>S261*H261</f>
        <v>0</v>
      </c>
      <c r="AR261" s="23" t="s">
        <v>224</v>
      </c>
      <c r="AT261" s="23" t="s">
        <v>182</v>
      </c>
      <c r="AU261" s="23" t="s">
        <v>187</v>
      </c>
      <c r="AY261" s="23" t="s">
        <v>180</v>
      </c>
      <c r="BE261" s="230">
        <f>IF(N261="základní",J261,0)</f>
        <v>0</v>
      </c>
      <c r="BF261" s="230">
        <f>IF(N261="snížená",J261,0)</f>
        <v>0</v>
      </c>
      <c r="BG261" s="230">
        <f>IF(N261="zákl. přenesená",J261,0)</f>
        <v>0</v>
      </c>
      <c r="BH261" s="230">
        <f>IF(N261="sníž. přenesená",J261,0)</f>
        <v>0</v>
      </c>
      <c r="BI261" s="230">
        <f>IF(N261="nulová",J261,0)</f>
        <v>0</v>
      </c>
      <c r="BJ261" s="23" t="s">
        <v>187</v>
      </c>
      <c r="BK261" s="230">
        <f>ROUND(I261*H261,0)</f>
        <v>0</v>
      </c>
      <c r="BL261" s="23" t="s">
        <v>224</v>
      </c>
      <c r="BM261" s="23" t="s">
        <v>466</v>
      </c>
    </row>
    <row r="262" spans="2:47" s="1" customFormat="1" ht="13.5">
      <c r="B262" s="45"/>
      <c r="C262" s="73"/>
      <c r="D262" s="233" t="s">
        <v>205</v>
      </c>
      <c r="E262" s="73"/>
      <c r="F262" s="254" t="s">
        <v>467</v>
      </c>
      <c r="G262" s="73"/>
      <c r="H262" s="73"/>
      <c r="I262" s="190"/>
      <c r="J262" s="73"/>
      <c r="K262" s="73"/>
      <c r="L262" s="71"/>
      <c r="M262" s="255"/>
      <c r="N262" s="46"/>
      <c r="O262" s="46"/>
      <c r="P262" s="46"/>
      <c r="Q262" s="46"/>
      <c r="R262" s="46"/>
      <c r="S262" s="46"/>
      <c r="T262" s="94"/>
      <c r="AT262" s="23" t="s">
        <v>205</v>
      </c>
      <c r="AU262" s="23" t="s">
        <v>187</v>
      </c>
    </row>
    <row r="263" spans="2:65" s="1" customFormat="1" ht="14.4" customHeight="1">
      <c r="B263" s="45"/>
      <c r="C263" s="220" t="s">
        <v>345</v>
      </c>
      <c r="D263" s="220" t="s">
        <v>182</v>
      </c>
      <c r="E263" s="221" t="s">
        <v>468</v>
      </c>
      <c r="F263" s="222" t="s">
        <v>469</v>
      </c>
      <c r="G263" s="223" t="s">
        <v>423</v>
      </c>
      <c r="H263" s="224">
        <v>1</v>
      </c>
      <c r="I263" s="225"/>
      <c r="J263" s="224">
        <f>ROUND(I263*H263,0)</f>
        <v>0</v>
      </c>
      <c r="K263" s="222" t="s">
        <v>193</v>
      </c>
      <c r="L263" s="71"/>
      <c r="M263" s="226" t="s">
        <v>22</v>
      </c>
      <c r="N263" s="227" t="s">
        <v>45</v>
      </c>
      <c r="O263" s="46"/>
      <c r="P263" s="228">
        <f>O263*H263</f>
        <v>0</v>
      </c>
      <c r="Q263" s="228">
        <v>0</v>
      </c>
      <c r="R263" s="228">
        <f>Q263*H263</f>
        <v>0</v>
      </c>
      <c r="S263" s="228">
        <v>0</v>
      </c>
      <c r="T263" s="229">
        <f>S263*H263</f>
        <v>0</v>
      </c>
      <c r="AR263" s="23" t="s">
        <v>224</v>
      </c>
      <c r="AT263" s="23" t="s">
        <v>182</v>
      </c>
      <c r="AU263" s="23" t="s">
        <v>187</v>
      </c>
      <c r="AY263" s="23" t="s">
        <v>180</v>
      </c>
      <c r="BE263" s="230">
        <f>IF(N263="základní",J263,0)</f>
        <v>0</v>
      </c>
      <c r="BF263" s="230">
        <f>IF(N263="snížená",J263,0)</f>
        <v>0</v>
      </c>
      <c r="BG263" s="230">
        <f>IF(N263="zákl. přenesená",J263,0)</f>
        <v>0</v>
      </c>
      <c r="BH263" s="230">
        <f>IF(N263="sníž. přenesená",J263,0)</f>
        <v>0</v>
      </c>
      <c r="BI263" s="230">
        <f>IF(N263="nulová",J263,0)</f>
        <v>0</v>
      </c>
      <c r="BJ263" s="23" t="s">
        <v>187</v>
      </c>
      <c r="BK263" s="230">
        <f>ROUND(I263*H263,0)</f>
        <v>0</v>
      </c>
      <c r="BL263" s="23" t="s">
        <v>224</v>
      </c>
      <c r="BM263" s="23" t="s">
        <v>470</v>
      </c>
    </row>
    <row r="264" spans="2:47" s="1" customFormat="1" ht="13.5">
      <c r="B264" s="45"/>
      <c r="C264" s="73"/>
      <c r="D264" s="233" t="s">
        <v>205</v>
      </c>
      <c r="E264" s="73"/>
      <c r="F264" s="254" t="s">
        <v>471</v>
      </c>
      <c r="G264" s="73"/>
      <c r="H264" s="73"/>
      <c r="I264" s="190"/>
      <c r="J264" s="73"/>
      <c r="K264" s="73"/>
      <c r="L264" s="71"/>
      <c r="M264" s="255"/>
      <c r="N264" s="46"/>
      <c r="O264" s="46"/>
      <c r="P264" s="46"/>
      <c r="Q264" s="46"/>
      <c r="R264" s="46"/>
      <c r="S264" s="46"/>
      <c r="T264" s="94"/>
      <c r="AT264" s="23" t="s">
        <v>205</v>
      </c>
      <c r="AU264" s="23" t="s">
        <v>187</v>
      </c>
    </row>
    <row r="265" spans="2:65" s="1" customFormat="1" ht="14.4" customHeight="1">
      <c r="B265" s="45"/>
      <c r="C265" s="220" t="s">
        <v>472</v>
      </c>
      <c r="D265" s="220" t="s">
        <v>182</v>
      </c>
      <c r="E265" s="221" t="s">
        <v>473</v>
      </c>
      <c r="F265" s="222" t="s">
        <v>474</v>
      </c>
      <c r="G265" s="223" t="s">
        <v>423</v>
      </c>
      <c r="H265" s="224">
        <v>1</v>
      </c>
      <c r="I265" s="225"/>
      <c r="J265" s="224">
        <f>ROUND(I265*H265,0)</f>
        <v>0</v>
      </c>
      <c r="K265" s="222" t="s">
        <v>193</v>
      </c>
      <c r="L265" s="71"/>
      <c r="M265" s="226" t="s">
        <v>22</v>
      </c>
      <c r="N265" s="227" t="s">
        <v>45</v>
      </c>
      <c r="O265" s="46"/>
      <c r="P265" s="228">
        <f>O265*H265</f>
        <v>0</v>
      </c>
      <c r="Q265" s="228">
        <v>0</v>
      </c>
      <c r="R265" s="228">
        <f>Q265*H265</f>
        <v>0</v>
      </c>
      <c r="S265" s="228">
        <v>0</v>
      </c>
      <c r="T265" s="229">
        <f>S265*H265</f>
        <v>0</v>
      </c>
      <c r="AR265" s="23" t="s">
        <v>224</v>
      </c>
      <c r="AT265" s="23" t="s">
        <v>182</v>
      </c>
      <c r="AU265" s="23" t="s">
        <v>187</v>
      </c>
      <c r="AY265" s="23" t="s">
        <v>180</v>
      </c>
      <c r="BE265" s="230">
        <f>IF(N265="základní",J265,0)</f>
        <v>0</v>
      </c>
      <c r="BF265" s="230">
        <f>IF(N265="snížená",J265,0)</f>
        <v>0</v>
      </c>
      <c r="BG265" s="230">
        <f>IF(N265="zákl. přenesená",J265,0)</f>
        <v>0</v>
      </c>
      <c r="BH265" s="230">
        <f>IF(N265="sníž. přenesená",J265,0)</f>
        <v>0</v>
      </c>
      <c r="BI265" s="230">
        <f>IF(N265="nulová",J265,0)</f>
        <v>0</v>
      </c>
      <c r="BJ265" s="23" t="s">
        <v>187</v>
      </c>
      <c r="BK265" s="230">
        <f>ROUND(I265*H265,0)</f>
        <v>0</v>
      </c>
      <c r="BL265" s="23" t="s">
        <v>224</v>
      </c>
      <c r="BM265" s="23" t="s">
        <v>475</v>
      </c>
    </row>
    <row r="266" spans="2:47" s="1" customFormat="1" ht="13.5">
      <c r="B266" s="45"/>
      <c r="C266" s="73"/>
      <c r="D266" s="233" t="s">
        <v>205</v>
      </c>
      <c r="E266" s="73"/>
      <c r="F266" s="254" t="s">
        <v>476</v>
      </c>
      <c r="G266" s="73"/>
      <c r="H266" s="73"/>
      <c r="I266" s="190"/>
      <c r="J266" s="73"/>
      <c r="K266" s="73"/>
      <c r="L266" s="71"/>
      <c r="M266" s="255"/>
      <c r="N266" s="46"/>
      <c r="O266" s="46"/>
      <c r="P266" s="46"/>
      <c r="Q266" s="46"/>
      <c r="R266" s="46"/>
      <c r="S266" s="46"/>
      <c r="T266" s="94"/>
      <c r="AT266" s="23" t="s">
        <v>205</v>
      </c>
      <c r="AU266" s="23" t="s">
        <v>187</v>
      </c>
    </row>
    <row r="267" spans="2:65" s="1" customFormat="1" ht="34.2" customHeight="1">
      <c r="B267" s="45"/>
      <c r="C267" s="220" t="s">
        <v>351</v>
      </c>
      <c r="D267" s="220" t="s">
        <v>182</v>
      </c>
      <c r="E267" s="221" t="s">
        <v>477</v>
      </c>
      <c r="F267" s="222" t="s">
        <v>478</v>
      </c>
      <c r="G267" s="223" t="s">
        <v>334</v>
      </c>
      <c r="H267" s="225"/>
      <c r="I267" s="225"/>
      <c r="J267" s="224">
        <f>ROUND(I267*H267,0)</f>
        <v>0</v>
      </c>
      <c r="K267" s="222" t="s">
        <v>193</v>
      </c>
      <c r="L267" s="71"/>
      <c r="M267" s="226" t="s">
        <v>22</v>
      </c>
      <c r="N267" s="227" t="s">
        <v>45</v>
      </c>
      <c r="O267" s="46"/>
      <c r="P267" s="228">
        <f>O267*H267</f>
        <v>0</v>
      </c>
      <c r="Q267" s="228">
        <v>0</v>
      </c>
      <c r="R267" s="228">
        <f>Q267*H267</f>
        <v>0</v>
      </c>
      <c r="S267" s="228">
        <v>0</v>
      </c>
      <c r="T267" s="229">
        <f>S267*H267</f>
        <v>0</v>
      </c>
      <c r="AR267" s="23" t="s">
        <v>224</v>
      </c>
      <c r="AT267" s="23" t="s">
        <v>182</v>
      </c>
      <c r="AU267" s="23" t="s">
        <v>187</v>
      </c>
      <c r="AY267" s="23" t="s">
        <v>180</v>
      </c>
      <c r="BE267" s="230">
        <f>IF(N267="základní",J267,0)</f>
        <v>0</v>
      </c>
      <c r="BF267" s="230">
        <f>IF(N267="snížená",J267,0)</f>
        <v>0</v>
      </c>
      <c r="BG267" s="230">
        <f>IF(N267="zákl. přenesená",J267,0)</f>
        <v>0</v>
      </c>
      <c r="BH267" s="230">
        <f>IF(N267="sníž. přenesená",J267,0)</f>
        <v>0</v>
      </c>
      <c r="BI267" s="230">
        <f>IF(N267="nulová",J267,0)</f>
        <v>0</v>
      </c>
      <c r="BJ267" s="23" t="s">
        <v>187</v>
      </c>
      <c r="BK267" s="230">
        <f>ROUND(I267*H267,0)</f>
        <v>0</v>
      </c>
      <c r="BL267" s="23" t="s">
        <v>224</v>
      </c>
      <c r="BM267" s="23" t="s">
        <v>479</v>
      </c>
    </row>
    <row r="268" spans="2:47" s="1" customFormat="1" ht="13.5">
      <c r="B268" s="45"/>
      <c r="C268" s="73"/>
      <c r="D268" s="233" t="s">
        <v>205</v>
      </c>
      <c r="E268" s="73"/>
      <c r="F268" s="254" t="s">
        <v>480</v>
      </c>
      <c r="G268" s="73"/>
      <c r="H268" s="73"/>
      <c r="I268" s="190"/>
      <c r="J268" s="73"/>
      <c r="K268" s="73"/>
      <c r="L268" s="71"/>
      <c r="M268" s="255"/>
      <c r="N268" s="46"/>
      <c r="O268" s="46"/>
      <c r="P268" s="46"/>
      <c r="Q268" s="46"/>
      <c r="R268" s="46"/>
      <c r="S268" s="46"/>
      <c r="T268" s="94"/>
      <c r="AT268" s="23" t="s">
        <v>205</v>
      </c>
      <c r="AU268" s="23" t="s">
        <v>187</v>
      </c>
    </row>
    <row r="269" spans="2:63" s="10" customFormat="1" ht="29.85" customHeight="1">
      <c r="B269" s="204"/>
      <c r="C269" s="205"/>
      <c r="D269" s="206" t="s">
        <v>72</v>
      </c>
      <c r="E269" s="218" t="s">
        <v>481</v>
      </c>
      <c r="F269" s="218" t="s">
        <v>482</v>
      </c>
      <c r="G269" s="205"/>
      <c r="H269" s="205"/>
      <c r="I269" s="208"/>
      <c r="J269" s="219">
        <f>BK269</f>
        <v>0</v>
      </c>
      <c r="K269" s="205"/>
      <c r="L269" s="210"/>
      <c r="M269" s="211"/>
      <c r="N269" s="212"/>
      <c r="O269" s="212"/>
      <c r="P269" s="213">
        <f>SUM(P270:P296)</f>
        <v>0</v>
      </c>
      <c r="Q269" s="212"/>
      <c r="R269" s="213">
        <f>SUM(R270:R296)</f>
        <v>0</v>
      </c>
      <c r="S269" s="212"/>
      <c r="T269" s="214">
        <f>SUM(T270:T296)</f>
        <v>0</v>
      </c>
      <c r="AR269" s="215" t="s">
        <v>187</v>
      </c>
      <c r="AT269" s="216" t="s">
        <v>72</v>
      </c>
      <c r="AU269" s="216" t="s">
        <v>10</v>
      </c>
      <c r="AY269" s="215" t="s">
        <v>180</v>
      </c>
      <c r="BK269" s="217">
        <f>SUM(BK270:BK296)</f>
        <v>0</v>
      </c>
    </row>
    <row r="270" spans="2:65" s="1" customFormat="1" ht="14.4" customHeight="1">
      <c r="B270" s="45"/>
      <c r="C270" s="220" t="s">
        <v>483</v>
      </c>
      <c r="D270" s="220" t="s">
        <v>182</v>
      </c>
      <c r="E270" s="221" t="s">
        <v>484</v>
      </c>
      <c r="F270" s="222" t="s">
        <v>485</v>
      </c>
      <c r="G270" s="223" t="s">
        <v>269</v>
      </c>
      <c r="H270" s="224">
        <v>1</v>
      </c>
      <c r="I270" s="225"/>
      <c r="J270" s="224">
        <f>ROUND(I270*H270,0)</f>
        <v>0</v>
      </c>
      <c r="K270" s="222" t="s">
        <v>22</v>
      </c>
      <c r="L270" s="71"/>
      <c r="M270" s="226" t="s">
        <v>22</v>
      </c>
      <c r="N270" s="227" t="s">
        <v>45</v>
      </c>
      <c r="O270" s="46"/>
      <c r="P270" s="228">
        <f>O270*H270</f>
        <v>0</v>
      </c>
      <c r="Q270" s="228">
        <v>0</v>
      </c>
      <c r="R270" s="228">
        <f>Q270*H270</f>
        <v>0</v>
      </c>
      <c r="S270" s="228">
        <v>0</v>
      </c>
      <c r="T270" s="229">
        <f>S270*H270</f>
        <v>0</v>
      </c>
      <c r="AR270" s="23" t="s">
        <v>224</v>
      </c>
      <c r="AT270" s="23" t="s">
        <v>182</v>
      </c>
      <c r="AU270" s="23" t="s">
        <v>187</v>
      </c>
      <c r="AY270" s="23" t="s">
        <v>180</v>
      </c>
      <c r="BE270" s="230">
        <f>IF(N270="základní",J270,0)</f>
        <v>0</v>
      </c>
      <c r="BF270" s="230">
        <f>IF(N270="snížená",J270,0)</f>
        <v>0</v>
      </c>
      <c r="BG270" s="230">
        <f>IF(N270="zákl. přenesená",J270,0)</f>
        <v>0</v>
      </c>
      <c r="BH270" s="230">
        <f>IF(N270="sníž. přenesená",J270,0)</f>
        <v>0</v>
      </c>
      <c r="BI270" s="230">
        <f>IF(N270="nulová",J270,0)</f>
        <v>0</v>
      </c>
      <c r="BJ270" s="23" t="s">
        <v>187</v>
      </c>
      <c r="BK270" s="230">
        <f>ROUND(I270*H270,0)</f>
        <v>0</v>
      </c>
      <c r="BL270" s="23" t="s">
        <v>224</v>
      </c>
      <c r="BM270" s="23" t="s">
        <v>486</v>
      </c>
    </row>
    <row r="271" spans="2:65" s="1" customFormat="1" ht="14.4" customHeight="1">
      <c r="B271" s="45"/>
      <c r="C271" s="220" t="s">
        <v>354</v>
      </c>
      <c r="D271" s="220" t="s">
        <v>182</v>
      </c>
      <c r="E271" s="221" t="s">
        <v>487</v>
      </c>
      <c r="F271" s="222" t="s">
        <v>488</v>
      </c>
      <c r="G271" s="223" t="s">
        <v>269</v>
      </c>
      <c r="H271" s="224">
        <v>1</v>
      </c>
      <c r="I271" s="225"/>
      <c r="J271" s="224">
        <f>ROUND(I271*H271,0)</f>
        <v>0</v>
      </c>
      <c r="K271" s="222" t="s">
        <v>22</v>
      </c>
      <c r="L271" s="71"/>
      <c r="M271" s="226" t="s">
        <v>22</v>
      </c>
      <c r="N271" s="227" t="s">
        <v>45</v>
      </c>
      <c r="O271" s="46"/>
      <c r="P271" s="228">
        <f>O271*H271</f>
        <v>0</v>
      </c>
      <c r="Q271" s="228">
        <v>0</v>
      </c>
      <c r="R271" s="228">
        <f>Q271*H271</f>
        <v>0</v>
      </c>
      <c r="S271" s="228">
        <v>0</v>
      </c>
      <c r="T271" s="229">
        <f>S271*H271</f>
        <v>0</v>
      </c>
      <c r="AR271" s="23" t="s">
        <v>224</v>
      </c>
      <c r="AT271" s="23" t="s">
        <v>182</v>
      </c>
      <c r="AU271" s="23" t="s">
        <v>187</v>
      </c>
      <c r="AY271" s="23" t="s">
        <v>180</v>
      </c>
      <c r="BE271" s="230">
        <f>IF(N271="základní",J271,0)</f>
        <v>0</v>
      </c>
      <c r="BF271" s="230">
        <f>IF(N271="snížená",J271,0)</f>
        <v>0</v>
      </c>
      <c r="BG271" s="230">
        <f>IF(N271="zákl. přenesená",J271,0)</f>
        <v>0</v>
      </c>
      <c r="BH271" s="230">
        <f>IF(N271="sníž. přenesená",J271,0)</f>
        <v>0</v>
      </c>
      <c r="BI271" s="230">
        <f>IF(N271="nulová",J271,0)</f>
        <v>0</v>
      </c>
      <c r="BJ271" s="23" t="s">
        <v>187</v>
      </c>
      <c r="BK271" s="230">
        <f>ROUND(I271*H271,0)</f>
        <v>0</v>
      </c>
      <c r="BL271" s="23" t="s">
        <v>224</v>
      </c>
      <c r="BM271" s="23" t="s">
        <v>489</v>
      </c>
    </row>
    <row r="272" spans="2:65" s="1" customFormat="1" ht="14.4" customHeight="1">
      <c r="B272" s="45"/>
      <c r="C272" s="220" t="s">
        <v>490</v>
      </c>
      <c r="D272" s="220" t="s">
        <v>182</v>
      </c>
      <c r="E272" s="221" t="s">
        <v>491</v>
      </c>
      <c r="F272" s="222" t="s">
        <v>492</v>
      </c>
      <c r="G272" s="223" t="s">
        <v>269</v>
      </c>
      <c r="H272" s="224">
        <v>2</v>
      </c>
      <c r="I272" s="225"/>
      <c r="J272" s="224">
        <f>ROUND(I272*H272,0)</f>
        <v>0</v>
      </c>
      <c r="K272" s="222" t="s">
        <v>22</v>
      </c>
      <c r="L272" s="71"/>
      <c r="M272" s="226" t="s">
        <v>22</v>
      </c>
      <c r="N272" s="227" t="s">
        <v>45</v>
      </c>
      <c r="O272" s="46"/>
      <c r="P272" s="228">
        <f>O272*H272</f>
        <v>0</v>
      </c>
      <c r="Q272" s="228">
        <v>0</v>
      </c>
      <c r="R272" s="228">
        <f>Q272*H272</f>
        <v>0</v>
      </c>
      <c r="S272" s="228">
        <v>0</v>
      </c>
      <c r="T272" s="229">
        <f>S272*H272</f>
        <v>0</v>
      </c>
      <c r="AR272" s="23" t="s">
        <v>224</v>
      </c>
      <c r="AT272" s="23" t="s">
        <v>182</v>
      </c>
      <c r="AU272" s="23" t="s">
        <v>187</v>
      </c>
      <c r="AY272" s="23" t="s">
        <v>180</v>
      </c>
      <c r="BE272" s="230">
        <f>IF(N272="základní",J272,0)</f>
        <v>0</v>
      </c>
      <c r="BF272" s="230">
        <f>IF(N272="snížená",J272,0)</f>
        <v>0</v>
      </c>
      <c r="BG272" s="230">
        <f>IF(N272="zákl. přenesená",J272,0)</f>
        <v>0</v>
      </c>
      <c r="BH272" s="230">
        <f>IF(N272="sníž. přenesená",J272,0)</f>
        <v>0</v>
      </c>
      <c r="BI272" s="230">
        <f>IF(N272="nulová",J272,0)</f>
        <v>0</v>
      </c>
      <c r="BJ272" s="23" t="s">
        <v>187</v>
      </c>
      <c r="BK272" s="230">
        <f>ROUND(I272*H272,0)</f>
        <v>0</v>
      </c>
      <c r="BL272" s="23" t="s">
        <v>224</v>
      </c>
      <c r="BM272" s="23" t="s">
        <v>493</v>
      </c>
    </row>
    <row r="273" spans="2:65" s="1" customFormat="1" ht="14.4" customHeight="1">
      <c r="B273" s="45"/>
      <c r="C273" s="220" t="s">
        <v>359</v>
      </c>
      <c r="D273" s="220" t="s">
        <v>182</v>
      </c>
      <c r="E273" s="221" t="s">
        <v>494</v>
      </c>
      <c r="F273" s="222" t="s">
        <v>495</v>
      </c>
      <c r="G273" s="223" t="s">
        <v>203</v>
      </c>
      <c r="H273" s="224">
        <v>18</v>
      </c>
      <c r="I273" s="225"/>
      <c r="J273" s="224">
        <f>ROUND(I273*H273,0)</f>
        <v>0</v>
      </c>
      <c r="K273" s="222" t="s">
        <v>22</v>
      </c>
      <c r="L273" s="71"/>
      <c r="M273" s="226" t="s">
        <v>22</v>
      </c>
      <c r="N273" s="227" t="s">
        <v>45</v>
      </c>
      <c r="O273" s="46"/>
      <c r="P273" s="228">
        <f>O273*H273</f>
        <v>0</v>
      </c>
      <c r="Q273" s="228">
        <v>0</v>
      </c>
      <c r="R273" s="228">
        <f>Q273*H273</f>
        <v>0</v>
      </c>
      <c r="S273" s="228">
        <v>0</v>
      </c>
      <c r="T273" s="229">
        <f>S273*H273</f>
        <v>0</v>
      </c>
      <c r="AR273" s="23" t="s">
        <v>224</v>
      </c>
      <c r="AT273" s="23" t="s">
        <v>182</v>
      </c>
      <c r="AU273" s="23" t="s">
        <v>187</v>
      </c>
      <c r="AY273" s="23" t="s">
        <v>180</v>
      </c>
      <c r="BE273" s="230">
        <f>IF(N273="základní",J273,0)</f>
        <v>0</v>
      </c>
      <c r="BF273" s="230">
        <f>IF(N273="snížená",J273,0)</f>
        <v>0</v>
      </c>
      <c r="BG273" s="230">
        <f>IF(N273="zákl. přenesená",J273,0)</f>
        <v>0</v>
      </c>
      <c r="BH273" s="230">
        <f>IF(N273="sníž. přenesená",J273,0)</f>
        <v>0</v>
      </c>
      <c r="BI273" s="230">
        <f>IF(N273="nulová",J273,0)</f>
        <v>0</v>
      </c>
      <c r="BJ273" s="23" t="s">
        <v>187</v>
      </c>
      <c r="BK273" s="230">
        <f>ROUND(I273*H273,0)</f>
        <v>0</v>
      </c>
      <c r="BL273" s="23" t="s">
        <v>224</v>
      </c>
      <c r="BM273" s="23" t="s">
        <v>496</v>
      </c>
    </row>
    <row r="274" spans="2:65" s="1" customFormat="1" ht="14.4" customHeight="1">
      <c r="B274" s="45"/>
      <c r="C274" s="220" t="s">
        <v>497</v>
      </c>
      <c r="D274" s="220" t="s">
        <v>182</v>
      </c>
      <c r="E274" s="221" t="s">
        <v>498</v>
      </c>
      <c r="F274" s="222" t="s">
        <v>499</v>
      </c>
      <c r="G274" s="223" t="s">
        <v>203</v>
      </c>
      <c r="H274" s="224">
        <v>60</v>
      </c>
      <c r="I274" s="225"/>
      <c r="J274" s="224">
        <f>ROUND(I274*H274,0)</f>
        <v>0</v>
      </c>
      <c r="K274" s="222" t="s">
        <v>22</v>
      </c>
      <c r="L274" s="71"/>
      <c r="M274" s="226" t="s">
        <v>22</v>
      </c>
      <c r="N274" s="227" t="s">
        <v>45</v>
      </c>
      <c r="O274" s="46"/>
      <c r="P274" s="228">
        <f>O274*H274</f>
        <v>0</v>
      </c>
      <c r="Q274" s="228">
        <v>0</v>
      </c>
      <c r="R274" s="228">
        <f>Q274*H274</f>
        <v>0</v>
      </c>
      <c r="S274" s="228">
        <v>0</v>
      </c>
      <c r="T274" s="229">
        <f>S274*H274</f>
        <v>0</v>
      </c>
      <c r="AR274" s="23" t="s">
        <v>224</v>
      </c>
      <c r="AT274" s="23" t="s">
        <v>182</v>
      </c>
      <c r="AU274" s="23" t="s">
        <v>187</v>
      </c>
      <c r="AY274" s="23" t="s">
        <v>180</v>
      </c>
      <c r="BE274" s="230">
        <f>IF(N274="základní",J274,0)</f>
        <v>0</v>
      </c>
      <c r="BF274" s="230">
        <f>IF(N274="snížená",J274,0)</f>
        <v>0</v>
      </c>
      <c r="BG274" s="230">
        <f>IF(N274="zákl. přenesená",J274,0)</f>
        <v>0</v>
      </c>
      <c r="BH274" s="230">
        <f>IF(N274="sníž. přenesená",J274,0)</f>
        <v>0</v>
      </c>
      <c r="BI274" s="230">
        <f>IF(N274="nulová",J274,0)</f>
        <v>0</v>
      </c>
      <c r="BJ274" s="23" t="s">
        <v>187</v>
      </c>
      <c r="BK274" s="230">
        <f>ROUND(I274*H274,0)</f>
        <v>0</v>
      </c>
      <c r="BL274" s="23" t="s">
        <v>224</v>
      </c>
      <c r="BM274" s="23" t="s">
        <v>500</v>
      </c>
    </row>
    <row r="275" spans="2:65" s="1" customFormat="1" ht="14.4" customHeight="1">
      <c r="B275" s="45"/>
      <c r="C275" s="220" t="s">
        <v>363</v>
      </c>
      <c r="D275" s="220" t="s">
        <v>182</v>
      </c>
      <c r="E275" s="221" t="s">
        <v>501</v>
      </c>
      <c r="F275" s="222" t="s">
        <v>502</v>
      </c>
      <c r="G275" s="223" t="s">
        <v>203</v>
      </c>
      <c r="H275" s="224">
        <v>100</v>
      </c>
      <c r="I275" s="225"/>
      <c r="J275" s="224">
        <f>ROUND(I275*H275,0)</f>
        <v>0</v>
      </c>
      <c r="K275" s="222" t="s">
        <v>22</v>
      </c>
      <c r="L275" s="71"/>
      <c r="M275" s="226" t="s">
        <v>22</v>
      </c>
      <c r="N275" s="227" t="s">
        <v>45</v>
      </c>
      <c r="O275" s="46"/>
      <c r="P275" s="228">
        <f>O275*H275</f>
        <v>0</v>
      </c>
      <c r="Q275" s="228">
        <v>0</v>
      </c>
      <c r="R275" s="228">
        <f>Q275*H275</f>
        <v>0</v>
      </c>
      <c r="S275" s="228">
        <v>0</v>
      </c>
      <c r="T275" s="229">
        <f>S275*H275</f>
        <v>0</v>
      </c>
      <c r="AR275" s="23" t="s">
        <v>224</v>
      </c>
      <c r="AT275" s="23" t="s">
        <v>182</v>
      </c>
      <c r="AU275" s="23" t="s">
        <v>187</v>
      </c>
      <c r="AY275" s="23" t="s">
        <v>180</v>
      </c>
      <c r="BE275" s="230">
        <f>IF(N275="základní",J275,0)</f>
        <v>0</v>
      </c>
      <c r="BF275" s="230">
        <f>IF(N275="snížená",J275,0)</f>
        <v>0</v>
      </c>
      <c r="BG275" s="230">
        <f>IF(N275="zákl. přenesená",J275,0)</f>
        <v>0</v>
      </c>
      <c r="BH275" s="230">
        <f>IF(N275="sníž. přenesená",J275,0)</f>
        <v>0</v>
      </c>
      <c r="BI275" s="230">
        <f>IF(N275="nulová",J275,0)</f>
        <v>0</v>
      </c>
      <c r="BJ275" s="23" t="s">
        <v>187</v>
      </c>
      <c r="BK275" s="230">
        <f>ROUND(I275*H275,0)</f>
        <v>0</v>
      </c>
      <c r="BL275" s="23" t="s">
        <v>224</v>
      </c>
      <c r="BM275" s="23" t="s">
        <v>503</v>
      </c>
    </row>
    <row r="276" spans="2:65" s="1" customFormat="1" ht="14.4" customHeight="1">
      <c r="B276" s="45"/>
      <c r="C276" s="220" t="s">
        <v>504</v>
      </c>
      <c r="D276" s="220" t="s">
        <v>182</v>
      </c>
      <c r="E276" s="221" t="s">
        <v>505</v>
      </c>
      <c r="F276" s="222" t="s">
        <v>506</v>
      </c>
      <c r="G276" s="223" t="s">
        <v>203</v>
      </c>
      <c r="H276" s="224">
        <v>25</v>
      </c>
      <c r="I276" s="225"/>
      <c r="J276" s="224">
        <f>ROUND(I276*H276,0)</f>
        <v>0</v>
      </c>
      <c r="K276" s="222" t="s">
        <v>22</v>
      </c>
      <c r="L276" s="71"/>
      <c r="M276" s="226" t="s">
        <v>22</v>
      </c>
      <c r="N276" s="227" t="s">
        <v>45</v>
      </c>
      <c r="O276" s="46"/>
      <c r="P276" s="228">
        <f>O276*H276</f>
        <v>0</v>
      </c>
      <c r="Q276" s="228">
        <v>0</v>
      </c>
      <c r="R276" s="228">
        <f>Q276*H276</f>
        <v>0</v>
      </c>
      <c r="S276" s="228">
        <v>0</v>
      </c>
      <c r="T276" s="229">
        <f>S276*H276</f>
        <v>0</v>
      </c>
      <c r="AR276" s="23" t="s">
        <v>224</v>
      </c>
      <c r="AT276" s="23" t="s">
        <v>182</v>
      </c>
      <c r="AU276" s="23" t="s">
        <v>187</v>
      </c>
      <c r="AY276" s="23" t="s">
        <v>180</v>
      </c>
      <c r="BE276" s="230">
        <f>IF(N276="základní",J276,0)</f>
        <v>0</v>
      </c>
      <c r="BF276" s="230">
        <f>IF(N276="snížená",J276,0)</f>
        <v>0</v>
      </c>
      <c r="BG276" s="230">
        <f>IF(N276="zákl. přenesená",J276,0)</f>
        <v>0</v>
      </c>
      <c r="BH276" s="230">
        <f>IF(N276="sníž. přenesená",J276,0)</f>
        <v>0</v>
      </c>
      <c r="BI276" s="230">
        <f>IF(N276="nulová",J276,0)</f>
        <v>0</v>
      </c>
      <c r="BJ276" s="23" t="s">
        <v>187</v>
      </c>
      <c r="BK276" s="230">
        <f>ROUND(I276*H276,0)</f>
        <v>0</v>
      </c>
      <c r="BL276" s="23" t="s">
        <v>224</v>
      </c>
      <c r="BM276" s="23" t="s">
        <v>507</v>
      </c>
    </row>
    <row r="277" spans="2:65" s="1" customFormat="1" ht="14.4" customHeight="1">
      <c r="B277" s="45"/>
      <c r="C277" s="220" t="s">
        <v>367</v>
      </c>
      <c r="D277" s="220" t="s">
        <v>182</v>
      </c>
      <c r="E277" s="221" t="s">
        <v>508</v>
      </c>
      <c r="F277" s="222" t="s">
        <v>509</v>
      </c>
      <c r="G277" s="223" t="s">
        <v>203</v>
      </c>
      <c r="H277" s="224">
        <v>18</v>
      </c>
      <c r="I277" s="225"/>
      <c r="J277" s="224">
        <f>ROUND(I277*H277,0)</f>
        <v>0</v>
      </c>
      <c r="K277" s="222" t="s">
        <v>22</v>
      </c>
      <c r="L277" s="71"/>
      <c r="M277" s="226" t="s">
        <v>22</v>
      </c>
      <c r="N277" s="227" t="s">
        <v>45</v>
      </c>
      <c r="O277" s="46"/>
      <c r="P277" s="228">
        <f>O277*H277</f>
        <v>0</v>
      </c>
      <c r="Q277" s="228">
        <v>0</v>
      </c>
      <c r="R277" s="228">
        <f>Q277*H277</f>
        <v>0</v>
      </c>
      <c r="S277" s="228">
        <v>0</v>
      </c>
      <c r="T277" s="229">
        <f>S277*H277</f>
        <v>0</v>
      </c>
      <c r="AR277" s="23" t="s">
        <v>224</v>
      </c>
      <c r="AT277" s="23" t="s">
        <v>182</v>
      </c>
      <c r="AU277" s="23" t="s">
        <v>187</v>
      </c>
      <c r="AY277" s="23" t="s">
        <v>180</v>
      </c>
      <c r="BE277" s="230">
        <f>IF(N277="základní",J277,0)</f>
        <v>0</v>
      </c>
      <c r="BF277" s="230">
        <f>IF(N277="snížená",J277,0)</f>
        <v>0</v>
      </c>
      <c r="BG277" s="230">
        <f>IF(N277="zákl. přenesená",J277,0)</f>
        <v>0</v>
      </c>
      <c r="BH277" s="230">
        <f>IF(N277="sníž. přenesená",J277,0)</f>
        <v>0</v>
      </c>
      <c r="BI277" s="230">
        <f>IF(N277="nulová",J277,0)</f>
        <v>0</v>
      </c>
      <c r="BJ277" s="23" t="s">
        <v>187</v>
      </c>
      <c r="BK277" s="230">
        <f>ROUND(I277*H277,0)</f>
        <v>0</v>
      </c>
      <c r="BL277" s="23" t="s">
        <v>224</v>
      </c>
      <c r="BM277" s="23" t="s">
        <v>510</v>
      </c>
    </row>
    <row r="278" spans="2:65" s="1" customFormat="1" ht="14.4" customHeight="1">
      <c r="B278" s="45"/>
      <c r="C278" s="220" t="s">
        <v>511</v>
      </c>
      <c r="D278" s="220" t="s">
        <v>182</v>
      </c>
      <c r="E278" s="221" t="s">
        <v>512</v>
      </c>
      <c r="F278" s="222" t="s">
        <v>513</v>
      </c>
      <c r="G278" s="223" t="s">
        <v>203</v>
      </c>
      <c r="H278" s="224">
        <v>3</v>
      </c>
      <c r="I278" s="225"/>
      <c r="J278" s="224">
        <f>ROUND(I278*H278,0)</f>
        <v>0</v>
      </c>
      <c r="K278" s="222" t="s">
        <v>22</v>
      </c>
      <c r="L278" s="71"/>
      <c r="M278" s="226" t="s">
        <v>22</v>
      </c>
      <c r="N278" s="227" t="s">
        <v>45</v>
      </c>
      <c r="O278" s="46"/>
      <c r="P278" s="228">
        <f>O278*H278</f>
        <v>0</v>
      </c>
      <c r="Q278" s="228">
        <v>0</v>
      </c>
      <c r="R278" s="228">
        <f>Q278*H278</f>
        <v>0</v>
      </c>
      <c r="S278" s="228">
        <v>0</v>
      </c>
      <c r="T278" s="229">
        <f>S278*H278</f>
        <v>0</v>
      </c>
      <c r="AR278" s="23" t="s">
        <v>224</v>
      </c>
      <c r="AT278" s="23" t="s">
        <v>182</v>
      </c>
      <c r="AU278" s="23" t="s">
        <v>187</v>
      </c>
      <c r="AY278" s="23" t="s">
        <v>180</v>
      </c>
      <c r="BE278" s="230">
        <f>IF(N278="základní",J278,0)</f>
        <v>0</v>
      </c>
      <c r="BF278" s="230">
        <f>IF(N278="snížená",J278,0)</f>
        <v>0</v>
      </c>
      <c r="BG278" s="230">
        <f>IF(N278="zákl. přenesená",J278,0)</f>
        <v>0</v>
      </c>
      <c r="BH278" s="230">
        <f>IF(N278="sníž. přenesená",J278,0)</f>
        <v>0</v>
      </c>
      <c r="BI278" s="230">
        <f>IF(N278="nulová",J278,0)</f>
        <v>0</v>
      </c>
      <c r="BJ278" s="23" t="s">
        <v>187</v>
      </c>
      <c r="BK278" s="230">
        <f>ROUND(I278*H278,0)</f>
        <v>0</v>
      </c>
      <c r="BL278" s="23" t="s">
        <v>224</v>
      </c>
      <c r="BM278" s="23" t="s">
        <v>514</v>
      </c>
    </row>
    <row r="279" spans="2:65" s="1" customFormat="1" ht="14.4" customHeight="1">
      <c r="B279" s="45"/>
      <c r="C279" s="220" t="s">
        <v>370</v>
      </c>
      <c r="D279" s="220" t="s">
        <v>182</v>
      </c>
      <c r="E279" s="221" t="s">
        <v>515</v>
      </c>
      <c r="F279" s="222" t="s">
        <v>516</v>
      </c>
      <c r="G279" s="223" t="s">
        <v>269</v>
      </c>
      <c r="H279" s="224">
        <v>28</v>
      </c>
      <c r="I279" s="225"/>
      <c r="J279" s="224">
        <f>ROUND(I279*H279,0)</f>
        <v>0</v>
      </c>
      <c r="K279" s="222" t="s">
        <v>22</v>
      </c>
      <c r="L279" s="71"/>
      <c r="M279" s="226" t="s">
        <v>22</v>
      </c>
      <c r="N279" s="227" t="s">
        <v>45</v>
      </c>
      <c r="O279" s="46"/>
      <c r="P279" s="228">
        <f>O279*H279</f>
        <v>0</v>
      </c>
      <c r="Q279" s="228">
        <v>0</v>
      </c>
      <c r="R279" s="228">
        <f>Q279*H279</f>
        <v>0</v>
      </c>
      <c r="S279" s="228">
        <v>0</v>
      </c>
      <c r="T279" s="229">
        <f>S279*H279</f>
        <v>0</v>
      </c>
      <c r="AR279" s="23" t="s">
        <v>224</v>
      </c>
      <c r="AT279" s="23" t="s">
        <v>182</v>
      </c>
      <c r="AU279" s="23" t="s">
        <v>187</v>
      </c>
      <c r="AY279" s="23" t="s">
        <v>180</v>
      </c>
      <c r="BE279" s="230">
        <f>IF(N279="základní",J279,0)</f>
        <v>0</v>
      </c>
      <c r="BF279" s="230">
        <f>IF(N279="snížená",J279,0)</f>
        <v>0</v>
      </c>
      <c r="BG279" s="230">
        <f>IF(N279="zákl. přenesená",J279,0)</f>
        <v>0</v>
      </c>
      <c r="BH279" s="230">
        <f>IF(N279="sníž. přenesená",J279,0)</f>
        <v>0</v>
      </c>
      <c r="BI279" s="230">
        <f>IF(N279="nulová",J279,0)</f>
        <v>0</v>
      </c>
      <c r="BJ279" s="23" t="s">
        <v>187</v>
      </c>
      <c r="BK279" s="230">
        <f>ROUND(I279*H279,0)</f>
        <v>0</v>
      </c>
      <c r="BL279" s="23" t="s">
        <v>224</v>
      </c>
      <c r="BM279" s="23" t="s">
        <v>517</v>
      </c>
    </row>
    <row r="280" spans="2:65" s="1" customFormat="1" ht="14.4" customHeight="1">
      <c r="B280" s="45"/>
      <c r="C280" s="220" t="s">
        <v>518</v>
      </c>
      <c r="D280" s="220" t="s">
        <v>182</v>
      </c>
      <c r="E280" s="221" t="s">
        <v>519</v>
      </c>
      <c r="F280" s="222" t="s">
        <v>520</v>
      </c>
      <c r="G280" s="223" t="s">
        <v>269</v>
      </c>
      <c r="H280" s="224">
        <v>4</v>
      </c>
      <c r="I280" s="225"/>
      <c r="J280" s="224">
        <f>ROUND(I280*H280,0)</f>
        <v>0</v>
      </c>
      <c r="K280" s="222" t="s">
        <v>22</v>
      </c>
      <c r="L280" s="71"/>
      <c r="M280" s="226" t="s">
        <v>22</v>
      </c>
      <c r="N280" s="227" t="s">
        <v>45</v>
      </c>
      <c r="O280" s="46"/>
      <c r="P280" s="228">
        <f>O280*H280</f>
        <v>0</v>
      </c>
      <c r="Q280" s="228">
        <v>0</v>
      </c>
      <c r="R280" s="228">
        <f>Q280*H280</f>
        <v>0</v>
      </c>
      <c r="S280" s="228">
        <v>0</v>
      </c>
      <c r="T280" s="229">
        <f>S280*H280</f>
        <v>0</v>
      </c>
      <c r="AR280" s="23" t="s">
        <v>224</v>
      </c>
      <c r="AT280" s="23" t="s">
        <v>182</v>
      </c>
      <c r="AU280" s="23" t="s">
        <v>187</v>
      </c>
      <c r="AY280" s="23" t="s">
        <v>180</v>
      </c>
      <c r="BE280" s="230">
        <f>IF(N280="základní",J280,0)</f>
        <v>0</v>
      </c>
      <c r="BF280" s="230">
        <f>IF(N280="snížená",J280,0)</f>
        <v>0</v>
      </c>
      <c r="BG280" s="230">
        <f>IF(N280="zákl. přenesená",J280,0)</f>
        <v>0</v>
      </c>
      <c r="BH280" s="230">
        <f>IF(N280="sníž. přenesená",J280,0)</f>
        <v>0</v>
      </c>
      <c r="BI280" s="230">
        <f>IF(N280="nulová",J280,0)</f>
        <v>0</v>
      </c>
      <c r="BJ280" s="23" t="s">
        <v>187</v>
      </c>
      <c r="BK280" s="230">
        <f>ROUND(I280*H280,0)</f>
        <v>0</v>
      </c>
      <c r="BL280" s="23" t="s">
        <v>224</v>
      </c>
      <c r="BM280" s="23" t="s">
        <v>521</v>
      </c>
    </row>
    <row r="281" spans="2:65" s="1" customFormat="1" ht="14.4" customHeight="1">
      <c r="B281" s="45"/>
      <c r="C281" s="220" t="s">
        <v>374</v>
      </c>
      <c r="D281" s="220" t="s">
        <v>182</v>
      </c>
      <c r="E281" s="221" t="s">
        <v>522</v>
      </c>
      <c r="F281" s="222" t="s">
        <v>523</v>
      </c>
      <c r="G281" s="223" t="s">
        <v>269</v>
      </c>
      <c r="H281" s="224">
        <v>2</v>
      </c>
      <c r="I281" s="225"/>
      <c r="J281" s="224">
        <f>ROUND(I281*H281,0)</f>
        <v>0</v>
      </c>
      <c r="K281" s="222" t="s">
        <v>22</v>
      </c>
      <c r="L281" s="71"/>
      <c r="M281" s="226" t="s">
        <v>22</v>
      </c>
      <c r="N281" s="227" t="s">
        <v>45</v>
      </c>
      <c r="O281" s="46"/>
      <c r="P281" s="228">
        <f>O281*H281</f>
        <v>0</v>
      </c>
      <c r="Q281" s="228">
        <v>0</v>
      </c>
      <c r="R281" s="228">
        <f>Q281*H281</f>
        <v>0</v>
      </c>
      <c r="S281" s="228">
        <v>0</v>
      </c>
      <c r="T281" s="229">
        <f>S281*H281</f>
        <v>0</v>
      </c>
      <c r="AR281" s="23" t="s">
        <v>224</v>
      </c>
      <c r="AT281" s="23" t="s">
        <v>182</v>
      </c>
      <c r="AU281" s="23" t="s">
        <v>187</v>
      </c>
      <c r="AY281" s="23" t="s">
        <v>180</v>
      </c>
      <c r="BE281" s="230">
        <f>IF(N281="základní",J281,0)</f>
        <v>0</v>
      </c>
      <c r="BF281" s="230">
        <f>IF(N281="snížená",J281,0)</f>
        <v>0</v>
      </c>
      <c r="BG281" s="230">
        <f>IF(N281="zákl. přenesená",J281,0)</f>
        <v>0</v>
      </c>
      <c r="BH281" s="230">
        <f>IF(N281="sníž. přenesená",J281,0)</f>
        <v>0</v>
      </c>
      <c r="BI281" s="230">
        <f>IF(N281="nulová",J281,0)</f>
        <v>0</v>
      </c>
      <c r="BJ281" s="23" t="s">
        <v>187</v>
      </c>
      <c r="BK281" s="230">
        <f>ROUND(I281*H281,0)</f>
        <v>0</v>
      </c>
      <c r="BL281" s="23" t="s">
        <v>224</v>
      </c>
      <c r="BM281" s="23" t="s">
        <v>524</v>
      </c>
    </row>
    <row r="282" spans="2:65" s="1" customFormat="1" ht="14.4" customHeight="1">
      <c r="B282" s="45"/>
      <c r="C282" s="220" t="s">
        <v>525</v>
      </c>
      <c r="D282" s="220" t="s">
        <v>182</v>
      </c>
      <c r="E282" s="221" t="s">
        <v>526</v>
      </c>
      <c r="F282" s="222" t="s">
        <v>527</v>
      </c>
      <c r="G282" s="223" t="s">
        <v>269</v>
      </c>
      <c r="H282" s="224">
        <v>15</v>
      </c>
      <c r="I282" s="225"/>
      <c r="J282" s="224">
        <f>ROUND(I282*H282,0)</f>
        <v>0</v>
      </c>
      <c r="K282" s="222" t="s">
        <v>22</v>
      </c>
      <c r="L282" s="71"/>
      <c r="M282" s="226" t="s">
        <v>22</v>
      </c>
      <c r="N282" s="227" t="s">
        <v>45</v>
      </c>
      <c r="O282" s="46"/>
      <c r="P282" s="228">
        <f>O282*H282</f>
        <v>0</v>
      </c>
      <c r="Q282" s="228">
        <v>0</v>
      </c>
      <c r="R282" s="228">
        <f>Q282*H282</f>
        <v>0</v>
      </c>
      <c r="S282" s="228">
        <v>0</v>
      </c>
      <c r="T282" s="229">
        <f>S282*H282</f>
        <v>0</v>
      </c>
      <c r="AR282" s="23" t="s">
        <v>224</v>
      </c>
      <c r="AT282" s="23" t="s">
        <v>182</v>
      </c>
      <c r="AU282" s="23" t="s">
        <v>187</v>
      </c>
      <c r="AY282" s="23" t="s">
        <v>180</v>
      </c>
      <c r="BE282" s="230">
        <f>IF(N282="základní",J282,0)</f>
        <v>0</v>
      </c>
      <c r="BF282" s="230">
        <f>IF(N282="snížená",J282,0)</f>
        <v>0</v>
      </c>
      <c r="BG282" s="230">
        <f>IF(N282="zákl. přenesená",J282,0)</f>
        <v>0</v>
      </c>
      <c r="BH282" s="230">
        <f>IF(N282="sníž. přenesená",J282,0)</f>
        <v>0</v>
      </c>
      <c r="BI282" s="230">
        <f>IF(N282="nulová",J282,0)</f>
        <v>0</v>
      </c>
      <c r="BJ282" s="23" t="s">
        <v>187</v>
      </c>
      <c r="BK282" s="230">
        <f>ROUND(I282*H282,0)</f>
        <v>0</v>
      </c>
      <c r="BL282" s="23" t="s">
        <v>224</v>
      </c>
      <c r="BM282" s="23" t="s">
        <v>528</v>
      </c>
    </row>
    <row r="283" spans="2:65" s="1" customFormat="1" ht="14.4" customHeight="1">
      <c r="B283" s="45"/>
      <c r="C283" s="220" t="s">
        <v>378</v>
      </c>
      <c r="D283" s="220" t="s">
        <v>182</v>
      </c>
      <c r="E283" s="221" t="s">
        <v>529</v>
      </c>
      <c r="F283" s="222" t="s">
        <v>530</v>
      </c>
      <c r="G283" s="223" t="s">
        <v>269</v>
      </c>
      <c r="H283" s="224">
        <v>21</v>
      </c>
      <c r="I283" s="225"/>
      <c r="J283" s="224">
        <f>ROUND(I283*H283,0)</f>
        <v>0</v>
      </c>
      <c r="K283" s="222" t="s">
        <v>22</v>
      </c>
      <c r="L283" s="71"/>
      <c r="M283" s="226" t="s">
        <v>22</v>
      </c>
      <c r="N283" s="227" t="s">
        <v>45</v>
      </c>
      <c r="O283" s="46"/>
      <c r="P283" s="228">
        <f>O283*H283</f>
        <v>0</v>
      </c>
      <c r="Q283" s="228">
        <v>0</v>
      </c>
      <c r="R283" s="228">
        <f>Q283*H283</f>
        <v>0</v>
      </c>
      <c r="S283" s="228">
        <v>0</v>
      </c>
      <c r="T283" s="229">
        <f>S283*H283</f>
        <v>0</v>
      </c>
      <c r="AR283" s="23" t="s">
        <v>224</v>
      </c>
      <c r="AT283" s="23" t="s">
        <v>182</v>
      </c>
      <c r="AU283" s="23" t="s">
        <v>187</v>
      </c>
      <c r="AY283" s="23" t="s">
        <v>180</v>
      </c>
      <c r="BE283" s="230">
        <f>IF(N283="základní",J283,0)</f>
        <v>0</v>
      </c>
      <c r="BF283" s="230">
        <f>IF(N283="snížená",J283,0)</f>
        <v>0</v>
      </c>
      <c r="BG283" s="230">
        <f>IF(N283="zákl. přenesená",J283,0)</f>
        <v>0</v>
      </c>
      <c r="BH283" s="230">
        <f>IF(N283="sníž. přenesená",J283,0)</f>
        <v>0</v>
      </c>
      <c r="BI283" s="230">
        <f>IF(N283="nulová",J283,0)</f>
        <v>0</v>
      </c>
      <c r="BJ283" s="23" t="s">
        <v>187</v>
      </c>
      <c r="BK283" s="230">
        <f>ROUND(I283*H283,0)</f>
        <v>0</v>
      </c>
      <c r="BL283" s="23" t="s">
        <v>224</v>
      </c>
      <c r="BM283" s="23" t="s">
        <v>531</v>
      </c>
    </row>
    <row r="284" spans="2:65" s="1" customFormat="1" ht="14.4" customHeight="1">
      <c r="B284" s="45"/>
      <c r="C284" s="220" t="s">
        <v>532</v>
      </c>
      <c r="D284" s="220" t="s">
        <v>182</v>
      </c>
      <c r="E284" s="221" t="s">
        <v>533</v>
      </c>
      <c r="F284" s="222" t="s">
        <v>534</v>
      </c>
      <c r="G284" s="223" t="s">
        <v>269</v>
      </c>
      <c r="H284" s="224">
        <v>12</v>
      </c>
      <c r="I284" s="225"/>
      <c r="J284" s="224">
        <f>ROUND(I284*H284,0)</f>
        <v>0</v>
      </c>
      <c r="K284" s="222" t="s">
        <v>22</v>
      </c>
      <c r="L284" s="71"/>
      <c r="M284" s="226" t="s">
        <v>22</v>
      </c>
      <c r="N284" s="227" t="s">
        <v>45</v>
      </c>
      <c r="O284" s="46"/>
      <c r="P284" s="228">
        <f>O284*H284</f>
        <v>0</v>
      </c>
      <c r="Q284" s="228">
        <v>0</v>
      </c>
      <c r="R284" s="228">
        <f>Q284*H284</f>
        <v>0</v>
      </c>
      <c r="S284" s="228">
        <v>0</v>
      </c>
      <c r="T284" s="229">
        <f>S284*H284</f>
        <v>0</v>
      </c>
      <c r="AR284" s="23" t="s">
        <v>224</v>
      </c>
      <c r="AT284" s="23" t="s">
        <v>182</v>
      </c>
      <c r="AU284" s="23" t="s">
        <v>187</v>
      </c>
      <c r="AY284" s="23" t="s">
        <v>180</v>
      </c>
      <c r="BE284" s="230">
        <f>IF(N284="základní",J284,0)</f>
        <v>0</v>
      </c>
      <c r="BF284" s="230">
        <f>IF(N284="snížená",J284,0)</f>
        <v>0</v>
      </c>
      <c r="BG284" s="230">
        <f>IF(N284="zákl. přenesená",J284,0)</f>
        <v>0</v>
      </c>
      <c r="BH284" s="230">
        <f>IF(N284="sníž. přenesená",J284,0)</f>
        <v>0</v>
      </c>
      <c r="BI284" s="230">
        <f>IF(N284="nulová",J284,0)</f>
        <v>0</v>
      </c>
      <c r="BJ284" s="23" t="s">
        <v>187</v>
      </c>
      <c r="BK284" s="230">
        <f>ROUND(I284*H284,0)</f>
        <v>0</v>
      </c>
      <c r="BL284" s="23" t="s">
        <v>224</v>
      </c>
      <c r="BM284" s="23" t="s">
        <v>535</v>
      </c>
    </row>
    <row r="285" spans="2:65" s="1" customFormat="1" ht="14.4" customHeight="1">
      <c r="B285" s="45"/>
      <c r="C285" s="220" t="s">
        <v>383</v>
      </c>
      <c r="D285" s="220" t="s">
        <v>182</v>
      </c>
      <c r="E285" s="221" t="s">
        <v>536</v>
      </c>
      <c r="F285" s="222" t="s">
        <v>537</v>
      </c>
      <c r="G285" s="223" t="s">
        <v>269</v>
      </c>
      <c r="H285" s="224">
        <v>2</v>
      </c>
      <c r="I285" s="225"/>
      <c r="J285" s="224">
        <f>ROUND(I285*H285,0)</f>
        <v>0</v>
      </c>
      <c r="K285" s="222" t="s">
        <v>22</v>
      </c>
      <c r="L285" s="71"/>
      <c r="M285" s="226" t="s">
        <v>22</v>
      </c>
      <c r="N285" s="227" t="s">
        <v>45</v>
      </c>
      <c r="O285" s="46"/>
      <c r="P285" s="228">
        <f>O285*H285</f>
        <v>0</v>
      </c>
      <c r="Q285" s="228">
        <v>0</v>
      </c>
      <c r="R285" s="228">
        <f>Q285*H285</f>
        <v>0</v>
      </c>
      <c r="S285" s="228">
        <v>0</v>
      </c>
      <c r="T285" s="229">
        <f>S285*H285</f>
        <v>0</v>
      </c>
      <c r="AR285" s="23" t="s">
        <v>224</v>
      </c>
      <c r="AT285" s="23" t="s">
        <v>182</v>
      </c>
      <c r="AU285" s="23" t="s">
        <v>187</v>
      </c>
      <c r="AY285" s="23" t="s">
        <v>180</v>
      </c>
      <c r="BE285" s="230">
        <f>IF(N285="základní",J285,0)</f>
        <v>0</v>
      </c>
      <c r="BF285" s="230">
        <f>IF(N285="snížená",J285,0)</f>
        <v>0</v>
      </c>
      <c r="BG285" s="230">
        <f>IF(N285="zákl. přenesená",J285,0)</f>
        <v>0</v>
      </c>
      <c r="BH285" s="230">
        <f>IF(N285="sníž. přenesená",J285,0)</f>
        <v>0</v>
      </c>
      <c r="BI285" s="230">
        <f>IF(N285="nulová",J285,0)</f>
        <v>0</v>
      </c>
      <c r="BJ285" s="23" t="s">
        <v>187</v>
      </c>
      <c r="BK285" s="230">
        <f>ROUND(I285*H285,0)</f>
        <v>0</v>
      </c>
      <c r="BL285" s="23" t="s">
        <v>224</v>
      </c>
      <c r="BM285" s="23" t="s">
        <v>538</v>
      </c>
    </row>
    <row r="286" spans="2:65" s="1" customFormat="1" ht="14.4" customHeight="1">
      <c r="B286" s="45"/>
      <c r="C286" s="220" t="s">
        <v>539</v>
      </c>
      <c r="D286" s="220" t="s">
        <v>182</v>
      </c>
      <c r="E286" s="221" t="s">
        <v>540</v>
      </c>
      <c r="F286" s="222" t="s">
        <v>541</v>
      </c>
      <c r="G286" s="223" t="s">
        <v>269</v>
      </c>
      <c r="H286" s="224">
        <v>2</v>
      </c>
      <c r="I286" s="225"/>
      <c r="J286" s="224">
        <f>ROUND(I286*H286,0)</f>
        <v>0</v>
      </c>
      <c r="K286" s="222" t="s">
        <v>22</v>
      </c>
      <c r="L286" s="71"/>
      <c r="M286" s="226" t="s">
        <v>22</v>
      </c>
      <c r="N286" s="227" t="s">
        <v>45</v>
      </c>
      <c r="O286" s="46"/>
      <c r="P286" s="228">
        <f>O286*H286</f>
        <v>0</v>
      </c>
      <c r="Q286" s="228">
        <v>0</v>
      </c>
      <c r="R286" s="228">
        <f>Q286*H286</f>
        <v>0</v>
      </c>
      <c r="S286" s="228">
        <v>0</v>
      </c>
      <c r="T286" s="229">
        <f>S286*H286</f>
        <v>0</v>
      </c>
      <c r="AR286" s="23" t="s">
        <v>224</v>
      </c>
      <c r="AT286" s="23" t="s">
        <v>182</v>
      </c>
      <c r="AU286" s="23" t="s">
        <v>187</v>
      </c>
      <c r="AY286" s="23" t="s">
        <v>180</v>
      </c>
      <c r="BE286" s="230">
        <f>IF(N286="základní",J286,0)</f>
        <v>0</v>
      </c>
      <c r="BF286" s="230">
        <f>IF(N286="snížená",J286,0)</f>
        <v>0</v>
      </c>
      <c r="BG286" s="230">
        <f>IF(N286="zákl. přenesená",J286,0)</f>
        <v>0</v>
      </c>
      <c r="BH286" s="230">
        <f>IF(N286="sníž. přenesená",J286,0)</f>
        <v>0</v>
      </c>
      <c r="BI286" s="230">
        <f>IF(N286="nulová",J286,0)</f>
        <v>0</v>
      </c>
      <c r="BJ286" s="23" t="s">
        <v>187</v>
      </c>
      <c r="BK286" s="230">
        <f>ROUND(I286*H286,0)</f>
        <v>0</v>
      </c>
      <c r="BL286" s="23" t="s">
        <v>224</v>
      </c>
      <c r="BM286" s="23" t="s">
        <v>542</v>
      </c>
    </row>
    <row r="287" spans="2:65" s="1" customFormat="1" ht="14.4" customHeight="1">
      <c r="B287" s="45"/>
      <c r="C287" s="220" t="s">
        <v>386</v>
      </c>
      <c r="D287" s="220" t="s">
        <v>182</v>
      </c>
      <c r="E287" s="221" t="s">
        <v>543</v>
      </c>
      <c r="F287" s="222" t="s">
        <v>544</v>
      </c>
      <c r="G287" s="223" t="s">
        <v>269</v>
      </c>
      <c r="H287" s="224">
        <v>2</v>
      </c>
      <c r="I287" s="225"/>
      <c r="J287" s="224">
        <f>ROUND(I287*H287,0)</f>
        <v>0</v>
      </c>
      <c r="K287" s="222" t="s">
        <v>22</v>
      </c>
      <c r="L287" s="71"/>
      <c r="M287" s="226" t="s">
        <v>22</v>
      </c>
      <c r="N287" s="227" t="s">
        <v>45</v>
      </c>
      <c r="O287" s="46"/>
      <c r="P287" s="228">
        <f>O287*H287</f>
        <v>0</v>
      </c>
      <c r="Q287" s="228">
        <v>0</v>
      </c>
      <c r="R287" s="228">
        <f>Q287*H287</f>
        <v>0</v>
      </c>
      <c r="S287" s="228">
        <v>0</v>
      </c>
      <c r="T287" s="229">
        <f>S287*H287</f>
        <v>0</v>
      </c>
      <c r="AR287" s="23" t="s">
        <v>224</v>
      </c>
      <c r="AT287" s="23" t="s">
        <v>182</v>
      </c>
      <c r="AU287" s="23" t="s">
        <v>187</v>
      </c>
      <c r="AY287" s="23" t="s">
        <v>180</v>
      </c>
      <c r="BE287" s="230">
        <f>IF(N287="základní",J287,0)</f>
        <v>0</v>
      </c>
      <c r="BF287" s="230">
        <f>IF(N287="snížená",J287,0)</f>
        <v>0</v>
      </c>
      <c r="BG287" s="230">
        <f>IF(N287="zákl. přenesená",J287,0)</f>
        <v>0</v>
      </c>
      <c r="BH287" s="230">
        <f>IF(N287="sníž. přenesená",J287,0)</f>
        <v>0</v>
      </c>
      <c r="BI287" s="230">
        <f>IF(N287="nulová",J287,0)</f>
        <v>0</v>
      </c>
      <c r="BJ287" s="23" t="s">
        <v>187</v>
      </c>
      <c r="BK287" s="230">
        <f>ROUND(I287*H287,0)</f>
        <v>0</v>
      </c>
      <c r="BL287" s="23" t="s">
        <v>224</v>
      </c>
      <c r="BM287" s="23" t="s">
        <v>545</v>
      </c>
    </row>
    <row r="288" spans="2:65" s="1" customFormat="1" ht="14.4" customHeight="1">
      <c r="B288" s="45"/>
      <c r="C288" s="220" t="s">
        <v>546</v>
      </c>
      <c r="D288" s="220" t="s">
        <v>182</v>
      </c>
      <c r="E288" s="221" t="s">
        <v>547</v>
      </c>
      <c r="F288" s="222" t="s">
        <v>548</v>
      </c>
      <c r="G288" s="223" t="s">
        <v>269</v>
      </c>
      <c r="H288" s="224">
        <v>2</v>
      </c>
      <c r="I288" s="225"/>
      <c r="J288" s="224">
        <f>ROUND(I288*H288,0)</f>
        <v>0</v>
      </c>
      <c r="K288" s="222" t="s">
        <v>22</v>
      </c>
      <c r="L288" s="71"/>
      <c r="M288" s="226" t="s">
        <v>22</v>
      </c>
      <c r="N288" s="227" t="s">
        <v>45</v>
      </c>
      <c r="O288" s="46"/>
      <c r="P288" s="228">
        <f>O288*H288</f>
        <v>0</v>
      </c>
      <c r="Q288" s="228">
        <v>0</v>
      </c>
      <c r="R288" s="228">
        <f>Q288*H288</f>
        <v>0</v>
      </c>
      <c r="S288" s="228">
        <v>0</v>
      </c>
      <c r="T288" s="229">
        <f>S288*H288</f>
        <v>0</v>
      </c>
      <c r="AR288" s="23" t="s">
        <v>224</v>
      </c>
      <c r="AT288" s="23" t="s">
        <v>182</v>
      </c>
      <c r="AU288" s="23" t="s">
        <v>187</v>
      </c>
      <c r="AY288" s="23" t="s">
        <v>180</v>
      </c>
      <c r="BE288" s="230">
        <f>IF(N288="základní",J288,0)</f>
        <v>0</v>
      </c>
      <c r="BF288" s="230">
        <f>IF(N288="snížená",J288,0)</f>
        <v>0</v>
      </c>
      <c r="BG288" s="230">
        <f>IF(N288="zákl. přenesená",J288,0)</f>
        <v>0</v>
      </c>
      <c r="BH288" s="230">
        <f>IF(N288="sníž. přenesená",J288,0)</f>
        <v>0</v>
      </c>
      <c r="BI288" s="230">
        <f>IF(N288="nulová",J288,0)</f>
        <v>0</v>
      </c>
      <c r="BJ288" s="23" t="s">
        <v>187</v>
      </c>
      <c r="BK288" s="230">
        <f>ROUND(I288*H288,0)</f>
        <v>0</v>
      </c>
      <c r="BL288" s="23" t="s">
        <v>224</v>
      </c>
      <c r="BM288" s="23" t="s">
        <v>549</v>
      </c>
    </row>
    <row r="289" spans="2:65" s="1" customFormat="1" ht="14.4" customHeight="1">
      <c r="B289" s="45"/>
      <c r="C289" s="220" t="s">
        <v>392</v>
      </c>
      <c r="D289" s="220" t="s">
        <v>182</v>
      </c>
      <c r="E289" s="221" t="s">
        <v>550</v>
      </c>
      <c r="F289" s="222" t="s">
        <v>551</v>
      </c>
      <c r="G289" s="223" t="s">
        <v>269</v>
      </c>
      <c r="H289" s="224">
        <v>12</v>
      </c>
      <c r="I289" s="225"/>
      <c r="J289" s="224">
        <f>ROUND(I289*H289,0)</f>
        <v>0</v>
      </c>
      <c r="K289" s="222" t="s">
        <v>22</v>
      </c>
      <c r="L289" s="71"/>
      <c r="M289" s="226" t="s">
        <v>22</v>
      </c>
      <c r="N289" s="227" t="s">
        <v>45</v>
      </c>
      <c r="O289" s="46"/>
      <c r="P289" s="228">
        <f>O289*H289</f>
        <v>0</v>
      </c>
      <c r="Q289" s="228">
        <v>0</v>
      </c>
      <c r="R289" s="228">
        <f>Q289*H289</f>
        <v>0</v>
      </c>
      <c r="S289" s="228">
        <v>0</v>
      </c>
      <c r="T289" s="229">
        <f>S289*H289</f>
        <v>0</v>
      </c>
      <c r="AR289" s="23" t="s">
        <v>224</v>
      </c>
      <c r="AT289" s="23" t="s">
        <v>182</v>
      </c>
      <c r="AU289" s="23" t="s">
        <v>187</v>
      </c>
      <c r="AY289" s="23" t="s">
        <v>180</v>
      </c>
      <c r="BE289" s="230">
        <f>IF(N289="základní",J289,0)</f>
        <v>0</v>
      </c>
      <c r="BF289" s="230">
        <f>IF(N289="snížená",J289,0)</f>
        <v>0</v>
      </c>
      <c r="BG289" s="230">
        <f>IF(N289="zákl. přenesená",J289,0)</f>
        <v>0</v>
      </c>
      <c r="BH289" s="230">
        <f>IF(N289="sníž. přenesená",J289,0)</f>
        <v>0</v>
      </c>
      <c r="BI289" s="230">
        <f>IF(N289="nulová",J289,0)</f>
        <v>0</v>
      </c>
      <c r="BJ289" s="23" t="s">
        <v>187</v>
      </c>
      <c r="BK289" s="230">
        <f>ROUND(I289*H289,0)</f>
        <v>0</v>
      </c>
      <c r="BL289" s="23" t="s">
        <v>224</v>
      </c>
      <c r="BM289" s="23" t="s">
        <v>552</v>
      </c>
    </row>
    <row r="290" spans="2:65" s="1" customFormat="1" ht="14.4" customHeight="1">
      <c r="B290" s="45"/>
      <c r="C290" s="220" t="s">
        <v>553</v>
      </c>
      <c r="D290" s="220" t="s">
        <v>182</v>
      </c>
      <c r="E290" s="221" t="s">
        <v>554</v>
      </c>
      <c r="F290" s="222" t="s">
        <v>555</v>
      </c>
      <c r="G290" s="223" t="s">
        <v>269</v>
      </c>
      <c r="H290" s="224">
        <v>6</v>
      </c>
      <c r="I290" s="225"/>
      <c r="J290" s="224">
        <f>ROUND(I290*H290,0)</f>
        <v>0</v>
      </c>
      <c r="K290" s="222" t="s">
        <v>22</v>
      </c>
      <c r="L290" s="71"/>
      <c r="M290" s="226" t="s">
        <v>22</v>
      </c>
      <c r="N290" s="227" t="s">
        <v>45</v>
      </c>
      <c r="O290" s="46"/>
      <c r="P290" s="228">
        <f>O290*H290</f>
        <v>0</v>
      </c>
      <c r="Q290" s="228">
        <v>0</v>
      </c>
      <c r="R290" s="228">
        <f>Q290*H290</f>
        <v>0</v>
      </c>
      <c r="S290" s="228">
        <v>0</v>
      </c>
      <c r="T290" s="229">
        <f>S290*H290</f>
        <v>0</v>
      </c>
      <c r="AR290" s="23" t="s">
        <v>224</v>
      </c>
      <c r="AT290" s="23" t="s">
        <v>182</v>
      </c>
      <c r="AU290" s="23" t="s">
        <v>187</v>
      </c>
      <c r="AY290" s="23" t="s">
        <v>180</v>
      </c>
      <c r="BE290" s="230">
        <f>IF(N290="základní",J290,0)</f>
        <v>0</v>
      </c>
      <c r="BF290" s="230">
        <f>IF(N290="snížená",J290,0)</f>
        <v>0</v>
      </c>
      <c r="BG290" s="230">
        <f>IF(N290="zákl. přenesená",J290,0)</f>
        <v>0</v>
      </c>
      <c r="BH290" s="230">
        <f>IF(N290="sníž. přenesená",J290,0)</f>
        <v>0</v>
      </c>
      <c r="BI290" s="230">
        <f>IF(N290="nulová",J290,0)</f>
        <v>0</v>
      </c>
      <c r="BJ290" s="23" t="s">
        <v>187</v>
      </c>
      <c r="BK290" s="230">
        <f>ROUND(I290*H290,0)</f>
        <v>0</v>
      </c>
      <c r="BL290" s="23" t="s">
        <v>224</v>
      </c>
      <c r="BM290" s="23" t="s">
        <v>556</v>
      </c>
    </row>
    <row r="291" spans="2:65" s="1" customFormat="1" ht="14.4" customHeight="1">
      <c r="B291" s="45"/>
      <c r="C291" s="220" t="s">
        <v>396</v>
      </c>
      <c r="D291" s="220" t="s">
        <v>182</v>
      </c>
      <c r="E291" s="221" t="s">
        <v>557</v>
      </c>
      <c r="F291" s="222" t="s">
        <v>558</v>
      </c>
      <c r="G291" s="223" t="s">
        <v>269</v>
      </c>
      <c r="H291" s="224">
        <v>8</v>
      </c>
      <c r="I291" s="225"/>
      <c r="J291" s="224">
        <f>ROUND(I291*H291,0)</f>
        <v>0</v>
      </c>
      <c r="K291" s="222" t="s">
        <v>22</v>
      </c>
      <c r="L291" s="71"/>
      <c r="M291" s="226" t="s">
        <v>22</v>
      </c>
      <c r="N291" s="227" t="s">
        <v>45</v>
      </c>
      <c r="O291" s="46"/>
      <c r="P291" s="228">
        <f>O291*H291</f>
        <v>0</v>
      </c>
      <c r="Q291" s="228">
        <v>0</v>
      </c>
      <c r="R291" s="228">
        <f>Q291*H291</f>
        <v>0</v>
      </c>
      <c r="S291" s="228">
        <v>0</v>
      </c>
      <c r="T291" s="229">
        <f>S291*H291</f>
        <v>0</v>
      </c>
      <c r="AR291" s="23" t="s">
        <v>224</v>
      </c>
      <c r="AT291" s="23" t="s">
        <v>182</v>
      </c>
      <c r="AU291" s="23" t="s">
        <v>187</v>
      </c>
      <c r="AY291" s="23" t="s">
        <v>180</v>
      </c>
      <c r="BE291" s="230">
        <f>IF(N291="základní",J291,0)</f>
        <v>0</v>
      </c>
      <c r="BF291" s="230">
        <f>IF(N291="snížená",J291,0)</f>
        <v>0</v>
      </c>
      <c r="BG291" s="230">
        <f>IF(N291="zákl. přenesená",J291,0)</f>
        <v>0</v>
      </c>
      <c r="BH291" s="230">
        <f>IF(N291="sníž. přenesená",J291,0)</f>
        <v>0</v>
      </c>
      <c r="BI291" s="230">
        <f>IF(N291="nulová",J291,0)</f>
        <v>0</v>
      </c>
      <c r="BJ291" s="23" t="s">
        <v>187</v>
      </c>
      <c r="BK291" s="230">
        <f>ROUND(I291*H291,0)</f>
        <v>0</v>
      </c>
      <c r="BL291" s="23" t="s">
        <v>224</v>
      </c>
      <c r="BM291" s="23" t="s">
        <v>559</v>
      </c>
    </row>
    <row r="292" spans="2:65" s="1" customFormat="1" ht="22.8" customHeight="1">
      <c r="B292" s="45"/>
      <c r="C292" s="220" t="s">
        <v>560</v>
      </c>
      <c r="D292" s="220" t="s">
        <v>182</v>
      </c>
      <c r="E292" s="221" t="s">
        <v>561</v>
      </c>
      <c r="F292" s="222" t="s">
        <v>562</v>
      </c>
      <c r="G292" s="223" t="s">
        <v>563</v>
      </c>
      <c r="H292" s="224">
        <v>24</v>
      </c>
      <c r="I292" s="225"/>
      <c r="J292" s="224">
        <f>ROUND(I292*H292,0)</f>
        <v>0</v>
      </c>
      <c r="K292" s="222" t="s">
        <v>22</v>
      </c>
      <c r="L292" s="71"/>
      <c r="M292" s="226" t="s">
        <v>22</v>
      </c>
      <c r="N292" s="227" t="s">
        <v>45</v>
      </c>
      <c r="O292" s="46"/>
      <c r="P292" s="228">
        <f>O292*H292</f>
        <v>0</v>
      </c>
      <c r="Q292" s="228">
        <v>0</v>
      </c>
      <c r="R292" s="228">
        <f>Q292*H292</f>
        <v>0</v>
      </c>
      <c r="S292" s="228">
        <v>0</v>
      </c>
      <c r="T292" s="229">
        <f>S292*H292</f>
        <v>0</v>
      </c>
      <c r="AR292" s="23" t="s">
        <v>224</v>
      </c>
      <c r="AT292" s="23" t="s">
        <v>182</v>
      </c>
      <c r="AU292" s="23" t="s">
        <v>187</v>
      </c>
      <c r="AY292" s="23" t="s">
        <v>180</v>
      </c>
      <c r="BE292" s="230">
        <f>IF(N292="základní",J292,0)</f>
        <v>0</v>
      </c>
      <c r="BF292" s="230">
        <f>IF(N292="snížená",J292,0)</f>
        <v>0</v>
      </c>
      <c r="BG292" s="230">
        <f>IF(N292="zákl. přenesená",J292,0)</f>
        <v>0</v>
      </c>
      <c r="BH292" s="230">
        <f>IF(N292="sníž. přenesená",J292,0)</f>
        <v>0</v>
      </c>
      <c r="BI292" s="230">
        <f>IF(N292="nulová",J292,0)</f>
        <v>0</v>
      </c>
      <c r="BJ292" s="23" t="s">
        <v>187</v>
      </c>
      <c r="BK292" s="230">
        <f>ROUND(I292*H292,0)</f>
        <v>0</v>
      </c>
      <c r="BL292" s="23" t="s">
        <v>224</v>
      </c>
      <c r="BM292" s="23" t="s">
        <v>564</v>
      </c>
    </row>
    <row r="293" spans="2:65" s="1" customFormat="1" ht="14.4" customHeight="1">
      <c r="B293" s="45"/>
      <c r="C293" s="220" t="s">
        <v>401</v>
      </c>
      <c r="D293" s="220" t="s">
        <v>182</v>
      </c>
      <c r="E293" s="221" t="s">
        <v>565</v>
      </c>
      <c r="F293" s="222" t="s">
        <v>566</v>
      </c>
      <c r="G293" s="223" t="s">
        <v>567</v>
      </c>
      <c r="H293" s="224">
        <v>1</v>
      </c>
      <c r="I293" s="225"/>
      <c r="J293" s="224">
        <f>ROUND(I293*H293,0)</f>
        <v>0</v>
      </c>
      <c r="K293" s="222" t="s">
        <v>22</v>
      </c>
      <c r="L293" s="71"/>
      <c r="M293" s="226" t="s">
        <v>22</v>
      </c>
      <c r="N293" s="227" t="s">
        <v>45</v>
      </c>
      <c r="O293" s="46"/>
      <c r="P293" s="228">
        <f>O293*H293</f>
        <v>0</v>
      </c>
      <c r="Q293" s="228">
        <v>0</v>
      </c>
      <c r="R293" s="228">
        <f>Q293*H293</f>
        <v>0</v>
      </c>
      <c r="S293" s="228">
        <v>0</v>
      </c>
      <c r="T293" s="229">
        <f>S293*H293</f>
        <v>0</v>
      </c>
      <c r="AR293" s="23" t="s">
        <v>224</v>
      </c>
      <c r="AT293" s="23" t="s">
        <v>182</v>
      </c>
      <c r="AU293" s="23" t="s">
        <v>187</v>
      </c>
      <c r="AY293" s="23" t="s">
        <v>180</v>
      </c>
      <c r="BE293" s="230">
        <f>IF(N293="základní",J293,0)</f>
        <v>0</v>
      </c>
      <c r="BF293" s="230">
        <f>IF(N293="snížená",J293,0)</f>
        <v>0</v>
      </c>
      <c r="BG293" s="230">
        <f>IF(N293="zákl. přenesená",J293,0)</f>
        <v>0</v>
      </c>
      <c r="BH293" s="230">
        <f>IF(N293="sníž. přenesená",J293,0)</f>
        <v>0</v>
      </c>
      <c r="BI293" s="230">
        <f>IF(N293="nulová",J293,0)</f>
        <v>0</v>
      </c>
      <c r="BJ293" s="23" t="s">
        <v>187</v>
      </c>
      <c r="BK293" s="230">
        <f>ROUND(I293*H293,0)</f>
        <v>0</v>
      </c>
      <c r="BL293" s="23" t="s">
        <v>224</v>
      </c>
      <c r="BM293" s="23" t="s">
        <v>568</v>
      </c>
    </row>
    <row r="294" spans="2:65" s="1" customFormat="1" ht="14.4" customHeight="1">
      <c r="B294" s="45"/>
      <c r="C294" s="220" t="s">
        <v>569</v>
      </c>
      <c r="D294" s="220" t="s">
        <v>182</v>
      </c>
      <c r="E294" s="221" t="s">
        <v>570</v>
      </c>
      <c r="F294" s="222" t="s">
        <v>571</v>
      </c>
      <c r="G294" s="223" t="s">
        <v>567</v>
      </c>
      <c r="H294" s="224">
        <v>1</v>
      </c>
      <c r="I294" s="225"/>
      <c r="J294" s="224">
        <f>ROUND(I294*H294,0)</f>
        <v>0</v>
      </c>
      <c r="K294" s="222" t="s">
        <v>22</v>
      </c>
      <c r="L294" s="71"/>
      <c r="M294" s="226" t="s">
        <v>22</v>
      </c>
      <c r="N294" s="227" t="s">
        <v>45</v>
      </c>
      <c r="O294" s="46"/>
      <c r="P294" s="228">
        <f>O294*H294</f>
        <v>0</v>
      </c>
      <c r="Q294" s="228">
        <v>0</v>
      </c>
      <c r="R294" s="228">
        <f>Q294*H294</f>
        <v>0</v>
      </c>
      <c r="S294" s="228">
        <v>0</v>
      </c>
      <c r="T294" s="229">
        <f>S294*H294</f>
        <v>0</v>
      </c>
      <c r="AR294" s="23" t="s">
        <v>224</v>
      </c>
      <c r="AT294" s="23" t="s">
        <v>182</v>
      </c>
      <c r="AU294" s="23" t="s">
        <v>187</v>
      </c>
      <c r="AY294" s="23" t="s">
        <v>180</v>
      </c>
      <c r="BE294" s="230">
        <f>IF(N294="základní",J294,0)</f>
        <v>0</v>
      </c>
      <c r="BF294" s="230">
        <f>IF(N294="snížená",J294,0)</f>
        <v>0</v>
      </c>
      <c r="BG294" s="230">
        <f>IF(N294="zákl. přenesená",J294,0)</f>
        <v>0</v>
      </c>
      <c r="BH294" s="230">
        <f>IF(N294="sníž. přenesená",J294,0)</f>
        <v>0</v>
      </c>
      <c r="BI294" s="230">
        <f>IF(N294="nulová",J294,0)</f>
        <v>0</v>
      </c>
      <c r="BJ294" s="23" t="s">
        <v>187</v>
      </c>
      <c r="BK294" s="230">
        <f>ROUND(I294*H294,0)</f>
        <v>0</v>
      </c>
      <c r="BL294" s="23" t="s">
        <v>224</v>
      </c>
      <c r="BM294" s="23" t="s">
        <v>572</v>
      </c>
    </row>
    <row r="295" spans="2:65" s="1" customFormat="1" ht="14.4" customHeight="1">
      <c r="B295" s="45"/>
      <c r="C295" s="220" t="s">
        <v>404</v>
      </c>
      <c r="D295" s="220" t="s">
        <v>182</v>
      </c>
      <c r="E295" s="221" t="s">
        <v>573</v>
      </c>
      <c r="F295" s="222" t="s">
        <v>574</v>
      </c>
      <c r="G295" s="223" t="s">
        <v>563</v>
      </c>
      <c r="H295" s="224">
        <v>40</v>
      </c>
      <c r="I295" s="225"/>
      <c r="J295" s="224">
        <f>ROUND(I295*H295,0)</f>
        <v>0</v>
      </c>
      <c r="K295" s="222" t="s">
        <v>22</v>
      </c>
      <c r="L295" s="71"/>
      <c r="M295" s="226" t="s">
        <v>22</v>
      </c>
      <c r="N295" s="227" t="s">
        <v>45</v>
      </c>
      <c r="O295" s="46"/>
      <c r="P295" s="228">
        <f>O295*H295</f>
        <v>0</v>
      </c>
      <c r="Q295" s="228">
        <v>0</v>
      </c>
      <c r="R295" s="228">
        <f>Q295*H295</f>
        <v>0</v>
      </c>
      <c r="S295" s="228">
        <v>0</v>
      </c>
      <c r="T295" s="229">
        <f>S295*H295</f>
        <v>0</v>
      </c>
      <c r="AR295" s="23" t="s">
        <v>224</v>
      </c>
      <c r="AT295" s="23" t="s">
        <v>182</v>
      </c>
      <c r="AU295" s="23" t="s">
        <v>187</v>
      </c>
      <c r="AY295" s="23" t="s">
        <v>180</v>
      </c>
      <c r="BE295" s="230">
        <f>IF(N295="základní",J295,0)</f>
        <v>0</v>
      </c>
      <c r="BF295" s="230">
        <f>IF(N295="snížená",J295,0)</f>
        <v>0</v>
      </c>
      <c r="BG295" s="230">
        <f>IF(N295="zákl. přenesená",J295,0)</f>
        <v>0</v>
      </c>
      <c r="BH295" s="230">
        <f>IF(N295="sníž. přenesená",J295,0)</f>
        <v>0</v>
      </c>
      <c r="BI295" s="230">
        <f>IF(N295="nulová",J295,0)</f>
        <v>0</v>
      </c>
      <c r="BJ295" s="23" t="s">
        <v>187</v>
      </c>
      <c r="BK295" s="230">
        <f>ROUND(I295*H295,0)</f>
        <v>0</v>
      </c>
      <c r="BL295" s="23" t="s">
        <v>224</v>
      </c>
      <c r="BM295" s="23" t="s">
        <v>575</v>
      </c>
    </row>
    <row r="296" spans="2:65" s="1" customFormat="1" ht="14.4" customHeight="1">
      <c r="B296" s="45"/>
      <c r="C296" s="220" t="s">
        <v>576</v>
      </c>
      <c r="D296" s="220" t="s">
        <v>182</v>
      </c>
      <c r="E296" s="221" t="s">
        <v>577</v>
      </c>
      <c r="F296" s="222" t="s">
        <v>578</v>
      </c>
      <c r="G296" s="223" t="s">
        <v>567</v>
      </c>
      <c r="H296" s="224">
        <v>1</v>
      </c>
      <c r="I296" s="225"/>
      <c r="J296" s="224">
        <f>ROUND(I296*H296,0)</f>
        <v>0</v>
      </c>
      <c r="K296" s="222" t="s">
        <v>22</v>
      </c>
      <c r="L296" s="71"/>
      <c r="M296" s="226" t="s">
        <v>22</v>
      </c>
      <c r="N296" s="227" t="s">
        <v>45</v>
      </c>
      <c r="O296" s="46"/>
      <c r="P296" s="228">
        <f>O296*H296</f>
        <v>0</v>
      </c>
      <c r="Q296" s="228">
        <v>0</v>
      </c>
      <c r="R296" s="228">
        <f>Q296*H296</f>
        <v>0</v>
      </c>
      <c r="S296" s="228">
        <v>0</v>
      </c>
      <c r="T296" s="229">
        <f>S296*H296</f>
        <v>0</v>
      </c>
      <c r="AR296" s="23" t="s">
        <v>224</v>
      </c>
      <c r="AT296" s="23" t="s">
        <v>182</v>
      </c>
      <c r="AU296" s="23" t="s">
        <v>187</v>
      </c>
      <c r="AY296" s="23" t="s">
        <v>180</v>
      </c>
      <c r="BE296" s="230">
        <f>IF(N296="základní",J296,0)</f>
        <v>0</v>
      </c>
      <c r="BF296" s="230">
        <f>IF(N296="snížená",J296,0)</f>
        <v>0</v>
      </c>
      <c r="BG296" s="230">
        <f>IF(N296="zákl. přenesená",J296,0)</f>
        <v>0</v>
      </c>
      <c r="BH296" s="230">
        <f>IF(N296="sníž. přenesená",J296,0)</f>
        <v>0</v>
      </c>
      <c r="BI296" s="230">
        <f>IF(N296="nulová",J296,0)</f>
        <v>0</v>
      </c>
      <c r="BJ296" s="23" t="s">
        <v>187</v>
      </c>
      <c r="BK296" s="230">
        <f>ROUND(I296*H296,0)</f>
        <v>0</v>
      </c>
      <c r="BL296" s="23" t="s">
        <v>224</v>
      </c>
      <c r="BM296" s="23" t="s">
        <v>579</v>
      </c>
    </row>
    <row r="297" spans="2:63" s="10" customFormat="1" ht="29.85" customHeight="1">
      <c r="B297" s="204"/>
      <c r="C297" s="205"/>
      <c r="D297" s="206" t="s">
        <v>72</v>
      </c>
      <c r="E297" s="218" t="s">
        <v>580</v>
      </c>
      <c r="F297" s="218" t="s">
        <v>581</v>
      </c>
      <c r="G297" s="205"/>
      <c r="H297" s="205"/>
      <c r="I297" s="208"/>
      <c r="J297" s="219">
        <f>BK297</f>
        <v>0</v>
      </c>
      <c r="K297" s="205"/>
      <c r="L297" s="210"/>
      <c r="M297" s="211"/>
      <c r="N297" s="212"/>
      <c r="O297" s="212"/>
      <c r="P297" s="213">
        <f>SUM(P298:P309)</f>
        <v>0</v>
      </c>
      <c r="Q297" s="212"/>
      <c r="R297" s="213">
        <f>SUM(R298:R309)</f>
        <v>0</v>
      </c>
      <c r="S297" s="212"/>
      <c r="T297" s="214">
        <f>SUM(T298:T309)</f>
        <v>0</v>
      </c>
      <c r="AR297" s="215" t="s">
        <v>187</v>
      </c>
      <c r="AT297" s="216" t="s">
        <v>72</v>
      </c>
      <c r="AU297" s="216" t="s">
        <v>10</v>
      </c>
      <c r="AY297" s="215" t="s">
        <v>180</v>
      </c>
      <c r="BK297" s="217">
        <f>SUM(BK298:BK309)</f>
        <v>0</v>
      </c>
    </row>
    <row r="298" spans="2:65" s="1" customFormat="1" ht="22.8" customHeight="1">
      <c r="B298" s="45"/>
      <c r="C298" s="220" t="s">
        <v>409</v>
      </c>
      <c r="D298" s="220" t="s">
        <v>182</v>
      </c>
      <c r="E298" s="221" t="s">
        <v>582</v>
      </c>
      <c r="F298" s="222" t="s">
        <v>583</v>
      </c>
      <c r="G298" s="223" t="s">
        <v>269</v>
      </c>
      <c r="H298" s="224">
        <v>1</v>
      </c>
      <c r="I298" s="225"/>
      <c r="J298" s="224">
        <f>ROUND(I298*H298,0)</f>
        <v>0</v>
      </c>
      <c r="K298" s="222" t="s">
        <v>22</v>
      </c>
      <c r="L298" s="71"/>
      <c r="M298" s="226" t="s">
        <v>22</v>
      </c>
      <c r="N298" s="227" t="s">
        <v>45</v>
      </c>
      <c r="O298" s="46"/>
      <c r="P298" s="228">
        <f>O298*H298</f>
        <v>0</v>
      </c>
      <c r="Q298" s="228">
        <v>0</v>
      </c>
      <c r="R298" s="228">
        <f>Q298*H298</f>
        <v>0</v>
      </c>
      <c r="S298" s="228">
        <v>0</v>
      </c>
      <c r="T298" s="229">
        <f>S298*H298</f>
        <v>0</v>
      </c>
      <c r="AR298" s="23" t="s">
        <v>224</v>
      </c>
      <c r="AT298" s="23" t="s">
        <v>182</v>
      </c>
      <c r="AU298" s="23" t="s">
        <v>187</v>
      </c>
      <c r="AY298" s="23" t="s">
        <v>180</v>
      </c>
      <c r="BE298" s="230">
        <f>IF(N298="základní",J298,0)</f>
        <v>0</v>
      </c>
      <c r="BF298" s="230">
        <f>IF(N298="snížená",J298,0)</f>
        <v>0</v>
      </c>
      <c r="BG298" s="230">
        <f>IF(N298="zákl. přenesená",J298,0)</f>
        <v>0</v>
      </c>
      <c r="BH298" s="230">
        <f>IF(N298="sníž. přenesená",J298,0)</f>
        <v>0</v>
      </c>
      <c r="BI298" s="230">
        <f>IF(N298="nulová",J298,0)</f>
        <v>0</v>
      </c>
      <c r="BJ298" s="23" t="s">
        <v>187</v>
      </c>
      <c r="BK298" s="230">
        <f>ROUND(I298*H298,0)</f>
        <v>0</v>
      </c>
      <c r="BL298" s="23" t="s">
        <v>224</v>
      </c>
      <c r="BM298" s="23" t="s">
        <v>584</v>
      </c>
    </row>
    <row r="299" spans="2:65" s="1" customFormat="1" ht="14.4" customHeight="1">
      <c r="B299" s="45"/>
      <c r="C299" s="220" t="s">
        <v>585</v>
      </c>
      <c r="D299" s="220" t="s">
        <v>182</v>
      </c>
      <c r="E299" s="221" t="s">
        <v>586</v>
      </c>
      <c r="F299" s="222" t="s">
        <v>587</v>
      </c>
      <c r="G299" s="223" t="s">
        <v>269</v>
      </c>
      <c r="H299" s="224">
        <v>1</v>
      </c>
      <c r="I299" s="225"/>
      <c r="J299" s="224">
        <f>ROUND(I299*H299,0)</f>
        <v>0</v>
      </c>
      <c r="K299" s="222" t="s">
        <v>22</v>
      </c>
      <c r="L299" s="71"/>
      <c r="M299" s="226" t="s">
        <v>22</v>
      </c>
      <c r="N299" s="227" t="s">
        <v>45</v>
      </c>
      <c r="O299" s="46"/>
      <c r="P299" s="228">
        <f>O299*H299</f>
        <v>0</v>
      </c>
      <c r="Q299" s="228">
        <v>0</v>
      </c>
      <c r="R299" s="228">
        <f>Q299*H299</f>
        <v>0</v>
      </c>
      <c r="S299" s="228">
        <v>0</v>
      </c>
      <c r="T299" s="229">
        <f>S299*H299</f>
        <v>0</v>
      </c>
      <c r="AR299" s="23" t="s">
        <v>224</v>
      </c>
      <c r="AT299" s="23" t="s">
        <v>182</v>
      </c>
      <c r="AU299" s="23" t="s">
        <v>187</v>
      </c>
      <c r="AY299" s="23" t="s">
        <v>180</v>
      </c>
      <c r="BE299" s="230">
        <f>IF(N299="základní",J299,0)</f>
        <v>0</v>
      </c>
      <c r="BF299" s="230">
        <f>IF(N299="snížená",J299,0)</f>
        <v>0</v>
      </c>
      <c r="BG299" s="230">
        <f>IF(N299="zákl. přenesená",J299,0)</f>
        <v>0</v>
      </c>
      <c r="BH299" s="230">
        <f>IF(N299="sníž. přenesená",J299,0)</f>
        <v>0</v>
      </c>
      <c r="BI299" s="230">
        <f>IF(N299="nulová",J299,0)</f>
        <v>0</v>
      </c>
      <c r="BJ299" s="23" t="s">
        <v>187</v>
      </c>
      <c r="BK299" s="230">
        <f>ROUND(I299*H299,0)</f>
        <v>0</v>
      </c>
      <c r="BL299" s="23" t="s">
        <v>224</v>
      </c>
      <c r="BM299" s="23" t="s">
        <v>588</v>
      </c>
    </row>
    <row r="300" spans="2:65" s="1" customFormat="1" ht="34.2" customHeight="1">
      <c r="B300" s="45"/>
      <c r="C300" s="220" t="s">
        <v>413</v>
      </c>
      <c r="D300" s="220" t="s">
        <v>182</v>
      </c>
      <c r="E300" s="221" t="s">
        <v>589</v>
      </c>
      <c r="F300" s="222" t="s">
        <v>590</v>
      </c>
      <c r="G300" s="223" t="s">
        <v>358</v>
      </c>
      <c r="H300" s="224">
        <v>3</v>
      </c>
      <c r="I300" s="225"/>
      <c r="J300" s="224">
        <f>ROUND(I300*H300,0)</f>
        <v>0</v>
      </c>
      <c r="K300" s="222" t="s">
        <v>193</v>
      </c>
      <c r="L300" s="71"/>
      <c r="M300" s="226" t="s">
        <v>22</v>
      </c>
      <c r="N300" s="227" t="s">
        <v>45</v>
      </c>
      <c r="O300" s="46"/>
      <c r="P300" s="228">
        <f>O300*H300</f>
        <v>0</v>
      </c>
      <c r="Q300" s="228">
        <v>0</v>
      </c>
      <c r="R300" s="228">
        <f>Q300*H300</f>
        <v>0</v>
      </c>
      <c r="S300" s="228">
        <v>0</v>
      </c>
      <c r="T300" s="229">
        <f>S300*H300</f>
        <v>0</v>
      </c>
      <c r="AR300" s="23" t="s">
        <v>224</v>
      </c>
      <c r="AT300" s="23" t="s">
        <v>182</v>
      </c>
      <c r="AU300" s="23" t="s">
        <v>187</v>
      </c>
      <c r="AY300" s="23" t="s">
        <v>180</v>
      </c>
      <c r="BE300" s="230">
        <f>IF(N300="základní",J300,0)</f>
        <v>0</v>
      </c>
      <c r="BF300" s="230">
        <f>IF(N300="snížená",J300,0)</f>
        <v>0</v>
      </c>
      <c r="BG300" s="230">
        <f>IF(N300="zákl. přenesená",J300,0)</f>
        <v>0</v>
      </c>
      <c r="BH300" s="230">
        <f>IF(N300="sníž. přenesená",J300,0)</f>
        <v>0</v>
      </c>
      <c r="BI300" s="230">
        <f>IF(N300="nulová",J300,0)</f>
        <v>0</v>
      </c>
      <c r="BJ300" s="23" t="s">
        <v>187</v>
      </c>
      <c r="BK300" s="230">
        <f>ROUND(I300*H300,0)</f>
        <v>0</v>
      </c>
      <c r="BL300" s="23" t="s">
        <v>224</v>
      </c>
      <c r="BM300" s="23" t="s">
        <v>591</v>
      </c>
    </row>
    <row r="301" spans="2:47" s="1" customFormat="1" ht="13.5">
      <c r="B301" s="45"/>
      <c r="C301" s="73"/>
      <c r="D301" s="233" t="s">
        <v>205</v>
      </c>
      <c r="E301" s="73"/>
      <c r="F301" s="254" t="s">
        <v>592</v>
      </c>
      <c r="G301" s="73"/>
      <c r="H301" s="73"/>
      <c r="I301" s="190"/>
      <c r="J301" s="73"/>
      <c r="K301" s="73"/>
      <c r="L301" s="71"/>
      <c r="M301" s="255"/>
      <c r="N301" s="46"/>
      <c r="O301" s="46"/>
      <c r="P301" s="46"/>
      <c r="Q301" s="46"/>
      <c r="R301" s="46"/>
      <c r="S301" s="46"/>
      <c r="T301" s="94"/>
      <c r="AT301" s="23" t="s">
        <v>205</v>
      </c>
      <c r="AU301" s="23" t="s">
        <v>187</v>
      </c>
    </row>
    <row r="302" spans="2:65" s="1" customFormat="1" ht="14.4" customHeight="1">
      <c r="B302" s="45"/>
      <c r="C302" s="266" t="s">
        <v>593</v>
      </c>
      <c r="D302" s="266" t="s">
        <v>594</v>
      </c>
      <c r="E302" s="267" t="s">
        <v>595</v>
      </c>
      <c r="F302" s="268" t="s">
        <v>596</v>
      </c>
      <c r="G302" s="269" t="s">
        <v>269</v>
      </c>
      <c r="H302" s="270">
        <v>3</v>
      </c>
      <c r="I302" s="271"/>
      <c r="J302" s="270">
        <f>ROUND(I302*H302,0)</f>
        <v>0</v>
      </c>
      <c r="K302" s="268" t="s">
        <v>22</v>
      </c>
      <c r="L302" s="272"/>
      <c r="M302" s="273" t="s">
        <v>22</v>
      </c>
      <c r="N302" s="274" t="s">
        <v>45</v>
      </c>
      <c r="O302" s="46"/>
      <c r="P302" s="228">
        <f>O302*H302</f>
        <v>0</v>
      </c>
      <c r="Q302" s="228">
        <v>0</v>
      </c>
      <c r="R302" s="228">
        <f>Q302*H302</f>
        <v>0</v>
      </c>
      <c r="S302" s="228">
        <v>0</v>
      </c>
      <c r="T302" s="229">
        <f>S302*H302</f>
        <v>0</v>
      </c>
      <c r="AR302" s="23" t="s">
        <v>270</v>
      </c>
      <c r="AT302" s="23" t="s">
        <v>594</v>
      </c>
      <c r="AU302" s="23" t="s">
        <v>187</v>
      </c>
      <c r="AY302" s="23" t="s">
        <v>180</v>
      </c>
      <c r="BE302" s="230">
        <f>IF(N302="základní",J302,0)</f>
        <v>0</v>
      </c>
      <c r="BF302" s="230">
        <f>IF(N302="snížená",J302,0)</f>
        <v>0</v>
      </c>
      <c r="BG302" s="230">
        <f>IF(N302="zákl. přenesená",J302,0)</f>
        <v>0</v>
      </c>
      <c r="BH302" s="230">
        <f>IF(N302="sníž. přenesená",J302,0)</f>
        <v>0</v>
      </c>
      <c r="BI302" s="230">
        <f>IF(N302="nulová",J302,0)</f>
        <v>0</v>
      </c>
      <c r="BJ302" s="23" t="s">
        <v>187</v>
      </c>
      <c r="BK302" s="230">
        <f>ROUND(I302*H302,0)</f>
        <v>0</v>
      </c>
      <c r="BL302" s="23" t="s">
        <v>224</v>
      </c>
      <c r="BM302" s="23" t="s">
        <v>597</v>
      </c>
    </row>
    <row r="303" spans="2:65" s="1" customFormat="1" ht="14.4" customHeight="1">
      <c r="B303" s="45"/>
      <c r="C303" s="266" t="s">
        <v>417</v>
      </c>
      <c r="D303" s="266" t="s">
        <v>594</v>
      </c>
      <c r="E303" s="267" t="s">
        <v>598</v>
      </c>
      <c r="F303" s="268" t="s">
        <v>599</v>
      </c>
      <c r="G303" s="269" t="s">
        <v>358</v>
      </c>
      <c r="H303" s="270">
        <v>2</v>
      </c>
      <c r="I303" s="271"/>
      <c r="J303" s="270">
        <f>ROUND(I303*H303,0)</f>
        <v>0</v>
      </c>
      <c r="K303" s="268" t="s">
        <v>193</v>
      </c>
      <c r="L303" s="272"/>
      <c r="M303" s="273" t="s">
        <v>22</v>
      </c>
      <c r="N303" s="274" t="s">
        <v>45</v>
      </c>
      <c r="O303" s="46"/>
      <c r="P303" s="228">
        <f>O303*H303</f>
        <v>0</v>
      </c>
      <c r="Q303" s="228">
        <v>0</v>
      </c>
      <c r="R303" s="228">
        <f>Q303*H303</f>
        <v>0</v>
      </c>
      <c r="S303" s="228">
        <v>0</v>
      </c>
      <c r="T303" s="229">
        <f>S303*H303</f>
        <v>0</v>
      </c>
      <c r="AR303" s="23" t="s">
        <v>270</v>
      </c>
      <c r="AT303" s="23" t="s">
        <v>594</v>
      </c>
      <c r="AU303" s="23" t="s">
        <v>187</v>
      </c>
      <c r="AY303" s="23" t="s">
        <v>180</v>
      </c>
      <c r="BE303" s="230">
        <f>IF(N303="základní",J303,0)</f>
        <v>0</v>
      </c>
      <c r="BF303" s="230">
        <f>IF(N303="snížená",J303,0)</f>
        <v>0</v>
      </c>
      <c r="BG303" s="230">
        <f>IF(N303="zákl. přenesená",J303,0)</f>
        <v>0</v>
      </c>
      <c r="BH303" s="230">
        <f>IF(N303="sníž. přenesená",J303,0)</f>
        <v>0</v>
      </c>
      <c r="BI303" s="230">
        <f>IF(N303="nulová",J303,0)</f>
        <v>0</v>
      </c>
      <c r="BJ303" s="23" t="s">
        <v>187</v>
      </c>
      <c r="BK303" s="230">
        <f>ROUND(I303*H303,0)</f>
        <v>0</v>
      </c>
      <c r="BL303" s="23" t="s">
        <v>224</v>
      </c>
      <c r="BM303" s="23" t="s">
        <v>600</v>
      </c>
    </row>
    <row r="304" spans="2:65" s="1" customFormat="1" ht="14.4" customHeight="1">
      <c r="B304" s="45"/>
      <c r="C304" s="266" t="s">
        <v>601</v>
      </c>
      <c r="D304" s="266" t="s">
        <v>594</v>
      </c>
      <c r="E304" s="267" t="s">
        <v>602</v>
      </c>
      <c r="F304" s="268" t="s">
        <v>603</v>
      </c>
      <c r="G304" s="269" t="s">
        <v>358</v>
      </c>
      <c r="H304" s="270">
        <v>1</v>
      </c>
      <c r="I304" s="271"/>
      <c r="J304" s="270">
        <f>ROUND(I304*H304,0)</f>
        <v>0</v>
      </c>
      <c r="K304" s="268" t="s">
        <v>193</v>
      </c>
      <c r="L304" s="272"/>
      <c r="M304" s="273" t="s">
        <v>22</v>
      </c>
      <c r="N304" s="274" t="s">
        <v>45</v>
      </c>
      <c r="O304" s="46"/>
      <c r="P304" s="228">
        <f>O304*H304</f>
        <v>0</v>
      </c>
      <c r="Q304" s="228">
        <v>0</v>
      </c>
      <c r="R304" s="228">
        <f>Q304*H304</f>
        <v>0</v>
      </c>
      <c r="S304" s="228">
        <v>0</v>
      </c>
      <c r="T304" s="229">
        <f>S304*H304</f>
        <v>0</v>
      </c>
      <c r="AR304" s="23" t="s">
        <v>270</v>
      </c>
      <c r="AT304" s="23" t="s">
        <v>594</v>
      </c>
      <c r="AU304" s="23" t="s">
        <v>187</v>
      </c>
      <c r="AY304" s="23" t="s">
        <v>180</v>
      </c>
      <c r="BE304" s="230">
        <f>IF(N304="základní",J304,0)</f>
        <v>0</v>
      </c>
      <c r="BF304" s="230">
        <f>IF(N304="snížená",J304,0)</f>
        <v>0</v>
      </c>
      <c r="BG304" s="230">
        <f>IF(N304="zákl. přenesená",J304,0)</f>
        <v>0</v>
      </c>
      <c r="BH304" s="230">
        <f>IF(N304="sníž. přenesená",J304,0)</f>
        <v>0</v>
      </c>
      <c r="BI304" s="230">
        <f>IF(N304="nulová",J304,0)</f>
        <v>0</v>
      </c>
      <c r="BJ304" s="23" t="s">
        <v>187</v>
      </c>
      <c r="BK304" s="230">
        <f>ROUND(I304*H304,0)</f>
        <v>0</v>
      </c>
      <c r="BL304" s="23" t="s">
        <v>224</v>
      </c>
      <c r="BM304" s="23" t="s">
        <v>604</v>
      </c>
    </row>
    <row r="305" spans="2:65" s="1" customFormat="1" ht="22.8" customHeight="1">
      <c r="B305" s="45"/>
      <c r="C305" s="220" t="s">
        <v>424</v>
      </c>
      <c r="D305" s="220" t="s">
        <v>182</v>
      </c>
      <c r="E305" s="221" t="s">
        <v>605</v>
      </c>
      <c r="F305" s="222" t="s">
        <v>606</v>
      </c>
      <c r="G305" s="223" t="s">
        <v>358</v>
      </c>
      <c r="H305" s="224">
        <v>3</v>
      </c>
      <c r="I305" s="225"/>
      <c r="J305" s="224">
        <f>ROUND(I305*H305,0)</f>
        <v>0</v>
      </c>
      <c r="K305" s="222" t="s">
        <v>193</v>
      </c>
      <c r="L305" s="71"/>
      <c r="M305" s="226" t="s">
        <v>22</v>
      </c>
      <c r="N305" s="227" t="s">
        <v>45</v>
      </c>
      <c r="O305" s="46"/>
      <c r="P305" s="228">
        <f>O305*H305</f>
        <v>0</v>
      </c>
      <c r="Q305" s="228">
        <v>0</v>
      </c>
      <c r="R305" s="228">
        <f>Q305*H305</f>
        <v>0</v>
      </c>
      <c r="S305" s="228">
        <v>0</v>
      </c>
      <c r="T305" s="229">
        <f>S305*H305</f>
        <v>0</v>
      </c>
      <c r="AR305" s="23" t="s">
        <v>224</v>
      </c>
      <c r="AT305" s="23" t="s">
        <v>182</v>
      </c>
      <c r="AU305" s="23" t="s">
        <v>187</v>
      </c>
      <c r="AY305" s="23" t="s">
        <v>180</v>
      </c>
      <c r="BE305" s="230">
        <f>IF(N305="základní",J305,0)</f>
        <v>0</v>
      </c>
      <c r="BF305" s="230">
        <f>IF(N305="snížená",J305,0)</f>
        <v>0</v>
      </c>
      <c r="BG305" s="230">
        <f>IF(N305="zákl. přenesená",J305,0)</f>
        <v>0</v>
      </c>
      <c r="BH305" s="230">
        <f>IF(N305="sníž. přenesená",J305,0)</f>
        <v>0</v>
      </c>
      <c r="BI305" s="230">
        <f>IF(N305="nulová",J305,0)</f>
        <v>0</v>
      </c>
      <c r="BJ305" s="23" t="s">
        <v>187</v>
      </c>
      <c r="BK305" s="230">
        <f>ROUND(I305*H305,0)</f>
        <v>0</v>
      </c>
      <c r="BL305" s="23" t="s">
        <v>224</v>
      </c>
      <c r="BM305" s="23" t="s">
        <v>607</v>
      </c>
    </row>
    <row r="306" spans="2:47" s="1" customFormat="1" ht="13.5">
      <c r="B306" s="45"/>
      <c r="C306" s="73"/>
      <c r="D306" s="233" t="s">
        <v>205</v>
      </c>
      <c r="E306" s="73"/>
      <c r="F306" s="254" t="s">
        <v>608</v>
      </c>
      <c r="G306" s="73"/>
      <c r="H306" s="73"/>
      <c r="I306" s="190"/>
      <c r="J306" s="73"/>
      <c r="K306" s="73"/>
      <c r="L306" s="71"/>
      <c r="M306" s="255"/>
      <c r="N306" s="46"/>
      <c r="O306" s="46"/>
      <c r="P306" s="46"/>
      <c r="Q306" s="46"/>
      <c r="R306" s="46"/>
      <c r="S306" s="46"/>
      <c r="T306" s="94"/>
      <c r="AT306" s="23" t="s">
        <v>205</v>
      </c>
      <c r="AU306" s="23" t="s">
        <v>187</v>
      </c>
    </row>
    <row r="307" spans="2:65" s="1" customFormat="1" ht="22.8" customHeight="1">
      <c r="B307" s="45"/>
      <c r="C307" s="266" t="s">
        <v>609</v>
      </c>
      <c r="D307" s="266" t="s">
        <v>594</v>
      </c>
      <c r="E307" s="267" t="s">
        <v>610</v>
      </c>
      <c r="F307" s="268" t="s">
        <v>611</v>
      </c>
      <c r="G307" s="269" t="s">
        <v>358</v>
      </c>
      <c r="H307" s="270">
        <v>3</v>
      </c>
      <c r="I307" s="271"/>
      <c r="J307" s="270">
        <f>ROUND(I307*H307,0)</f>
        <v>0</v>
      </c>
      <c r="K307" s="268" t="s">
        <v>193</v>
      </c>
      <c r="L307" s="272"/>
      <c r="M307" s="273" t="s">
        <v>22</v>
      </c>
      <c r="N307" s="274" t="s">
        <v>45</v>
      </c>
      <c r="O307" s="46"/>
      <c r="P307" s="228">
        <f>O307*H307</f>
        <v>0</v>
      </c>
      <c r="Q307" s="228">
        <v>0</v>
      </c>
      <c r="R307" s="228">
        <f>Q307*H307</f>
        <v>0</v>
      </c>
      <c r="S307" s="228">
        <v>0</v>
      </c>
      <c r="T307" s="229">
        <f>S307*H307</f>
        <v>0</v>
      </c>
      <c r="AR307" s="23" t="s">
        <v>270</v>
      </c>
      <c r="AT307" s="23" t="s">
        <v>594</v>
      </c>
      <c r="AU307" s="23" t="s">
        <v>187</v>
      </c>
      <c r="AY307" s="23" t="s">
        <v>180</v>
      </c>
      <c r="BE307" s="230">
        <f>IF(N307="základní",J307,0)</f>
        <v>0</v>
      </c>
      <c r="BF307" s="230">
        <f>IF(N307="snížená",J307,0)</f>
        <v>0</v>
      </c>
      <c r="BG307" s="230">
        <f>IF(N307="zákl. přenesená",J307,0)</f>
        <v>0</v>
      </c>
      <c r="BH307" s="230">
        <f>IF(N307="sníž. přenesená",J307,0)</f>
        <v>0</v>
      </c>
      <c r="BI307" s="230">
        <f>IF(N307="nulová",J307,0)</f>
        <v>0</v>
      </c>
      <c r="BJ307" s="23" t="s">
        <v>187</v>
      </c>
      <c r="BK307" s="230">
        <f>ROUND(I307*H307,0)</f>
        <v>0</v>
      </c>
      <c r="BL307" s="23" t="s">
        <v>224</v>
      </c>
      <c r="BM307" s="23" t="s">
        <v>612</v>
      </c>
    </row>
    <row r="308" spans="2:65" s="1" customFormat="1" ht="34.2" customHeight="1">
      <c r="B308" s="45"/>
      <c r="C308" s="220" t="s">
        <v>428</v>
      </c>
      <c r="D308" s="220" t="s">
        <v>182</v>
      </c>
      <c r="E308" s="221" t="s">
        <v>613</v>
      </c>
      <c r="F308" s="222" t="s">
        <v>614</v>
      </c>
      <c r="G308" s="223" t="s">
        <v>334</v>
      </c>
      <c r="H308" s="225"/>
      <c r="I308" s="225"/>
      <c r="J308" s="224">
        <f>ROUND(I308*H308,0)</f>
        <v>0</v>
      </c>
      <c r="K308" s="222" t="s">
        <v>193</v>
      </c>
      <c r="L308" s="71"/>
      <c r="M308" s="226" t="s">
        <v>22</v>
      </c>
      <c r="N308" s="227" t="s">
        <v>45</v>
      </c>
      <c r="O308" s="46"/>
      <c r="P308" s="228">
        <f>O308*H308</f>
        <v>0</v>
      </c>
      <c r="Q308" s="228">
        <v>0</v>
      </c>
      <c r="R308" s="228">
        <f>Q308*H308</f>
        <v>0</v>
      </c>
      <c r="S308" s="228">
        <v>0</v>
      </c>
      <c r="T308" s="229">
        <f>S308*H308</f>
        <v>0</v>
      </c>
      <c r="AR308" s="23" t="s">
        <v>224</v>
      </c>
      <c r="AT308" s="23" t="s">
        <v>182</v>
      </c>
      <c r="AU308" s="23" t="s">
        <v>187</v>
      </c>
      <c r="AY308" s="23" t="s">
        <v>180</v>
      </c>
      <c r="BE308" s="230">
        <f>IF(N308="základní",J308,0)</f>
        <v>0</v>
      </c>
      <c r="BF308" s="230">
        <f>IF(N308="snížená",J308,0)</f>
        <v>0</v>
      </c>
      <c r="BG308" s="230">
        <f>IF(N308="zákl. přenesená",J308,0)</f>
        <v>0</v>
      </c>
      <c r="BH308" s="230">
        <f>IF(N308="sníž. přenesená",J308,0)</f>
        <v>0</v>
      </c>
      <c r="BI308" s="230">
        <f>IF(N308="nulová",J308,0)</f>
        <v>0</v>
      </c>
      <c r="BJ308" s="23" t="s">
        <v>187</v>
      </c>
      <c r="BK308" s="230">
        <f>ROUND(I308*H308,0)</f>
        <v>0</v>
      </c>
      <c r="BL308" s="23" t="s">
        <v>224</v>
      </c>
      <c r="BM308" s="23" t="s">
        <v>615</v>
      </c>
    </row>
    <row r="309" spans="2:47" s="1" customFormat="1" ht="13.5">
      <c r="B309" s="45"/>
      <c r="C309" s="73"/>
      <c r="D309" s="233" t="s">
        <v>205</v>
      </c>
      <c r="E309" s="73"/>
      <c r="F309" s="254" t="s">
        <v>616</v>
      </c>
      <c r="G309" s="73"/>
      <c r="H309" s="73"/>
      <c r="I309" s="190"/>
      <c r="J309" s="73"/>
      <c r="K309" s="73"/>
      <c r="L309" s="71"/>
      <c r="M309" s="255"/>
      <c r="N309" s="46"/>
      <c r="O309" s="46"/>
      <c r="P309" s="46"/>
      <c r="Q309" s="46"/>
      <c r="R309" s="46"/>
      <c r="S309" s="46"/>
      <c r="T309" s="94"/>
      <c r="AT309" s="23" t="s">
        <v>205</v>
      </c>
      <c r="AU309" s="23" t="s">
        <v>187</v>
      </c>
    </row>
    <row r="310" spans="2:63" s="10" customFormat="1" ht="29.85" customHeight="1">
      <c r="B310" s="204"/>
      <c r="C310" s="205"/>
      <c r="D310" s="206" t="s">
        <v>72</v>
      </c>
      <c r="E310" s="218" t="s">
        <v>617</v>
      </c>
      <c r="F310" s="218" t="s">
        <v>618</v>
      </c>
      <c r="G310" s="205"/>
      <c r="H310" s="205"/>
      <c r="I310" s="208"/>
      <c r="J310" s="219">
        <f>BK310</f>
        <v>0</v>
      </c>
      <c r="K310" s="205"/>
      <c r="L310" s="210"/>
      <c r="M310" s="211"/>
      <c r="N310" s="212"/>
      <c r="O310" s="212"/>
      <c r="P310" s="213">
        <f>SUM(P311:P344)</f>
        <v>0</v>
      </c>
      <c r="Q310" s="212"/>
      <c r="R310" s="213">
        <f>SUM(R311:R344)</f>
        <v>0</v>
      </c>
      <c r="S310" s="212"/>
      <c r="T310" s="214">
        <f>SUM(T311:T344)</f>
        <v>0</v>
      </c>
      <c r="AR310" s="215" t="s">
        <v>187</v>
      </c>
      <c r="AT310" s="216" t="s">
        <v>72</v>
      </c>
      <c r="AU310" s="216" t="s">
        <v>10</v>
      </c>
      <c r="AY310" s="215" t="s">
        <v>180</v>
      </c>
      <c r="BK310" s="217">
        <f>SUM(BK311:BK344)</f>
        <v>0</v>
      </c>
    </row>
    <row r="311" spans="2:65" s="1" customFormat="1" ht="22.8" customHeight="1">
      <c r="B311" s="45"/>
      <c r="C311" s="220" t="s">
        <v>619</v>
      </c>
      <c r="D311" s="220" t="s">
        <v>182</v>
      </c>
      <c r="E311" s="221" t="s">
        <v>620</v>
      </c>
      <c r="F311" s="222" t="s">
        <v>621</v>
      </c>
      <c r="G311" s="223" t="s">
        <v>203</v>
      </c>
      <c r="H311" s="224">
        <v>2.62</v>
      </c>
      <c r="I311" s="225"/>
      <c r="J311" s="224">
        <f>ROUND(I311*H311,0)</f>
        <v>0</v>
      </c>
      <c r="K311" s="222" t="s">
        <v>193</v>
      </c>
      <c r="L311" s="71"/>
      <c r="M311" s="226" t="s">
        <v>22</v>
      </c>
      <c r="N311" s="227" t="s">
        <v>45</v>
      </c>
      <c r="O311" s="46"/>
      <c r="P311" s="228">
        <f>O311*H311</f>
        <v>0</v>
      </c>
      <c r="Q311" s="228">
        <v>0</v>
      </c>
      <c r="R311" s="228">
        <f>Q311*H311</f>
        <v>0</v>
      </c>
      <c r="S311" s="228">
        <v>0</v>
      </c>
      <c r="T311" s="229">
        <f>S311*H311</f>
        <v>0</v>
      </c>
      <c r="AR311" s="23" t="s">
        <v>224</v>
      </c>
      <c r="AT311" s="23" t="s">
        <v>182</v>
      </c>
      <c r="AU311" s="23" t="s">
        <v>187</v>
      </c>
      <c r="AY311" s="23" t="s">
        <v>180</v>
      </c>
      <c r="BE311" s="230">
        <f>IF(N311="základní",J311,0)</f>
        <v>0</v>
      </c>
      <c r="BF311" s="230">
        <f>IF(N311="snížená",J311,0)</f>
        <v>0</v>
      </c>
      <c r="BG311" s="230">
        <f>IF(N311="zákl. přenesená",J311,0)</f>
        <v>0</v>
      </c>
      <c r="BH311" s="230">
        <f>IF(N311="sníž. přenesená",J311,0)</f>
        <v>0</v>
      </c>
      <c r="BI311" s="230">
        <f>IF(N311="nulová",J311,0)</f>
        <v>0</v>
      </c>
      <c r="BJ311" s="23" t="s">
        <v>187</v>
      </c>
      <c r="BK311" s="230">
        <f>ROUND(I311*H311,0)</f>
        <v>0</v>
      </c>
      <c r="BL311" s="23" t="s">
        <v>224</v>
      </c>
      <c r="BM311" s="23" t="s">
        <v>622</v>
      </c>
    </row>
    <row r="312" spans="2:51" s="13" customFormat="1" ht="13.5">
      <c r="B312" s="256"/>
      <c r="C312" s="257"/>
      <c r="D312" s="233" t="s">
        <v>194</v>
      </c>
      <c r="E312" s="258" t="s">
        <v>22</v>
      </c>
      <c r="F312" s="259" t="s">
        <v>623</v>
      </c>
      <c r="G312" s="257"/>
      <c r="H312" s="258" t="s">
        <v>22</v>
      </c>
      <c r="I312" s="260"/>
      <c r="J312" s="257"/>
      <c r="K312" s="257"/>
      <c r="L312" s="261"/>
      <c r="M312" s="262"/>
      <c r="N312" s="263"/>
      <c r="O312" s="263"/>
      <c r="P312" s="263"/>
      <c r="Q312" s="263"/>
      <c r="R312" s="263"/>
      <c r="S312" s="263"/>
      <c r="T312" s="264"/>
      <c r="AT312" s="265" t="s">
        <v>194</v>
      </c>
      <c r="AU312" s="265" t="s">
        <v>187</v>
      </c>
      <c r="AV312" s="13" t="s">
        <v>10</v>
      </c>
      <c r="AW312" s="13" t="s">
        <v>35</v>
      </c>
      <c r="AX312" s="13" t="s">
        <v>73</v>
      </c>
      <c r="AY312" s="265" t="s">
        <v>180</v>
      </c>
    </row>
    <row r="313" spans="2:51" s="11" customFormat="1" ht="13.5">
      <c r="B313" s="231"/>
      <c r="C313" s="232"/>
      <c r="D313" s="233" t="s">
        <v>194</v>
      </c>
      <c r="E313" s="234" t="s">
        <v>22</v>
      </c>
      <c r="F313" s="235" t="s">
        <v>624</v>
      </c>
      <c r="G313" s="232"/>
      <c r="H313" s="236">
        <v>2.62</v>
      </c>
      <c r="I313" s="237"/>
      <c r="J313" s="232"/>
      <c r="K313" s="232"/>
      <c r="L313" s="238"/>
      <c r="M313" s="239"/>
      <c r="N313" s="240"/>
      <c r="O313" s="240"/>
      <c r="P313" s="240"/>
      <c r="Q313" s="240"/>
      <c r="R313" s="240"/>
      <c r="S313" s="240"/>
      <c r="T313" s="241"/>
      <c r="AT313" s="242" t="s">
        <v>194</v>
      </c>
      <c r="AU313" s="242" t="s">
        <v>187</v>
      </c>
      <c r="AV313" s="11" t="s">
        <v>187</v>
      </c>
      <c r="AW313" s="11" t="s">
        <v>35</v>
      </c>
      <c r="AX313" s="11" t="s">
        <v>73</v>
      </c>
      <c r="AY313" s="242" t="s">
        <v>180</v>
      </c>
    </row>
    <row r="314" spans="2:51" s="12" customFormat="1" ht="13.5">
      <c r="B314" s="243"/>
      <c r="C314" s="244"/>
      <c r="D314" s="233" t="s">
        <v>194</v>
      </c>
      <c r="E314" s="245" t="s">
        <v>22</v>
      </c>
      <c r="F314" s="246" t="s">
        <v>196</v>
      </c>
      <c r="G314" s="244"/>
      <c r="H314" s="247">
        <v>2.62</v>
      </c>
      <c r="I314" s="248"/>
      <c r="J314" s="244"/>
      <c r="K314" s="244"/>
      <c r="L314" s="249"/>
      <c r="M314" s="250"/>
      <c r="N314" s="251"/>
      <c r="O314" s="251"/>
      <c r="P314" s="251"/>
      <c r="Q314" s="251"/>
      <c r="R314" s="251"/>
      <c r="S314" s="251"/>
      <c r="T314" s="252"/>
      <c r="AT314" s="253" t="s">
        <v>194</v>
      </c>
      <c r="AU314" s="253" t="s">
        <v>187</v>
      </c>
      <c r="AV314" s="12" t="s">
        <v>186</v>
      </c>
      <c r="AW314" s="12" t="s">
        <v>35</v>
      </c>
      <c r="AX314" s="12" t="s">
        <v>10</v>
      </c>
      <c r="AY314" s="253" t="s">
        <v>180</v>
      </c>
    </row>
    <row r="315" spans="2:65" s="1" customFormat="1" ht="22.8" customHeight="1">
      <c r="B315" s="45"/>
      <c r="C315" s="220" t="s">
        <v>29</v>
      </c>
      <c r="D315" s="220" t="s">
        <v>182</v>
      </c>
      <c r="E315" s="221" t="s">
        <v>625</v>
      </c>
      <c r="F315" s="222" t="s">
        <v>626</v>
      </c>
      <c r="G315" s="223" t="s">
        <v>192</v>
      </c>
      <c r="H315" s="224">
        <v>5.49</v>
      </c>
      <c r="I315" s="225"/>
      <c r="J315" s="224">
        <f>ROUND(I315*H315,0)</f>
        <v>0</v>
      </c>
      <c r="K315" s="222" t="s">
        <v>193</v>
      </c>
      <c r="L315" s="71"/>
      <c r="M315" s="226" t="s">
        <v>22</v>
      </c>
      <c r="N315" s="227" t="s">
        <v>45</v>
      </c>
      <c r="O315" s="46"/>
      <c r="P315" s="228">
        <f>O315*H315</f>
        <v>0</v>
      </c>
      <c r="Q315" s="228">
        <v>0</v>
      </c>
      <c r="R315" s="228">
        <f>Q315*H315</f>
        <v>0</v>
      </c>
      <c r="S315" s="228">
        <v>0</v>
      </c>
      <c r="T315" s="229">
        <f>S315*H315</f>
        <v>0</v>
      </c>
      <c r="AR315" s="23" t="s">
        <v>224</v>
      </c>
      <c r="AT315" s="23" t="s">
        <v>182</v>
      </c>
      <c r="AU315" s="23" t="s">
        <v>187</v>
      </c>
      <c r="AY315" s="23" t="s">
        <v>180</v>
      </c>
      <c r="BE315" s="230">
        <f>IF(N315="základní",J315,0)</f>
        <v>0</v>
      </c>
      <c r="BF315" s="230">
        <f>IF(N315="snížená",J315,0)</f>
        <v>0</v>
      </c>
      <c r="BG315" s="230">
        <f>IF(N315="zákl. přenesená",J315,0)</f>
        <v>0</v>
      </c>
      <c r="BH315" s="230">
        <f>IF(N315="sníž. přenesená",J315,0)</f>
        <v>0</v>
      </c>
      <c r="BI315" s="230">
        <f>IF(N315="nulová",J315,0)</f>
        <v>0</v>
      </c>
      <c r="BJ315" s="23" t="s">
        <v>187</v>
      </c>
      <c r="BK315" s="230">
        <f>ROUND(I315*H315,0)</f>
        <v>0</v>
      </c>
      <c r="BL315" s="23" t="s">
        <v>224</v>
      </c>
      <c r="BM315" s="23" t="s">
        <v>627</v>
      </c>
    </row>
    <row r="316" spans="2:51" s="11" customFormat="1" ht="13.5">
      <c r="B316" s="231"/>
      <c r="C316" s="232"/>
      <c r="D316" s="233" t="s">
        <v>194</v>
      </c>
      <c r="E316" s="234" t="s">
        <v>22</v>
      </c>
      <c r="F316" s="235" t="s">
        <v>628</v>
      </c>
      <c r="G316" s="232"/>
      <c r="H316" s="236">
        <v>1.94</v>
      </c>
      <c r="I316" s="237"/>
      <c r="J316" s="232"/>
      <c r="K316" s="232"/>
      <c r="L316" s="238"/>
      <c r="M316" s="239"/>
      <c r="N316" s="240"/>
      <c r="O316" s="240"/>
      <c r="P316" s="240"/>
      <c r="Q316" s="240"/>
      <c r="R316" s="240"/>
      <c r="S316" s="240"/>
      <c r="T316" s="241"/>
      <c r="AT316" s="242" t="s">
        <v>194</v>
      </c>
      <c r="AU316" s="242" t="s">
        <v>187</v>
      </c>
      <c r="AV316" s="11" t="s">
        <v>187</v>
      </c>
      <c r="AW316" s="11" t="s">
        <v>35</v>
      </c>
      <c r="AX316" s="11" t="s">
        <v>73</v>
      </c>
      <c r="AY316" s="242" t="s">
        <v>180</v>
      </c>
    </row>
    <row r="317" spans="2:51" s="11" customFormat="1" ht="13.5">
      <c r="B317" s="231"/>
      <c r="C317" s="232"/>
      <c r="D317" s="233" t="s">
        <v>194</v>
      </c>
      <c r="E317" s="234" t="s">
        <v>22</v>
      </c>
      <c r="F317" s="235" t="s">
        <v>629</v>
      </c>
      <c r="G317" s="232"/>
      <c r="H317" s="236">
        <v>2.45</v>
      </c>
      <c r="I317" s="237"/>
      <c r="J317" s="232"/>
      <c r="K317" s="232"/>
      <c r="L317" s="238"/>
      <c r="M317" s="239"/>
      <c r="N317" s="240"/>
      <c r="O317" s="240"/>
      <c r="P317" s="240"/>
      <c r="Q317" s="240"/>
      <c r="R317" s="240"/>
      <c r="S317" s="240"/>
      <c r="T317" s="241"/>
      <c r="AT317" s="242" t="s">
        <v>194</v>
      </c>
      <c r="AU317" s="242" t="s">
        <v>187</v>
      </c>
      <c r="AV317" s="11" t="s">
        <v>187</v>
      </c>
      <c r="AW317" s="11" t="s">
        <v>35</v>
      </c>
      <c r="AX317" s="11" t="s">
        <v>73</v>
      </c>
      <c r="AY317" s="242" t="s">
        <v>180</v>
      </c>
    </row>
    <row r="318" spans="2:51" s="11" customFormat="1" ht="13.5">
      <c r="B318" s="231"/>
      <c r="C318" s="232"/>
      <c r="D318" s="233" t="s">
        <v>194</v>
      </c>
      <c r="E318" s="234" t="s">
        <v>22</v>
      </c>
      <c r="F318" s="235" t="s">
        <v>325</v>
      </c>
      <c r="G318" s="232"/>
      <c r="H318" s="236">
        <v>1.1</v>
      </c>
      <c r="I318" s="237"/>
      <c r="J318" s="232"/>
      <c r="K318" s="232"/>
      <c r="L318" s="238"/>
      <c r="M318" s="239"/>
      <c r="N318" s="240"/>
      <c r="O318" s="240"/>
      <c r="P318" s="240"/>
      <c r="Q318" s="240"/>
      <c r="R318" s="240"/>
      <c r="S318" s="240"/>
      <c r="T318" s="241"/>
      <c r="AT318" s="242" t="s">
        <v>194</v>
      </c>
      <c r="AU318" s="242" t="s">
        <v>187</v>
      </c>
      <c r="AV318" s="11" t="s">
        <v>187</v>
      </c>
      <c r="AW318" s="11" t="s">
        <v>35</v>
      </c>
      <c r="AX318" s="11" t="s">
        <v>73</v>
      </c>
      <c r="AY318" s="242" t="s">
        <v>180</v>
      </c>
    </row>
    <row r="319" spans="2:51" s="12" customFormat="1" ht="13.5">
      <c r="B319" s="243"/>
      <c r="C319" s="244"/>
      <c r="D319" s="233" t="s">
        <v>194</v>
      </c>
      <c r="E319" s="245" t="s">
        <v>22</v>
      </c>
      <c r="F319" s="246" t="s">
        <v>196</v>
      </c>
      <c r="G319" s="244"/>
      <c r="H319" s="247">
        <v>5.49</v>
      </c>
      <c r="I319" s="248"/>
      <c r="J319" s="244"/>
      <c r="K319" s="244"/>
      <c r="L319" s="249"/>
      <c r="M319" s="250"/>
      <c r="N319" s="251"/>
      <c r="O319" s="251"/>
      <c r="P319" s="251"/>
      <c r="Q319" s="251"/>
      <c r="R319" s="251"/>
      <c r="S319" s="251"/>
      <c r="T319" s="252"/>
      <c r="AT319" s="253" t="s">
        <v>194</v>
      </c>
      <c r="AU319" s="253" t="s">
        <v>187</v>
      </c>
      <c r="AV319" s="12" t="s">
        <v>186</v>
      </c>
      <c r="AW319" s="12" t="s">
        <v>35</v>
      </c>
      <c r="AX319" s="12" t="s">
        <v>10</v>
      </c>
      <c r="AY319" s="253" t="s">
        <v>180</v>
      </c>
    </row>
    <row r="320" spans="2:65" s="1" customFormat="1" ht="14.4" customHeight="1">
      <c r="B320" s="45"/>
      <c r="C320" s="266" t="s">
        <v>630</v>
      </c>
      <c r="D320" s="266" t="s">
        <v>594</v>
      </c>
      <c r="E320" s="267" t="s">
        <v>631</v>
      </c>
      <c r="F320" s="268" t="s">
        <v>632</v>
      </c>
      <c r="G320" s="269" t="s">
        <v>192</v>
      </c>
      <c r="H320" s="270">
        <v>6.33</v>
      </c>
      <c r="I320" s="271"/>
      <c r="J320" s="270">
        <f>ROUND(I320*H320,0)</f>
        <v>0</v>
      </c>
      <c r="K320" s="268" t="s">
        <v>22</v>
      </c>
      <c r="L320" s="272"/>
      <c r="M320" s="273" t="s">
        <v>22</v>
      </c>
      <c r="N320" s="274" t="s">
        <v>45</v>
      </c>
      <c r="O320" s="46"/>
      <c r="P320" s="228">
        <f>O320*H320</f>
        <v>0</v>
      </c>
      <c r="Q320" s="228">
        <v>0</v>
      </c>
      <c r="R320" s="228">
        <f>Q320*H320</f>
        <v>0</v>
      </c>
      <c r="S320" s="228">
        <v>0</v>
      </c>
      <c r="T320" s="229">
        <f>S320*H320</f>
        <v>0</v>
      </c>
      <c r="AR320" s="23" t="s">
        <v>270</v>
      </c>
      <c r="AT320" s="23" t="s">
        <v>594</v>
      </c>
      <c r="AU320" s="23" t="s">
        <v>187</v>
      </c>
      <c r="AY320" s="23" t="s">
        <v>180</v>
      </c>
      <c r="BE320" s="230">
        <f>IF(N320="základní",J320,0)</f>
        <v>0</v>
      </c>
      <c r="BF320" s="230">
        <f>IF(N320="snížená",J320,0)</f>
        <v>0</v>
      </c>
      <c r="BG320" s="230">
        <f>IF(N320="zákl. přenesená",J320,0)</f>
        <v>0</v>
      </c>
      <c r="BH320" s="230">
        <f>IF(N320="sníž. přenesená",J320,0)</f>
        <v>0</v>
      </c>
      <c r="BI320" s="230">
        <f>IF(N320="nulová",J320,0)</f>
        <v>0</v>
      </c>
      <c r="BJ320" s="23" t="s">
        <v>187</v>
      </c>
      <c r="BK320" s="230">
        <f>ROUND(I320*H320,0)</f>
        <v>0</v>
      </c>
      <c r="BL320" s="23" t="s">
        <v>224</v>
      </c>
      <c r="BM320" s="23" t="s">
        <v>633</v>
      </c>
    </row>
    <row r="321" spans="2:51" s="11" customFormat="1" ht="13.5">
      <c r="B321" s="231"/>
      <c r="C321" s="232"/>
      <c r="D321" s="233" t="s">
        <v>194</v>
      </c>
      <c r="E321" s="234" t="s">
        <v>22</v>
      </c>
      <c r="F321" s="235" t="s">
        <v>634</v>
      </c>
      <c r="G321" s="232"/>
      <c r="H321" s="236">
        <v>0.29</v>
      </c>
      <c r="I321" s="237"/>
      <c r="J321" s="232"/>
      <c r="K321" s="232"/>
      <c r="L321" s="238"/>
      <c r="M321" s="239"/>
      <c r="N321" s="240"/>
      <c r="O321" s="240"/>
      <c r="P321" s="240"/>
      <c r="Q321" s="240"/>
      <c r="R321" s="240"/>
      <c r="S321" s="240"/>
      <c r="T321" s="241"/>
      <c r="AT321" s="242" t="s">
        <v>194</v>
      </c>
      <c r="AU321" s="242" t="s">
        <v>187</v>
      </c>
      <c r="AV321" s="11" t="s">
        <v>187</v>
      </c>
      <c r="AW321" s="11" t="s">
        <v>35</v>
      </c>
      <c r="AX321" s="11" t="s">
        <v>73</v>
      </c>
      <c r="AY321" s="242" t="s">
        <v>180</v>
      </c>
    </row>
    <row r="322" spans="2:51" s="11" customFormat="1" ht="13.5">
      <c r="B322" s="231"/>
      <c r="C322" s="232"/>
      <c r="D322" s="233" t="s">
        <v>194</v>
      </c>
      <c r="E322" s="234" t="s">
        <v>22</v>
      </c>
      <c r="F322" s="235" t="s">
        <v>635</v>
      </c>
      <c r="G322" s="232"/>
      <c r="H322" s="236">
        <v>6.04</v>
      </c>
      <c r="I322" s="237"/>
      <c r="J322" s="232"/>
      <c r="K322" s="232"/>
      <c r="L322" s="238"/>
      <c r="M322" s="239"/>
      <c r="N322" s="240"/>
      <c r="O322" s="240"/>
      <c r="P322" s="240"/>
      <c r="Q322" s="240"/>
      <c r="R322" s="240"/>
      <c r="S322" s="240"/>
      <c r="T322" s="241"/>
      <c r="AT322" s="242" t="s">
        <v>194</v>
      </c>
      <c r="AU322" s="242" t="s">
        <v>187</v>
      </c>
      <c r="AV322" s="11" t="s">
        <v>187</v>
      </c>
      <c r="AW322" s="11" t="s">
        <v>35</v>
      </c>
      <c r="AX322" s="11" t="s">
        <v>73</v>
      </c>
      <c r="AY322" s="242" t="s">
        <v>180</v>
      </c>
    </row>
    <row r="323" spans="2:51" s="12" customFormat="1" ht="13.5">
      <c r="B323" s="243"/>
      <c r="C323" s="244"/>
      <c r="D323" s="233" t="s">
        <v>194</v>
      </c>
      <c r="E323" s="245" t="s">
        <v>22</v>
      </c>
      <c r="F323" s="246" t="s">
        <v>196</v>
      </c>
      <c r="G323" s="244"/>
      <c r="H323" s="247">
        <v>6.33</v>
      </c>
      <c r="I323" s="248"/>
      <c r="J323" s="244"/>
      <c r="K323" s="244"/>
      <c r="L323" s="249"/>
      <c r="M323" s="250"/>
      <c r="N323" s="251"/>
      <c r="O323" s="251"/>
      <c r="P323" s="251"/>
      <c r="Q323" s="251"/>
      <c r="R323" s="251"/>
      <c r="S323" s="251"/>
      <c r="T323" s="252"/>
      <c r="AT323" s="253" t="s">
        <v>194</v>
      </c>
      <c r="AU323" s="253" t="s">
        <v>187</v>
      </c>
      <c r="AV323" s="12" t="s">
        <v>186</v>
      </c>
      <c r="AW323" s="12" t="s">
        <v>35</v>
      </c>
      <c r="AX323" s="12" t="s">
        <v>10</v>
      </c>
      <c r="AY323" s="253" t="s">
        <v>180</v>
      </c>
    </row>
    <row r="324" spans="2:65" s="1" customFormat="1" ht="22.8" customHeight="1">
      <c r="B324" s="45"/>
      <c r="C324" s="220" t="s">
        <v>435</v>
      </c>
      <c r="D324" s="220" t="s">
        <v>182</v>
      </c>
      <c r="E324" s="221" t="s">
        <v>636</v>
      </c>
      <c r="F324" s="222" t="s">
        <v>637</v>
      </c>
      <c r="G324" s="223" t="s">
        <v>192</v>
      </c>
      <c r="H324" s="224">
        <v>5.49</v>
      </c>
      <c r="I324" s="225"/>
      <c r="J324" s="224">
        <f>ROUND(I324*H324,0)</f>
        <v>0</v>
      </c>
      <c r="K324" s="222" t="s">
        <v>193</v>
      </c>
      <c r="L324" s="71"/>
      <c r="M324" s="226" t="s">
        <v>22</v>
      </c>
      <c r="N324" s="227" t="s">
        <v>45</v>
      </c>
      <c r="O324" s="46"/>
      <c r="P324" s="228">
        <f>O324*H324</f>
        <v>0</v>
      </c>
      <c r="Q324" s="228">
        <v>0</v>
      </c>
      <c r="R324" s="228">
        <f>Q324*H324</f>
        <v>0</v>
      </c>
      <c r="S324" s="228">
        <v>0</v>
      </c>
      <c r="T324" s="229">
        <f>S324*H324</f>
        <v>0</v>
      </c>
      <c r="AR324" s="23" t="s">
        <v>224</v>
      </c>
      <c r="AT324" s="23" t="s">
        <v>182</v>
      </c>
      <c r="AU324" s="23" t="s">
        <v>187</v>
      </c>
      <c r="AY324" s="23" t="s">
        <v>180</v>
      </c>
      <c r="BE324" s="230">
        <f>IF(N324="základní",J324,0)</f>
        <v>0</v>
      </c>
      <c r="BF324" s="230">
        <f>IF(N324="snížená",J324,0)</f>
        <v>0</v>
      </c>
      <c r="BG324" s="230">
        <f>IF(N324="zákl. přenesená",J324,0)</f>
        <v>0</v>
      </c>
      <c r="BH324" s="230">
        <f>IF(N324="sníž. přenesená",J324,0)</f>
        <v>0</v>
      </c>
      <c r="BI324" s="230">
        <f>IF(N324="nulová",J324,0)</f>
        <v>0</v>
      </c>
      <c r="BJ324" s="23" t="s">
        <v>187</v>
      </c>
      <c r="BK324" s="230">
        <f>ROUND(I324*H324,0)</f>
        <v>0</v>
      </c>
      <c r="BL324" s="23" t="s">
        <v>224</v>
      </c>
      <c r="BM324" s="23" t="s">
        <v>638</v>
      </c>
    </row>
    <row r="325" spans="2:51" s="11" customFormat="1" ht="13.5">
      <c r="B325" s="231"/>
      <c r="C325" s="232"/>
      <c r="D325" s="233" t="s">
        <v>194</v>
      </c>
      <c r="E325" s="234" t="s">
        <v>22</v>
      </c>
      <c r="F325" s="235" t="s">
        <v>628</v>
      </c>
      <c r="G325" s="232"/>
      <c r="H325" s="236">
        <v>1.94</v>
      </c>
      <c r="I325" s="237"/>
      <c r="J325" s="232"/>
      <c r="K325" s="232"/>
      <c r="L325" s="238"/>
      <c r="M325" s="239"/>
      <c r="N325" s="240"/>
      <c r="O325" s="240"/>
      <c r="P325" s="240"/>
      <c r="Q325" s="240"/>
      <c r="R325" s="240"/>
      <c r="S325" s="240"/>
      <c r="T325" s="241"/>
      <c r="AT325" s="242" t="s">
        <v>194</v>
      </c>
      <c r="AU325" s="242" t="s">
        <v>187</v>
      </c>
      <c r="AV325" s="11" t="s">
        <v>187</v>
      </c>
      <c r="AW325" s="11" t="s">
        <v>35</v>
      </c>
      <c r="AX325" s="11" t="s">
        <v>73</v>
      </c>
      <c r="AY325" s="242" t="s">
        <v>180</v>
      </c>
    </row>
    <row r="326" spans="2:51" s="11" customFormat="1" ht="13.5">
      <c r="B326" s="231"/>
      <c r="C326" s="232"/>
      <c r="D326" s="233" t="s">
        <v>194</v>
      </c>
      <c r="E326" s="234" t="s">
        <v>22</v>
      </c>
      <c r="F326" s="235" t="s">
        <v>629</v>
      </c>
      <c r="G326" s="232"/>
      <c r="H326" s="236">
        <v>2.45</v>
      </c>
      <c r="I326" s="237"/>
      <c r="J326" s="232"/>
      <c r="K326" s="232"/>
      <c r="L326" s="238"/>
      <c r="M326" s="239"/>
      <c r="N326" s="240"/>
      <c r="O326" s="240"/>
      <c r="P326" s="240"/>
      <c r="Q326" s="240"/>
      <c r="R326" s="240"/>
      <c r="S326" s="240"/>
      <c r="T326" s="241"/>
      <c r="AT326" s="242" t="s">
        <v>194</v>
      </c>
      <c r="AU326" s="242" t="s">
        <v>187</v>
      </c>
      <c r="AV326" s="11" t="s">
        <v>187</v>
      </c>
      <c r="AW326" s="11" t="s">
        <v>35</v>
      </c>
      <c r="AX326" s="11" t="s">
        <v>73</v>
      </c>
      <c r="AY326" s="242" t="s">
        <v>180</v>
      </c>
    </row>
    <row r="327" spans="2:51" s="11" customFormat="1" ht="13.5">
      <c r="B327" s="231"/>
      <c r="C327" s="232"/>
      <c r="D327" s="233" t="s">
        <v>194</v>
      </c>
      <c r="E327" s="234" t="s">
        <v>22</v>
      </c>
      <c r="F327" s="235" t="s">
        <v>325</v>
      </c>
      <c r="G327" s="232"/>
      <c r="H327" s="236">
        <v>1.1</v>
      </c>
      <c r="I327" s="237"/>
      <c r="J327" s="232"/>
      <c r="K327" s="232"/>
      <c r="L327" s="238"/>
      <c r="M327" s="239"/>
      <c r="N327" s="240"/>
      <c r="O327" s="240"/>
      <c r="P327" s="240"/>
      <c r="Q327" s="240"/>
      <c r="R327" s="240"/>
      <c r="S327" s="240"/>
      <c r="T327" s="241"/>
      <c r="AT327" s="242" t="s">
        <v>194</v>
      </c>
      <c r="AU327" s="242" t="s">
        <v>187</v>
      </c>
      <c r="AV327" s="11" t="s">
        <v>187</v>
      </c>
      <c r="AW327" s="11" t="s">
        <v>35</v>
      </c>
      <c r="AX327" s="11" t="s">
        <v>73</v>
      </c>
      <c r="AY327" s="242" t="s">
        <v>180</v>
      </c>
    </row>
    <row r="328" spans="2:51" s="12" customFormat="1" ht="13.5">
      <c r="B328" s="243"/>
      <c r="C328" s="244"/>
      <c r="D328" s="233" t="s">
        <v>194</v>
      </c>
      <c r="E328" s="245" t="s">
        <v>22</v>
      </c>
      <c r="F328" s="246" t="s">
        <v>196</v>
      </c>
      <c r="G328" s="244"/>
      <c r="H328" s="247">
        <v>5.49</v>
      </c>
      <c r="I328" s="248"/>
      <c r="J328" s="244"/>
      <c r="K328" s="244"/>
      <c r="L328" s="249"/>
      <c r="M328" s="250"/>
      <c r="N328" s="251"/>
      <c r="O328" s="251"/>
      <c r="P328" s="251"/>
      <c r="Q328" s="251"/>
      <c r="R328" s="251"/>
      <c r="S328" s="251"/>
      <c r="T328" s="252"/>
      <c r="AT328" s="253" t="s">
        <v>194</v>
      </c>
      <c r="AU328" s="253" t="s">
        <v>187</v>
      </c>
      <c r="AV328" s="12" t="s">
        <v>186</v>
      </c>
      <c r="AW328" s="12" t="s">
        <v>35</v>
      </c>
      <c r="AX328" s="12" t="s">
        <v>10</v>
      </c>
      <c r="AY328" s="253" t="s">
        <v>180</v>
      </c>
    </row>
    <row r="329" spans="2:65" s="1" customFormat="1" ht="14.4" customHeight="1">
      <c r="B329" s="45"/>
      <c r="C329" s="220" t="s">
        <v>639</v>
      </c>
      <c r="D329" s="220" t="s">
        <v>182</v>
      </c>
      <c r="E329" s="221" t="s">
        <v>640</v>
      </c>
      <c r="F329" s="222" t="s">
        <v>641</v>
      </c>
      <c r="G329" s="223" t="s">
        <v>192</v>
      </c>
      <c r="H329" s="224">
        <v>5.49</v>
      </c>
      <c r="I329" s="225"/>
      <c r="J329" s="224">
        <f>ROUND(I329*H329,0)</f>
        <v>0</v>
      </c>
      <c r="K329" s="222" t="s">
        <v>193</v>
      </c>
      <c r="L329" s="71"/>
      <c r="M329" s="226" t="s">
        <v>22</v>
      </c>
      <c r="N329" s="227" t="s">
        <v>45</v>
      </c>
      <c r="O329" s="46"/>
      <c r="P329" s="228">
        <f>O329*H329</f>
        <v>0</v>
      </c>
      <c r="Q329" s="228">
        <v>0</v>
      </c>
      <c r="R329" s="228">
        <f>Q329*H329</f>
        <v>0</v>
      </c>
      <c r="S329" s="228">
        <v>0</v>
      </c>
      <c r="T329" s="229">
        <f>S329*H329</f>
        <v>0</v>
      </c>
      <c r="AR329" s="23" t="s">
        <v>224</v>
      </c>
      <c r="AT329" s="23" t="s">
        <v>182</v>
      </c>
      <c r="AU329" s="23" t="s">
        <v>187</v>
      </c>
      <c r="AY329" s="23" t="s">
        <v>180</v>
      </c>
      <c r="BE329" s="230">
        <f>IF(N329="základní",J329,0)</f>
        <v>0</v>
      </c>
      <c r="BF329" s="230">
        <f>IF(N329="snížená",J329,0)</f>
        <v>0</v>
      </c>
      <c r="BG329" s="230">
        <f>IF(N329="zákl. přenesená",J329,0)</f>
        <v>0</v>
      </c>
      <c r="BH329" s="230">
        <f>IF(N329="sníž. přenesená",J329,0)</f>
        <v>0</v>
      </c>
      <c r="BI329" s="230">
        <f>IF(N329="nulová",J329,0)</f>
        <v>0</v>
      </c>
      <c r="BJ329" s="23" t="s">
        <v>187</v>
      </c>
      <c r="BK329" s="230">
        <f>ROUND(I329*H329,0)</f>
        <v>0</v>
      </c>
      <c r="BL329" s="23" t="s">
        <v>224</v>
      </c>
      <c r="BM329" s="23" t="s">
        <v>642</v>
      </c>
    </row>
    <row r="330" spans="2:47" s="1" customFormat="1" ht="13.5">
      <c r="B330" s="45"/>
      <c r="C330" s="73"/>
      <c r="D330" s="233" t="s">
        <v>205</v>
      </c>
      <c r="E330" s="73"/>
      <c r="F330" s="254" t="s">
        <v>643</v>
      </c>
      <c r="G330" s="73"/>
      <c r="H330" s="73"/>
      <c r="I330" s="190"/>
      <c r="J330" s="73"/>
      <c r="K330" s="73"/>
      <c r="L330" s="71"/>
      <c r="M330" s="255"/>
      <c r="N330" s="46"/>
      <c r="O330" s="46"/>
      <c r="P330" s="46"/>
      <c r="Q330" s="46"/>
      <c r="R330" s="46"/>
      <c r="S330" s="46"/>
      <c r="T330" s="94"/>
      <c r="AT330" s="23" t="s">
        <v>205</v>
      </c>
      <c r="AU330" s="23" t="s">
        <v>187</v>
      </c>
    </row>
    <row r="331" spans="2:51" s="11" customFormat="1" ht="13.5">
      <c r="B331" s="231"/>
      <c r="C331" s="232"/>
      <c r="D331" s="233" t="s">
        <v>194</v>
      </c>
      <c r="E331" s="234" t="s">
        <v>22</v>
      </c>
      <c r="F331" s="235" t="s">
        <v>644</v>
      </c>
      <c r="G331" s="232"/>
      <c r="H331" s="236">
        <v>5.49</v>
      </c>
      <c r="I331" s="237"/>
      <c r="J331" s="232"/>
      <c r="K331" s="232"/>
      <c r="L331" s="238"/>
      <c r="M331" s="239"/>
      <c r="N331" s="240"/>
      <c r="O331" s="240"/>
      <c r="P331" s="240"/>
      <c r="Q331" s="240"/>
      <c r="R331" s="240"/>
      <c r="S331" s="240"/>
      <c r="T331" s="241"/>
      <c r="AT331" s="242" t="s">
        <v>194</v>
      </c>
      <c r="AU331" s="242" t="s">
        <v>187</v>
      </c>
      <c r="AV331" s="11" t="s">
        <v>187</v>
      </c>
      <c r="AW331" s="11" t="s">
        <v>35</v>
      </c>
      <c r="AX331" s="11" t="s">
        <v>73</v>
      </c>
      <c r="AY331" s="242" t="s">
        <v>180</v>
      </c>
    </row>
    <row r="332" spans="2:51" s="12" customFormat="1" ht="13.5">
      <c r="B332" s="243"/>
      <c r="C332" s="244"/>
      <c r="D332" s="233" t="s">
        <v>194</v>
      </c>
      <c r="E332" s="245" t="s">
        <v>22</v>
      </c>
      <c r="F332" s="246" t="s">
        <v>196</v>
      </c>
      <c r="G332" s="244"/>
      <c r="H332" s="247">
        <v>5.49</v>
      </c>
      <c r="I332" s="248"/>
      <c r="J332" s="244"/>
      <c r="K332" s="244"/>
      <c r="L332" s="249"/>
      <c r="M332" s="250"/>
      <c r="N332" s="251"/>
      <c r="O332" s="251"/>
      <c r="P332" s="251"/>
      <c r="Q332" s="251"/>
      <c r="R332" s="251"/>
      <c r="S332" s="251"/>
      <c r="T332" s="252"/>
      <c r="AT332" s="253" t="s">
        <v>194</v>
      </c>
      <c r="AU332" s="253" t="s">
        <v>187</v>
      </c>
      <c r="AV332" s="12" t="s">
        <v>186</v>
      </c>
      <c r="AW332" s="12" t="s">
        <v>35</v>
      </c>
      <c r="AX332" s="12" t="s">
        <v>10</v>
      </c>
      <c r="AY332" s="253" t="s">
        <v>180</v>
      </c>
    </row>
    <row r="333" spans="2:65" s="1" customFormat="1" ht="14.4" customHeight="1">
      <c r="B333" s="45"/>
      <c r="C333" s="220" t="s">
        <v>439</v>
      </c>
      <c r="D333" s="220" t="s">
        <v>182</v>
      </c>
      <c r="E333" s="221" t="s">
        <v>645</v>
      </c>
      <c r="F333" s="222" t="s">
        <v>646</v>
      </c>
      <c r="G333" s="223" t="s">
        <v>358</v>
      </c>
      <c r="H333" s="224">
        <v>10.48</v>
      </c>
      <c r="I333" s="225"/>
      <c r="J333" s="224">
        <f>ROUND(I333*H333,0)</f>
        <v>0</v>
      </c>
      <c r="K333" s="222" t="s">
        <v>193</v>
      </c>
      <c r="L333" s="71"/>
      <c r="M333" s="226" t="s">
        <v>22</v>
      </c>
      <c r="N333" s="227" t="s">
        <v>45</v>
      </c>
      <c r="O333" s="46"/>
      <c r="P333" s="228">
        <f>O333*H333</f>
        <v>0</v>
      </c>
      <c r="Q333" s="228">
        <v>0</v>
      </c>
      <c r="R333" s="228">
        <f>Q333*H333</f>
        <v>0</v>
      </c>
      <c r="S333" s="228">
        <v>0</v>
      </c>
      <c r="T333" s="229">
        <f>S333*H333</f>
        <v>0</v>
      </c>
      <c r="AR333" s="23" t="s">
        <v>224</v>
      </c>
      <c r="AT333" s="23" t="s">
        <v>182</v>
      </c>
      <c r="AU333" s="23" t="s">
        <v>187</v>
      </c>
      <c r="AY333" s="23" t="s">
        <v>180</v>
      </c>
      <c r="BE333" s="230">
        <f>IF(N333="základní",J333,0)</f>
        <v>0</v>
      </c>
      <c r="BF333" s="230">
        <f>IF(N333="snížená",J333,0)</f>
        <v>0</v>
      </c>
      <c r="BG333" s="230">
        <f>IF(N333="zákl. přenesená",J333,0)</f>
        <v>0</v>
      </c>
      <c r="BH333" s="230">
        <f>IF(N333="sníž. přenesená",J333,0)</f>
        <v>0</v>
      </c>
      <c r="BI333" s="230">
        <f>IF(N333="nulová",J333,0)</f>
        <v>0</v>
      </c>
      <c r="BJ333" s="23" t="s">
        <v>187</v>
      </c>
      <c r="BK333" s="230">
        <f>ROUND(I333*H333,0)</f>
        <v>0</v>
      </c>
      <c r="BL333" s="23" t="s">
        <v>224</v>
      </c>
      <c r="BM333" s="23" t="s">
        <v>647</v>
      </c>
    </row>
    <row r="334" spans="2:47" s="1" customFormat="1" ht="13.5">
      <c r="B334" s="45"/>
      <c r="C334" s="73"/>
      <c r="D334" s="233" t="s">
        <v>205</v>
      </c>
      <c r="E334" s="73"/>
      <c r="F334" s="254" t="s">
        <v>643</v>
      </c>
      <c r="G334" s="73"/>
      <c r="H334" s="73"/>
      <c r="I334" s="190"/>
      <c r="J334" s="73"/>
      <c r="K334" s="73"/>
      <c r="L334" s="71"/>
      <c r="M334" s="255"/>
      <c r="N334" s="46"/>
      <c r="O334" s="46"/>
      <c r="P334" s="46"/>
      <c r="Q334" s="46"/>
      <c r="R334" s="46"/>
      <c r="S334" s="46"/>
      <c r="T334" s="94"/>
      <c r="AT334" s="23" t="s">
        <v>205</v>
      </c>
      <c r="AU334" s="23" t="s">
        <v>187</v>
      </c>
    </row>
    <row r="335" spans="2:51" s="11" customFormat="1" ht="13.5">
      <c r="B335" s="231"/>
      <c r="C335" s="232"/>
      <c r="D335" s="233" t="s">
        <v>194</v>
      </c>
      <c r="E335" s="234" t="s">
        <v>22</v>
      </c>
      <c r="F335" s="235" t="s">
        <v>648</v>
      </c>
      <c r="G335" s="232"/>
      <c r="H335" s="236">
        <v>10.48</v>
      </c>
      <c r="I335" s="237"/>
      <c r="J335" s="232"/>
      <c r="K335" s="232"/>
      <c r="L335" s="238"/>
      <c r="M335" s="239"/>
      <c r="N335" s="240"/>
      <c r="O335" s="240"/>
      <c r="P335" s="240"/>
      <c r="Q335" s="240"/>
      <c r="R335" s="240"/>
      <c r="S335" s="240"/>
      <c r="T335" s="241"/>
      <c r="AT335" s="242" t="s">
        <v>194</v>
      </c>
      <c r="AU335" s="242" t="s">
        <v>187</v>
      </c>
      <c r="AV335" s="11" t="s">
        <v>187</v>
      </c>
      <c r="AW335" s="11" t="s">
        <v>35</v>
      </c>
      <c r="AX335" s="11" t="s">
        <v>73</v>
      </c>
      <c r="AY335" s="242" t="s">
        <v>180</v>
      </c>
    </row>
    <row r="336" spans="2:51" s="12" customFormat="1" ht="13.5">
      <c r="B336" s="243"/>
      <c r="C336" s="244"/>
      <c r="D336" s="233" t="s">
        <v>194</v>
      </c>
      <c r="E336" s="245" t="s">
        <v>22</v>
      </c>
      <c r="F336" s="246" t="s">
        <v>196</v>
      </c>
      <c r="G336" s="244"/>
      <c r="H336" s="247">
        <v>10.48</v>
      </c>
      <c r="I336" s="248"/>
      <c r="J336" s="244"/>
      <c r="K336" s="244"/>
      <c r="L336" s="249"/>
      <c r="M336" s="250"/>
      <c r="N336" s="251"/>
      <c r="O336" s="251"/>
      <c r="P336" s="251"/>
      <c r="Q336" s="251"/>
      <c r="R336" s="251"/>
      <c r="S336" s="251"/>
      <c r="T336" s="252"/>
      <c r="AT336" s="253" t="s">
        <v>194</v>
      </c>
      <c r="AU336" s="253" t="s">
        <v>187</v>
      </c>
      <c r="AV336" s="12" t="s">
        <v>186</v>
      </c>
      <c r="AW336" s="12" t="s">
        <v>35</v>
      </c>
      <c r="AX336" s="12" t="s">
        <v>10</v>
      </c>
      <c r="AY336" s="253" t="s">
        <v>180</v>
      </c>
    </row>
    <row r="337" spans="2:65" s="1" customFormat="1" ht="22.8" customHeight="1">
      <c r="B337" s="45"/>
      <c r="C337" s="220" t="s">
        <v>649</v>
      </c>
      <c r="D337" s="220" t="s">
        <v>182</v>
      </c>
      <c r="E337" s="221" t="s">
        <v>650</v>
      </c>
      <c r="F337" s="222" t="s">
        <v>651</v>
      </c>
      <c r="G337" s="223" t="s">
        <v>192</v>
      </c>
      <c r="H337" s="224">
        <v>5.49</v>
      </c>
      <c r="I337" s="225"/>
      <c r="J337" s="224">
        <f>ROUND(I337*H337,0)</f>
        <v>0</v>
      </c>
      <c r="K337" s="222" t="s">
        <v>193</v>
      </c>
      <c r="L337" s="71"/>
      <c r="M337" s="226" t="s">
        <v>22</v>
      </c>
      <c r="N337" s="227" t="s">
        <v>45</v>
      </c>
      <c r="O337" s="46"/>
      <c r="P337" s="228">
        <f>O337*H337</f>
        <v>0</v>
      </c>
      <c r="Q337" s="228">
        <v>0</v>
      </c>
      <c r="R337" s="228">
        <f>Q337*H337</f>
        <v>0</v>
      </c>
      <c r="S337" s="228">
        <v>0</v>
      </c>
      <c r="T337" s="229">
        <f>S337*H337</f>
        <v>0</v>
      </c>
      <c r="AR337" s="23" t="s">
        <v>224</v>
      </c>
      <c r="AT337" s="23" t="s">
        <v>182</v>
      </c>
      <c r="AU337" s="23" t="s">
        <v>187</v>
      </c>
      <c r="AY337" s="23" t="s">
        <v>180</v>
      </c>
      <c r="BE337" s="230">
        <f>IF(N337="základní",J337,0)</f>
        <v>0</v>
      </c>
      <c r="BF337" s="230">
        <f>IF(N337="snížená",J337,0)</f>
        <v>0</v>
      </c>
      <c r="BG337" s="230">
        <f>IF(N337="zákl. přenesená",J337,0)</f>
        <v>0</v>
      </c>
      <c r="BH337" s="230">
        <f>IF(N337="sníž. přenesená",J337,0)</f>
        <v>0</v>
      </c>
      <c r="BI337" s="230">
        <f>IF(N337="nulová",J337,0)</f>
        <v>0</v>
      </c>
      <c r="BJ337" s="23" t="s">
        <v>187</v>
      </c>
      <c r="BK337" s="230">
        <f>ROUND(I337*H337,0)</f>
        <v>0</v>
      </c>
      <c r="BL337" s="23" t="s">
        <v>224</v>
      </c>
      <c r="BM337" s="23" t="s">
        <v>652</v>
      </c>
    </row>
    <row r="338" spans="2:47" s="1" customFormat="1" ht="13.5">
      <c r="B338" s="45"/>
      <c r="C338" s="73"/>
      <c r="D338" s="233" t="s">
        <v>205</v>
      </c>
      <c r="E338" s="73"/>
      <c r="F338" s="254" t="s">
        <v>653</v>
      </c>
      <c r="G338" s="73"/>
      <c r="H338" s="73"/>
      <c r="I338" s="190"/>
      <c r="J338" s="73"/>
      <c r="K338" s="73"/>
      <c r="L338" s="71"/>
      <c r="M338" s="255"/>
      <c r="N338" s="46"/>
      <c r="O338" s="46"/>
      <c r="P338" s="46"/>
      <c r="Q338" s="46"/>
      <c r="R338" s="46"/>
      <c r="S338" s="46"/>
      <c r="T338" s="94"/>
      <c r="AT338" s="23" t="s">
        <v>205</v>
      </c>
      <c r="AU338" s="23" t="s">
        <v>187</v>
      </c>
    </row>
    <row r="339" spans="2:51" s="11" customFormat="1" ht="13.5">
      <c r="B339" s="231"/>
      <c r="C339" s="232"/>
      <c r="D339" s="233" t="s">
        <v>194</v>
      </c>
      <c r="E339" s="234" t="s">
        <v>22</v>
      </c>
      <c r="F339" s="235" t="s">
        <v>628</v>
      </c>
      <c r="G339" s="232"/>
      <c r="H339" s="236">
        <v>1.94</v>
      </c>
      <c r="I339" s="237"/>
      <c r="J339" s="232"/>
      <c r="K339" s="232"/>
      <c r="L339" s="238"/>
      <c r="M339" s="239"/>
      <c r="N339" s="240"/>
      <c r="O339" s="240"/>
      <c r="P339" s="240"/>
      <c r="Q339" s="240"/>
      <c r="R339" s="240"/>
      <c r="S339" s="240"/>
      <c r="T339" s="241"/>
      <c r="AT339" s="242" t="s">
        <v>194</v>
      </c>
      <c r="AU339" s="242" t="s">
        <v>187</v>
      </c>
      <c r="AV339" s="11" t="s">
        <v>187</v>
      </c>
      <c r="AW339" s="11" t="s">
        <v>35</v>
      </c>
      <c r="AX339" s="11" t="s">
        <v>73</v>
      </c>
      <c r="AY339" s="242" t="s">
        <v>180</v>
      </c>
    </row>
    <row r="340" spans="2:51" s="11" customFormat="1" ht="13.5">
      <c r="B340" s="231"/>
      <c r="C340" s="232"/>
      <c r="D340" s="233" t="s">
        <v>194</v>
      </c>
      <c r="E340" s="234" t="s">
        <v>22</v>
      </c>
      <c r="F340" s="235" t="s">
        <v>629</v>
      </c>
      <c r="G340" s="232"/>
      <c r="H340" s="236">
        <v>2.45</v>
      </c>
      <c r="I340" s="237"/>
      <c r="J340" s="232"/>
      <c r="K340" s="232"/>
      <c r="L340" s="238"/>
      <c r="M340" s="239"/>
      <c r="N340" s="240"/>
      <c r="O340" s="240"/>
      <c r="P340" s="240"/>
      <c r="Q340" s="240"/>
      <c r="R340" s="240"/>
      <c r="S340" s="240"/>
      <c r="T340" s="241"/>
      <c r="AT340" s="242" t="s">
        <v>194</v>
      </c>
      <c r="AU340" s="242" t="s">
        <v>187</v>
      </c>
      <c r="AV340" s="11" t="s">
        <v>187</v>
      </c>
      <c r="AW340" s="11" t="s">
        <v>35</v>
      </c>
      <c r="AX340" s="11" t="s">
        <v>73</v>
      </c>
      <c r="AY340" s="242" t="s">
        <v>180</v>
      </c>
    </row>
    <row r="341" spans="2:51" s="11" customFormat="1" ht="13.5">
      <c r="B341" s="231"/>
      <c r="C341" s="232"/>
      <c r="D341" s="233" t="s">
        <v>194</v>
      </c>
      <c r="E341" s="234" t="s">
        <v>22</v>
      </c>
      <c r="F341" s="235" t="s">
        <v>325</v>
      </c>
      <c r="G341" s="232"/>
      <c r="H341" s="236">
        <v>1.1</v>
      </c>
      <c r="I341" s="237"/>
      <c r="J341" s="232"/>
      <c r="K341" s="232"/>
      <c r="L341" s="238"/>
      <c r="M341" s="239"/>
      <c r="N341" s="240"/>
      <c r="O341" s="240"/>
      <c r="P341" s="240"/>
      <c r="Q341" s="240"/>
      <c r="R341" s="240"/>
      <c r="S341" s="240"/>
      <c r="T341" s="241"/>
      <c r="AT341" s="242" t="s">
        <v>194</v>
      </c>
      <c r="AU341" s="242" t="s">
        <v>187</v>
      </c>
      <c r="AV341" s="11" t="s">
        <v>187</v>
      </c>
      <c r="AW341" s="11" t="s">
        <v>35</v>
      </c>
      <c r="AX341" s="11" t="s">
        <v>73</v>
      </c>
      <c r="AY341" s="242" t="s">
        <v>180</v>
      </c>
    </row>
    <row r="342" spans="2:51" s="12" customFormat="1" ht="13.5">
      <c r="B342" s="243"/>
      <c r="C342" s="244"/>
      <c r="D342" s="233" t="s">
        <v>194</v>
      </c>
      <c r="E342" s="245" t="s">
        <v>22</v>
      </c>
      <c r="F342" s="246" t="s">
        <v>196</v>
      </c>
      <c r="G342" s="244"/>
      <c r="H342" s="247">
        <v>5.49</v>
      </c>
      <c r="I342" s="248"/>
      <c r="J342" s="244"/>
      <c r="K342" s="244"/>
      <c r="L342" s="249"/>
      <c r="M342" s="250"/>
      <c r="N342" s="251"/>
      <c r="O342" s="251"/>
      <c r="P342" s="251"/>
      <c r="Q342" s="251"/>
      <c r="R342" s="251"/>
      <c r="S342" s="251"/>
      <c r="T342" s="252"/>
      <c r="AT342" s="253" t="s">
        <v>194</v>
      </c>
      <c r="AU342" s="253" t="s">
        <v>187</v>
      </c>
      <c r="AV342" s="12" t="s">
        <v>186</v>
      </c>
      <c r="AW342" s="12" t="s">
        <v>35</v>
      </c>
      <c r="AX342" s="12" t="s">
        <v>10</v>
      </c>
      <c r="AY342" s="253" t="s">
        <v>180</v>
      </c>
    </row>
    <row r="343" spans="2:65" s="1" customFormat="1" ht="34.2" customHeight="1">
      <c r="B343" s="45"/>
      <c r="C343" s="220" t="s">
        <v>443</v>
      </c>
      <c r="D343" s="220" t="s">
        <v>182</v>
      </c>
      <c r="E343" s="221" t="s">
        <v>654</v>
      </c>
      <c r="F343" s="222" t="s">
        <v>655</v>
      </c>
      <c r="G343" s="223" t="s">
        <v>334</v>
      </c>
      <c r="H343" s="225"/>
      <c r="I343" s="225"/>
      <c r="J343" s="224">
        <f>ROUND(I343*H343,0)</f>
        <v>0</v>
      </c>
      <c r="K343" s="222" t="s">
        <v>193</v>
      </c>
      <c r="L343" s="71"/>
      <c r="M343" s="226" t="s">
        <v>22</v>
      </c>
      <c r="N343" s="227" t="s">
        <v>45</v>
      </c>
      <c r="O343" s="46"/>
      <c r="P343" s="228">
        <f>O343*H343</f>
        <v>0</v>
      </c>
      <c r="Q343" s="228">
        <v>0</v>
      </c>
      <c r="R343" s="228">
        <f>Q343*H343</f>
        <v>0</v>
      </c>
      <c r="S343" s="228">
        <v>0</v>
      </c>
      <c r="T343" s="229">
        <f>S343*H343</f>
        <v>0</v>
      </c>
      <c r="AR343" s="23" t="s">
        <v>224</v>
      </c>
      <c r="AT343" s="23" t="s">
        <v>182</v>
      </c>
      <c r="AU343" s="23" t="s">
        <v>187</v>
      </c>
      <c r="AY343" s="23" t="s">
        <v>180</v>
      </c>
      <c r="BE343" s="230">
        <f>IF(N343="základní",J343,0)</f>
        <v>0</v>
      </c>
      <c r="BF343" s="230">
        <f>IF(N343="snížená",J343,0)</f>
        <v>0</v>
      </c>
      <c r="BG343" s="230">
        <f>IF(N343="zákl. přenesená",J343,0)</f>
        <v>0</v>
      </c>
      <c r="BH343" s="230">
        <f>IF(N343="sníž. přenesená",J343,0)</f>
        <v>0</v>
      </c>
      <c r="BI343" s="230">
        <f>IF(N343="nulová",J343,0)</f>
        <v>0</v>
      </c>
      <c r="BJ343" s="23" t="s">
        <v>187</v>
      </c>
      <c r="BK343" s="230">
        <f>ROUND(I343*H343,0)</f>
        <v>0</v>
      </c>
      <c r="BL343" s="23" t="s">
        <v>224</v>
      </c>
      <c r="BM343" s="23" t="s">
        <v>656</v>
      </c>
    </row>
    <row r="344" spans="2:47" s="1" customFormat="1" ht="13.5">
      <c r="B344" s="45"/>
      <c r="C344" s="73"/>
      <c r="D344" s="233" t="s">
        <v>205</v>
      </c>
      <c r="E344" s="73"/>
      <c r="F344" s="254" t="s">
        <v>336</v>
      </c>
      <c r="G344" s="73"/>
      <c r="H344" s="73"/>
      <c r="I344" s="190"/>
      <c r="J344" s="73"/>
      <c r="K344" s="73"/>
      <c r="L344" s="71"/>
      <c r="M344" s="255"/>
      <c r="N344" s="46"/>
      <c r="O344" s="46"/>
      <c r="P344" s="46"/>
      <c r="Q344" s="46"/>
      <c r="R344" s="46"/>
      <c r="S344" s="46"/>
      <c r="T344" s="94"/>
      <c r="AT344" s="23" t="s">
        <v>205</v>
      </c>
      <c r="AU344" s="23" t="s">
        <v>187</v>
      </c>
    </row>
    <row r="345" spans="2:63" s="10" customFormat="1" ht="29.85" customHeight="1">
      <c r="B345" s="204"/>
      <c r="C345" s="205"/>
      <c r="D345" s="206" t="s">
        <v>72</v>
      </c>
      <c r="E345" s="218" t="s">
        <v>657</v>
      </c>
      <c r="F345" s="218" t="s">
        <v>658</v>
      </c>
      <c r="G345" s="205"/>
      <c r="H345" s="205"/>
      <c r="I345" s="208"/>
      <c r="J345" s="219">
        <f>BK345</f>
        <v>0</v>
      </c>
      <c r="K345" s="205"/>
      <c r="L345" s="210"/>
      <c r="M345" s="211"/>
      <c r="N345" s="212"/>
      <c r="O345" s="212"/>
      <c r="P345" s="213">
        <f>SUM(P346:P375)</f>
        <v>0</v>
      </c>
      <c r="Q345" s="212"/>
      <c r="R345" s="213">
        <f>SUM(R346:R375)</f>
        <v>0</v>
      </c>
      <c r="S345" s="212"/>
      <c r="T345" s="214">
        <f>SUM(T346:T375)</f>
        <v>0</v>
      </c>
      <c r="AR345" s="215" t="s">
        <v>187</v>
      </c>
      <c r="AT345" s="216" t="s">
        <v>72</v>
      </c>
      <c r="AU345" s="216" t="s">
        <v>10</v>
      </c>
      <c r="AY345" s="215" t="s">
        <v>180</v>
      </c>
      <c r="BK345" s="217">
        <f>SUM(BK346:BK375)</f>
        <v>0</v>
      </c>
    </row>
    <row r="346" spans="2:65" s="1" customFormat="1" ht="22.8" customHeight="1">
      <c r="B346" s="45"/>
      <c r="C346" s="220" t="s">
        <v>659</v>
      </c>
      <c r="D346" s="220" t="s">
        <v>182</v>
      </c>
      <c r="E346" s="221" t="s">
        <v>660</v>
      </c>
      <c r="F346" s="222" t="s">
        <v>661</v>
      </c>
      <c r="G346" s="223" t="s">
        <v>192</v>
      </c>
      <c r="H346" s="224">
        <v>13.81</v>
      </c>
      <c r="I346" s="225"/>
      <c r="J346" s="224">
        <f>ROUND(I346*H346,0)</f>
        <v>0</v>
      </c>
      <c r="K346" s="222" t="s">
        <v>193</v>
      </c>
      <c r="L346" s="71"/>
      <c r="M346" s="226" t="s">
        <v>22</v>
      </c>
      <c r="N346" s="227" t="s">
        <v>45</v>
      </c>
      <c r="O346" s="46"/>
      <c r="P346" s="228">
        <f>O346*H346</f>
        <v>0</v>
      </c>
      <c r="Q346" s="228">
        <v>0</v>
      </c>
      <c r="R346" s="228">
        <f>Q346*H346</f>
        <v>0</v>
      </c>
      <c r="S346" s="228">
        <v>0</v>
      </c>
      <c r="T346" s="229">
        <f>S346*H346</f>
        <v>0</v>
      </c>
      <c r="AR346" s="23" t="s">
        <v>224</v>
      </c>
      <c r="AT346" s="23" t="s">
        <v>182</v>
      </c>
      <c r="AU346" s="23" t="s">
        <v>187</v>
      </c>
      <c r="AY346" s="23" t="s">
        <v>180</v>
      </c>
      <c r="BE346" s="230">
        <f>IF(N346="základní",J346,0)</f>
        <v>0</v>
      </c>
      <c r="BF346" s="230">
        <f>IF(N346="snížená",J346,0)</f>
        <v>0</v>
      </c>
      <c r="BG346" s="230">
        <f>IF(N346="zákl. přenesená",J346,0)</f>
        <v>0</v>
      </c>
      <c r="BH346" s="230">
        <f>IF(N346="sníž. přenesená",J346,0)</f>
        <v>0</v>
      </c>
      <c r="BI346" s="230">
        <f>IF(N346="nulová",J346,0)</f>
        <v>0</v>
      </c>
      <c r="BJ346" s="23" t="s">
        <v>187</v>
      </c>
      <c r="BK346" s="230">
        <f>ROUND(I346*H346,0)</f>
        <v>0</v>
      </c>
      <c r="BL346" s="23" t="s">
        <v>224</v>
      </c>
      <c r="BM346" s="23" t="s">
        <v>662</v>
      </c>
    </row>
    <row r="347" spans="2:47" s="1" customFormat="1" ht="13.5">
      <c r="B347" s="45"/>
      <c r="C347" s="73"/>
      <c r="D347" s="233" t="s">
        <v>205</v>
      </c>
      <c r="E347" s="73"/>
      <c r="F347" s="254" t="s">
        <v>663</v>
      </c>
      <c r="G347" s="73"/>
      <c r="H347" s="73"/>
      <c r="I347" s="190"/>
      <c r="J347" s="73"/>
      <c r="K347" s="73"/>
      <c r="L347" s="71"/>
      <c r="M347" s="255"/>
      <c r="N347" s="46"/>
      <c r="O347" s="46"/>
      <c r="P347" s="46"/>
      <c r="Q347" s="46"/>
      <c r="R347" s="46"/>
      <c r="S347" s="46"/>
      <c r="T347" s="94"/>
      <c r="AT347" s="23" t="s">
        <v>205</v>
      </c>
      <c r="AU347" s="23" t="s">
        <v>187</v>
      </c>
    </row>
    <row r="348" spans="2:51" s="11" customFormat="1" ht="13.5">
      <c r="B348" s="231"/>
      <c r="C348" s="232"/>
      <c r="D348" s="233" t="s">
        <v>194</v>
      </c>
      <c r="E348" s="234" t="s">
        <v>22</v>
      </c>
      <c r="F348" s="235" t="s">
        <v>664</v>
      </c>
      <c r="G348" s="232"/>
      <c r="H348" s="236">
        <v>13.81</v>
      </c>
      <c r="I348" s="237"/>
      <c r="J348" s="232"/>
      <c r="K348" s="232"/>
      <c r="L348" s="238"/>
      <c r="M348" s="239"/>
      <c r="N348" s="240"/>
      <c r="O348" s="240"/>
      <c r="P348" s="240"/>
      <c r="Q348" s="240"/>
      <c r="R348" s="240"/>
      <c r="S348" s="240"/>
      <c r="T348" s="241"/>
      <c r="AT348" s="242" t="s">
        <v>194</v>
      </c>
      <c r="AU348" s="242" t="s">
        <v>187</v>
      </c>
      <c r="AV348" s="11" t="s">
        <v>187</v>
      </c>
      <c r="AW348" s="11" t="s">
        <v>35</v>
      </c>
      <c r="AX348" s="11" t="s">
        <v>73</v>
      </c>
      <c r="AY348" s="242" t="s">
        <v>180</v>
      </c>
    </row>
    <row r="349" spans="2:51" s="12" customFormat="1" ht="13.5">
      <c r="B349" s="243"/>
      <c r="C349" s="244"/>
      <c r="D349" s="233" t="s">
        <v>194</v>
      </c>
      <c r="E349" s="245" t="s">
        <v>22</v>
      </c>
      <c r="F349" s="246" t="s">
        <v>196</v>
      </c>
      <c r="G349" s="244"/>
      <c r="H349" s="247">
        <v>13.81</v>
      </c>
      <c r="I349" s="248"/>
      <c r="J349" s="244"/>
      <c r="K349" s="244"/>
      <c r="L349" s="249"/>
      <c r="M349" s="250"/>
      <c r="N349" s="251"/>
      <c r="O349" s="251"/>
      <c r="P349" s="251"/>
      <c r="Q349" s="251"/>
      <c r="R349" s="251"/>
      <c r="S349" s="251"/>
      <c r="T349" s="252"/>
      <c r="AT349" s="253" t="s">
        <v>194</v>
      </c>
      <c r="AU349" s="253" t="s">
        <v>187</v>
      </c>
      <c r="AV349" s="12" t="s">
        <v>186</v>
      </c>
      <c r="AW349" s="12" t="s">
        <v>35</v>
      </c>
      <c r="AX349" s="12" t="s">
        <v>10</v>
      </c>
      <c r="AY349" s="253" t="s">
        <v>180</v>
      </c>
    </row>
    <row r="350" spans="2:65" s="1" customFormat="1" ht="14.4" customHeight="1">
      <c r="B350" s="45"/>
      <c r="C350" s="220" t="s">
        <v>447</v>
      </c>
      <c r="D350" s="220" t="s">
        <v>182</v>
      </c>
      <c r="E350" s="221" t="s">
        <v>665</v>
      </c>
      <c r="F350" s="222" t="s">
        <v>666</v>
      </c>
      <c r="G350" s="223" t="s">
        <v>192</v>
      </c>
      <c r="H350" s="224">
        <v>19.3</v>
      </c>
      <c r="I350" s="225"/>
      <c r="J350" s="224">
        <f>ROUND(I350*H350,0)</f>
        <v>0</v>
      </c>
      <c r="K350" s="222" t="s">
        <v>193</v>
      </c>
      <c r="L350" s="71"/>
      <c r="M350" s="226" t="s">
        <v>22</v>
      </c>
      <c r="N350" s="227" t="s">
        <v>45</v>
      </c>
      <c r="O350" s="46"/>
      <c r="P350" s="228">
        <f>O350*H350</f>
        <v>0</v>
      </c>
      <c r="Q350" s="228">
        <v>0</v>
      </c>
      <c r="R350" s="228">
        <f>Q350*H350</f>
        <v>0</v>
      </c>
      <c r="S350" s="228">
        <v>0</v>
      </c>
      <c r="T350" s="229">
        <f>S350*H350</f>
        <v>0</v>
      </c>
      <c r="AR350" s="23" t="s">
        <v>224</v>
      </c>
      <c r="AT350" s="23" t="s">
        <v>182</v>
      </c>
      <c r="AU350" s="23" t="s">
        <v>187</v>
      </c>
      <c r="AY350" s="23" t="s">
        <v>180</v>
      </c>
      <c r="BE350" s="230">
        <f>IF(N350="základní",J350,0)</f>
        <v>0</v>
      </c>
      <c r="BF350" s="230">
        <f>IF(N350="snížená",J350,0)</f>
        <v>0</v>
      </c>
      <c r="BG350" s="230">
        <f>IF(N350="zákl. přenesená",J350,0)</f>
        <v>0</v>
      </c>
      <c r="BH350" s="230">
        <f>IF(N350="sníž. přenesená",J350,0)</f>
        <v>0</v>
      </c>
      <c r="BI350" s="230">
        <f>IF(N350="nulová",J350,0)</f>
        <v>0</v>
      </c>
      <c r="BJ350" s="23" t="s">
        <v>187</v>
      </c>
      <c r="BK350" s="230">
        <f>ROUND(I350*H350,0)</f>
        <v>0</v>
      </c>
      <c r="BL350" s="23" t="s">
        <v>224</v>
      </c>
      <c r="BM350" s="23" t="s">
        <v>667</v>
      </c>
    </row>
    <row r="351" spans="2:51" s="11" customFormat="1" ht="13.5">
      <c r="B351" s="231"/>
      <c r="C351" s="232"/>
      <c r="D351" s="233" t="s">
        <v>194</v>
      </c>
      <c r="E351" s="234" t="s">
        <v>22</v>
      </c>
      <c r="F351" s="235" t="s">
        <v>664</v>
      </c>
      <c r="G351" s="232"/>
      <c r="H351" s="236">
        <v>13.81</v>
      </c>
      <c r="I351" s="237"/>
      <c r="J351" s="232"/>
      <c r="K351" s="232"/>
      <c r="L351" s="238"/>
      <c r="M351" s="239"/>
      <c r="N351" s="240"/>
      <c r="O351" s="240"/>
      <c r="P351" s="240"/>
      <c r="Q351" s="240"/>
      <c r="R351" s="240"/>
      <c r="S351" s="240"/>
      <c r="T351" s="241"/>
      <c r="AT351" s="242" t="s">
        <v>194</v>
      </c>
      <c r="AU351" s="242" t="s">
        <v>187</v>
      </c>
      <c r="AV351" s="11" t="s">
        <v>187</v>
      </c>
      <c r="AW351" s="11" t="s">
        <v>35</v>
      </c>
      <c r="AX351" s="11" t="s">
        <v>73</v>
      </c>
      <c r="AY351" s="242" t="s">
        <v>180</v>
      </c>
    </row>
    <row r="352" spans="2:51" s="11" customFormat="1" ht="13.5">
      <c r="B352" s="231"/>
      <c r="C352" s="232"/>
      <c r="D352" s="233" t="s">
        <v>194</v>
      </c>
      <c r="E352" s="234" t="s">
        <v>22</v>
      </c>
      <c r="F352" s="235" t="s">
        <v>628</v>
      </c>
      <c r="G352" s="232"/>
      <c r="H352" s="236">
        <v>1.94</v>
      </c>
      <c r="I352" s="237"/>
      <c r="J352" s="232"/>
      <c r="K352" s="232"/>
      <c r="L352" s="238"/>
      <c r="M352" s="239"/>
      <c r="N352" s="240"/>
      <c r="O352" s="240"/>
      <c r="P352" s="240"/>
      <c r="Q352" s="240"/>
      <c r="R352" s="240"/>
      <c r="S352" s="240"/>
      <c r="T352" s="241"/>
      <c r="AT352" s="242" t="s">
        <v>194</v>
      </c>
      <c r="AU352" s="242" t="s">
        <v>187</v>
      </c>
      <c r="AV352" s="11" t="s">
        <v>187</v>
      </c>
      <c r="AW352" s="11" t="s">
        <v>35</v>
      </c>
      <c r="AX352" s="11" t="s">
        <v>73</v>
      </c>
      <c r="AY352" s="242" t="s">
        <v>180</v>
      </c>
    </row>
    <row r="353" spans="2:51" s="11" customFormat="1" ht="13.5">
      <c r="B353" s="231"/>
      <c r="C353" s="232"/>
      <c r="D353" s="233" t="s">
        <v>194</v>
      </c>
      <c r="E353" s="234" t="s">
        <v>22</v>
      </c>
      <c r="F353" s="235" t="s">
        <v>324</v>
      </c>
      <c r="G353" s="232"/>
      <c r="H353" s="236">
        <v>2.45</v>
      </c>
      <c r="I353" s="237"/>
      <c r="J353" s="232"/>
      <c r="K353" s="232"/>
      <c r="L353" s="238"/>
      <c r="M353" s="239"/>
      <c r="N353" s="240"/>
      <c r="O353" s="240"/>
      <c r="P353" s="240"/>
      <c r="Q353" s="240"/>
      <c r="R353" s="240"/>
      <c r="S353" s="240"/>
      <c r="T353" s="241"/>
      <c r="AT353" s="242" t="s">
        <v>194</v>
      </c>
      <c r="AU353" s="242" t="s">
        <v>187</v>
      </c>
      <c r="AV353" s="11" t="s">
        <v>187</v>
      </c>
      <c r="AW353" s="11" t="s">
        <v>35</v>
      </c>
      <c r="AX353" s="11" t="s">
        <v>73</v>
      </c>
      <c r="AY353" s="242" t="s">
        <v>180</v>
      </c>
    </row>
    <row r="354" spans="2:51" s="11" customFormat="1" ht="13.5">
      <c r="B354" s="231"/>
      <c r="C354" s="232"/>
      <c r="D354" s="233" t="s">
        <v>194</v>
      </c>
      <c r="E354" s="234" t="s">
        <v>22</v>
      </c>
      <c r="F354" s="235" t="s">
        <v>325</v>
      </c>
      <c r="G354" s="232"/>
      <c r="H354" s="236">
        <v>1.1</v>
      </c>
      <c r="I354" s="237"/>
      <c r="J354" s="232"/>
      <c r="K354" s="232"/>
      <c r="L354" s="238"/>
      <c r="M354" s="239"/>
      <c r="N354" s="240"/>
      <c r="O354" s="240"/>
      <c r="P354" s="240"/>
      <c r="Q354" s="240"/>
      <c r="R354" s="240"/>
      <c r="S354" s="240"/>
      <c r="T354" s="241"/>
      <c r="AT354" s="242" t="s">
        <v>194</v>
      </c>
      <c r="AU354" s="242" t="s">
        <v>187</v>
      </c>
      <c r="AV354" s="11" t="s">
        <v>187</v>
      </c>
      <c r="AW354" s="11" t="s">
        <v>35</v>
      </c>
      <c r="AX354" s="11" t="s">
        <v>73</v>
      </c>
      <c r="AY354" s="242" t="s">
        <v>180</v>
      </c>
    </row>
    <row r="355" spans="2:51" s="12" customFormat="1" ht="13.5">
      <c r="B355" s="243"/>
      <c r="C355" s="244"/>
      <c r="D355" s="233" t="s">
        <v>194</v>
      </c>
      <c r="E355" s="245" t="s">
        <v>22</v>
      </c>
      <c r="F355" s="246" t="s">
        <v>196</v>
      </c>
      <c r="G355" s="244"/>
      <c r="H355" s="247">
        <v>19.3</v>
      </c>
      <c r="I355" s="248"/>
      <c r="J355" s="244"/>
      <c r="K355" s="244"/>
      <c r="L355" s="249"/>
      <c r="M355" s="250"/>
      <c r="N355" s="251"/>
      <c r="O355" s="251"/>
      <c r="P355" s="251"/>
      <c r="Q355" s="251"/>
      <c r="R355" s="251"/>
      <c r="S355" s="251"/>
      <c r="T355" s="252"/>
      <c r="AT355" s="253" t="s">
        <v>194</v>
      </c>
      <c r="AU355" s="253" t="s">
        <v>187</v>
      </c>
      <c r="AV355" s="12" t="s">
        <v>186</v>
      </c>
      <c r="AW355" s="12" t="s">
        <v>35</v>
      </c>
      <c r="AX355" s="12" t="s">
        <v>10</v>
      </c>
      <c r="AY355" s="253" t="s">
        <v>180</v>
      </c>
    </row>
    <row r="356" spans="2:65" s="1" customFormat="1" ht="22.8" customHeight="1">
      <c r="B356" s="45"/>
      <c r="C356" s="220" t="s">
        <v>668</v>
      </c>
      <c r="D356" s="220" t="s">
        <v>182</v>
      </c>
      <c r="E356" s="221" t="s">
        <v>669</v>
      </c>
      <c r="F356" s="222" t="s">
        <v>670</v>
      </c>
      <c r="G356" s="223" t="s">
        <v>192</v>
      </c>
      <c r="H356" s="224">
        <v>13.81</v>
      </c>
      <c r="I356" s="225"/>
      <c r="J356" s="224">
        <f>ROUND(I356*H356,0)</f>
        <v>0</v>
      </c>
      <c r="K356" s="222" t="s">
        <v>193</v>
      </c>
      <c r="L356" s="71"/>
      <c r="M356" s="226" t="s">
        <v>22</v>
      </c>
      <c r="N356" s="227" t="s">
        <v>45</v>
      </c>
      <c r="O356" s="46"/>
      <c r="P356" s="228">
        <f>O356*H356</f>
        <v>0</v>
      </c>
      <c r="Q356" s="228">
        <v>0</v>
      </c>
      <c r="R356" s="228">
        <f>Q356*H356</f>
        <v>0</v>
      </c>
      <c r="S356" s="228">
        <v>0</v>
      </c>
      <c r="T356" s="229">
        <f>S356*H356</f>
        <v>0</v>
      </c>
      <c r="AR356" s="23" t="s">
        <v>224</v>
      </c>
      <c r="AT356" s="23" t="s">
        <v>182</v>
      </c>
      <c r="AU356" s="23" t="s">
        <v>187</v>
      </c>
      <c r="AY356" s="23" t="s">
        <v>180</v>
      </c>
      <c r="BE356" s="230">
        <f>IF(N356="základní",J356,0)</f>
        <v>0</v>
      </c>
      <c r="BF356" s="230">
        <f>IF(N356="snížená",J356,0)</f>
        <v>0</v>
      </c>
      <c r="BG356" s="230">
        <f>IF(N356="zákl. přenesená",J356,0)</f>
        <v>0</v>
      </c>
      <c r="BH356" s="230">
        <f>IF(N356="sníž. přenesená",J356,0)</f>
        <v>0</v>
      </c>
      <c r="BI356" s="230">
        <f>IF(N356="nulová",J356,0)</f>
        <v>0</v>
      </c>
      <c r="BJ356" s="23" t="s">
        <v>187</v>
      </c>
      <c r="BK356" s="230">
        <f>ROUND(I356*H356,0)</f>
        <v>0</v>
      </c>
      <c r="BL356" s="23" t="s">
        <v>224</v>
      </c>
      <c r="BM356" s="23" t="s">
        <v>671</v>
      </c>
    </row>
    <row r="357" spans="2:51" s="11" customFormat="1" ht="13.5">
      <c r="B357" s="231"/>
      <c r="C357" s="232"/>
      <c r="D357" s="233" t="s">
        <v>194</v>
      </c>
      <c r="E357" s="234" t="s">
        <v>22</v>
      </c>
      <c r="F357" s="235" t="s">
        <v>664</v>
      </c>
      <c r="G357" s="232"/>
      <c r="H357" s="236">
        <v>13.81</v>
      </c>
      <c r="I357" s="237"/>
      <c r="J357" s="232"/>
      <c r="K357" s="232"/>
      <c r="L357" s="238"/>
      <c r="M357" s="239"/>
      <c r="N357" s="240"/>
      <c r="O357" s="240"/>
      <c r="P357" s="240"/>
      <c r="Q357" s="240"/>
      <c r="R357" s="240"/>
      <c r="S357" s="240"/>
      <c r="T357" s="241"/>
      <c r="AT357" s="242" t="s">
        <v>194</v>
      </c>
      <c r="AU357" s="242" t="s">
        <v>187</v>
      </c>
      <c r="AV357" s="11" t="s">
        <v>187</v>
      </c>
      <c r="AW357" s="11" t="s">
        <v>35</v>
      </c>
      <c r="AX357" s="11" t="s">
        <v>73</v>
      </c>
      <c r="AY357" s="242" t="s">
        <v>180</v>
      </c>
    </row>
    <row r="358" spans="2:51" s="12" customFormat="1" ht="13.5">
      <c r="B358" s="243"/>
      <c r="C358" s="244"/>
      <c r="D358" s="233" t="s">
        <v>194</v>
      </c>
      <c r="E358" s="245" t="s">
        <v>22</v>
      </c>
      <c r="F358" s="246" t="s">
        <v>196</v>
      </c>
      <c r="G358" s="244"/>
      <c r="H358" s="247">
        <v>13.81</v>
      </c>
      <c r="I358" s="248"/>
      <c r="J358" s="244"/>
      <c r="K358" s="244"/>
      <c r="L358" s="249"/>
      <c r="M358" s="250"/>
      <c r="N358" s="251"/>
      <c r="O358" s="251"/>
      <c r="P358" s="251"/>
      <c r="Q358" s="251"/>
      <c r="R358" s="251"/>
      <c r="S358" s="251"/>
      <c r="T358" s="252"/>
      <c r="AT358" s="253" t="s">
        <v>194</v>
      </c>
      <c r="AU358" s="253" t="s">
        <v>187</v>
      </c>
      <c r="AV358" s="12" t="s">
        <v>186</v>
      </c>
      <c r="AW358" s="12" t="s">
        <v>35</v>
      </c>
      <c r="AX358" s="12" t="s">
        <v>10</v>
      </c>
      <c r="AY358" s="253" t="s">
        <v>180</v>
      </c>
    </row>
    <row r="359" spans="2:65" s="1" customFormat="1" ht="14.4" customHeight="1">
      <c r="B359" s="45"/>
      <c r="C359" s="266" t="s">
        <v>451</v>
      </c>
      <c r="D359" s="266" t="s">
        <v>594</v>
      </c>
      <c r="E359" s="267" t="s">
        <v>672</v>
      </c>
      <c r="F359" s="268" t="s">
        <v>673</v>
      </c>
      <c r="G359" s="269" t="s">
        <v>192</v>
      </c>
      <c r="H359" s="270">
        <v>15.19</v>
      </c>
      <c r="I359" s="271"/>
      <c r="J359" s="270">
        <f>ROUND(I359*H359,0)</f>
        <v>0</v>
      </c>
      <c r="K359" s="268" t="s">
        <v>193</v>
      </c>
      <c r="L359" s="272"/>
      <c r="M359" s="273" t="s">
        <v>22</v>
      </c>
      <c r="N359" s="274" t="s">
        <v>45</v>
      </c>
      <c r="O359" s="46"/>
      <c r="P359" s="228">
        <f>O359*H359</f>
        <v>0</v>
      </c>
      <c r="Q359" s="228">
        <v>0</v>
      </c>
      <c r="R359" s="228">
        <f>Q359*H359</f>
        <v>0</v>
      </c>
      <c r="S359" s="228">
        <v>0</v>
      </c>
      <c r="T359" s="229">
        <f>S359*H359</f>
        <v>0</v>
      </c>
      <c r="AR359" s="23" t="s">
        <v>270</v>
      </c>
      <c r="AT359" s="23" t="s">
        <v>594</v>
      </c>
      <c r="AU359" s="23" t="s">
        <v>187</v>
      </c>
      <c r="AY359" s="23" t="s">
        <v>180</v>
      </c>
      <c r="BE359" s="230">
        <f>IF(N359="základní",J359,0)</f>
        <v>0</v>
      </c>
      <c r="BF359" s="230">
        <f>IF(N359="snížená",J359,0)</f>
        <v>0</v>
      </c>
      <c r="BG359" s="230">
        <f>IF(N359="zákl. přenesená",J359,0)</f>
        <v>0</v>
      </c>
      <c r="BH359" s="230">
        <f>IF(N359="sníž. přenesená",J359,0)</f>
        <v>0</v>
      </c>
      <c r="BI359" s="230">
        <f>IF(N359="nulová",J359,0)</f>
        <v>0</v>
      </c>
      <c r="BJ359" s="23" t="s">
        <v>187</v>
      </c>
      <c r="BK359" s="230">
        <f>ROUND(I359*H359,0)</f>
        <v>0</v>
      </c>
      <c r="BL359" s="23" t="s">
        <v>224</v>
      </c>
      <c r="BM359" s="23" t="s">
        <v>674</v>
      </c>
    </row>
    <row r="360" spans="2:51" s="11" customFormat="1" ht="13.5">
      <c r="B360" s="231"/>
      <c r="C360" s="232"/>
      <c r="D360" s="233" t="s">
        <v>194</v>
      </c>
      <c r="E360" s="234" t="s">
        <v>22</v>
      </c>
      <c r="F360" s="235" t="s">
        <v>675</v>
      </c>
      <c r="G360" s="232"/>
      <c r="H360" s="236">
        <v>15.19</v>
      </c>
      <c r="I360" s="237"/>
      <c r="J360" s="232"/>
      <c r="K360" s="232"/>
      <c r="L360" s="238"/>
      <c r="M360" s="239"/>
      <c r="N360" s="240"/>
      <c r="O360" s="240"/>
      <c r="P360" s="240"/>
      <c r="Q360" s="240"/>
      <c r="R360" s="240"/>
      <c r="S360" s="240"/>
      <c r="T360" s="241"/>
      <c r="AT360" s="242" t="s">
        <v>194</v>
      </c>
      <c r="AU360" s="242" t="s">
        <v>187</v>
      </c>
      <c r="AV360" s="11" t="s">
        <v>187</v>
      </c>
      <c r="AW360" s="11" t="s">
        <v>35</v>
      </c>
      <c r="AX360" s="11" t="s">
        <v>73</v>
      </c>
      <c r="AY360" s="242" t="s">
        <v>180</v>
      </c>
    </row>
    <row r="361" spans="2:51" s="12" customFormat="1" ht="13.5">
      <c r="B361" s="243"/>
      <c r="C361" s="244"/>
      <c r="D361" s="233" t="s">
        <v>194</v>
      </c>
      <c r="E361" s="245" t="s">
        <v>22</v>
      </c>
      <c r="F361" s="246" t="s">
        <v>196</v>
      </c>
      <c r="G361" s="244"/>
      <c r="H361" s="247">
        <v>15.19</v>
      </c>
      <c r="I361" s="248"/>
      <c r="J361" s="244"/>
      <c r="K361" s="244"/>
      <c r="L361" s="249"/>
      <c r="M361" s="250"/>
      <c r="N361" s="251"/>
      <c r="O361" s="251"/>
      <c r="P361" s="251"/>
      <c r="Q361" s="251"/>
      <c r="R361" s="251"/>
      <c r="S361" s="251"/>
      <c r="T361" s="252"/>
      <c r="AT361" s="253" t="s">
        <v>194</v>
      </c>
      <c r="AU361" s="253" t="s">
        <v>187</v>
      </c>
      <c r="AV361" s="12" t="s">
        <v>186</v>
      </c>
      <c r="AW361" s="12" t="s">
        <v>35</v>
      </c>
      <c r="AX361" s="12" t="s">
        <v>10</v>
      </c>
      <c r="AY361" s="253" t="s">
        <v>180</v>
      </c>
    </row>
    <row r="362" spans="2:65" s="1" customFormat="1" ht="14.4" customHeight="1">
      <c r="B362" s="45"/>
      <c r="C362" s="220" t="s">
        <v>676</v>
      </c>
      <c r="D362" s="220" t="s">
        <v>182</v>
      </c>
      <c r="E362" s="221" t="s">
        <v>677</v>
      </c>
      <c r="F362" s="222" t="s">
        <v>678</v>
      </c>
      <c r="G362" s="223" t="s">
        <v>203</v>
      </c>
      <c r="H362" s="224">
        <v>25.66</v>
      </c>
      <c r="I362" s="225"/>
      <c r="J362" s="224">
        <f>ROUND(I362*H362,0)</f>
        <v>0</v>
      </c>
      <c r="K362" s="222" t="s">
        <v>193</v>
      </c>
      <c r="L362" s="71"/>
      <c r="M362" s="226" t="s">
        <v>22</v>
      </c>
      <c r="N362" s="227" t="s">
        <v>45</v>
      </c>
      <c r="O362" s="46"/>
      <c r="P362" s="228">
        <f>O362*H362</f>
        <v>0</v>
      </c>
      <c r="Q362" s="228">
        <v>0</v>
      </c>
      <c r="R362" s="228">
        <f>Q362*H362</f>
        <v>0</v>
      </c>
      <c r="S362" s="228">
        <v>0</v>
      </c>
      <c r="T362" s="229">
        <f>S362*H362</f>
        <v>0</v>
      </c>
      <c r="AR362" s="23" t="s">
        <v>224</v>
      </c>
      <c r="AT362" s="23" t="s">
        <v>182</v>
      </c>
      <c r="AU362" s="23" t="s">
        <v>187</v>
      </c>
      <c r="AY362" s="23" t="s">
        <v>180</v>
      </c>
      <c r="BE362" s="230">
        <f>IF(N362="základní",J362,0)</f>
        <v>0</v>
      </c>
      <c r="BF362" s="230">
        <f>IF(N362="snížená",J362,0)</f>
        <v>0</v>
      </c>
      <c r="BG362" s="230">
        <f>IF(N362="zákl. přenesená",J362,0)</f>
        <v>0</v>
      </c>
      <c r="BH362" s="230">
        <f>IF(N362="sníž. přenesená",J362,0)</f>
        <v>0</v>
      </c>
      <c r="BI362" s="230">
        <f>IF(N362="nulová",J362,0)</f>
        <v>0</v>
      </c>
      <c r="BJ362" s="23" t="s">
        <v>187</v>
      </c>
      <c r="BK362" s="230">
        <f>ROUND(I362*H362,0)</f>
        <v>0</v>
      </c>
      <c r="BL362" s="23" t="s">
        <v>224</v>
      </c>
      <c r="BM362" s="23" t="s">
        <v>679</v>
      </c>
    </row>
    <row r="363" spans="2:51" s="11" customFormat="1" ht="13.5">
      <c r="B363" s="231"/>
      <c r="C363" s="232"/>
      <c r="D363" s="233" t="s">
        <v>194</v>
      </c>
      <c r="E363" s="234" t="s">
        <v>22</v>
      </c>
      <c r="F363" s="235" t="s">
        <v>680</v>
      </c>
      <c r="G363" s="232"/>
      <c r="H363" s="236">
        <v>14.1</v>
      </c>
      <c r="I363" s="237"/>
      <c r="J363" s="232"/>
      <c r="K363" s="232"/>
      <c r="L363" s="238"/>
      <c r="M363" s="239"/>
      <c r="N363" s="240"/>
      <c r="O363" s="240"/>
      <c r="P363" s="240"/>
      <c r="Q363" s="240"/>
      <c r="R363" s="240"/>
      <c r="S363" s="240"/>
      <c r="T363" s="241"/>
      <c r="AT363" s="242" t="s">
        <v>194</v>
      </c>
      <c r="AU363" s="242" t="s">
        <v>187</v>
      </c>
      <c r="AV363" s="11" t="s">
        <v>187</v>
      </c>
      <c r="AW363" s="11" t="s">
        <v>35</v>
      </c>
      <c r="AX363" s="11" t="s">
        <v>73</v>
      </c>
      <c r="AY363" s="242" t="s">
        <v>180</v>
      </c>
    </row>
    <row r="364" spans="2:51" s="11" customFormat="1" ht="13.5">
      <c r="B364" s="231"/>
      <c r="C364" s="232"/>
      <c r="D364" s="233" t="s">
        <v>194</v>
      </c>
      <c r="E364" s="234" t="s">
        <v>22</v>
      </c>
      <c r="F364" s="235" t="s">
        <v>681</v>
      </c>
      <c r="G364" s="232"/>
      <c r="H364" s="236">
        <v>2.72</v>
      </c>
      <c r="I364" s="237"/>
      <c r="J364" s="232"/>
      <c r="K364" s="232"/>
      <c r="L364" s="238"/>
      <c r="M364" s="239"/>
      <c r="N364" s="240"/>
      <c r="O364" s="240"/>
      <c r="P364" s="240"/>
      <c r="Q364" s="240"/>
      <c r="R364" s="240"/>
      <c r="S364" s="240"/>
      <c r="T364" s="241"/>
      <c r="AT364" s="242" t="s">
        <v>194</v>
      </c>
      <c r="AU364" s="242" t="s">
        <v>187</v>
      </c>
      <c r="AV364" s="11" t="s">
        <v>187</v>
      </c>
      <c r="AW364" s="11" t="s">
        <v>35</v>
      </c>
      <c r="AX364" s="11" t="s">
        <v>73</v>
      </c>
      <c r="AY364" s="242" t="s">
        <v>180</v>
      </c>
    </row>
    <row r="365" spans="2:51" s="11" customFormat="1" ht="13.5">
      <c r="B365" s="231"/>
      <c r="C365" s="232"/>
      <c r="D365" s="233" t="s">
        <v>194</v>
      </c>
      <c r="E365" s="234" t="s">
        <v>22</v>
      </c>
      <c r="F365" s="235" t="s">
        <v>682</v>
      </c>
      <c r="G365" s="232"/>
      <c r="H365" s="236">
        <v>5.1</v>
      </c>
      <c r="I365" s="237"/>
      <c r="J365" s="232"/>
      <c r="K365" s="232"/>
      <c r="L365" s="238"/>
      <c r="M365" s="239"/>
      <c r="N365" s="240"/>
      <c r="O365" s="240"/>
      <c r="P365" s="240"/>
      <c r="Q365" s="240"/>
      <c r="R365" s="240"/>
      <c r="S365" s="240"/>
      <c r="T365" s="241"/>
      <c r="AT365" s="242" t="s">
        <v>194</v>
      </c>
      <c r="AU365" s="242" t="s">
        <v>187</v>
      </c>
      <c r="AV365" s="11" t="s">
        <v>187</v>
      </c>
      <c r="AW365" s="11" t="s">
        <v>35</v>
      </c>
      <c r="AX365" s="11" t="s">
        <v>73</v>
      </c>
      <c r="AY365" s="242" t="s">
        <v>180</v>
      </c>
    </row>
    <row r="366" spans="2:51" s="11" customFormat="1" ht="13.5">
      <c r="B366" s="231"/>
      <c r="C366" s="232"/>
      <c r="D366" s="233" t="s">
        <v>194</v>
      </c>
      <c r="E366" s="234" t="s">
        <v>22</v>
      </c>
      <c r="F366" s="235" t="s">
        <v>683</v>
      </c>
      <c r="G366" s="232"/>
      <c r="H366" s="236">
        <v>3.74</v>
      </c>
      <c r="I366" s="237"/>
      <c r="J366" s="232"/>
      <c r="K366" s="232"/>
      <c r="L366" s="238"/>
      <c r="M366" s="239"/>
      <c r="N366" s="240"/>
      <c r="O366" s="240"/>
      <c r="P366" s="240"/>
      <c r="Q366" s="240"/>
      <c r="R366" s="240"/>
      <c r="S366" s="240"/>
      <c r="T366" s="241"/>
      <c r="AT366" s="242" t="s">
        <v>194</v>
      </c>
      <c r="AU366" s="242" t="s">
        <v>187</v>
      </c>
      <c r="AV366" s="11" t="s">
        <v>187</v>
      </c>
      <c r="AW366" s="11" t="s">
        <v>35</v>
      </c>
      <c r="AX366" s="11" t="s">
        <v>73</v>
      </c>
      <c r="AY366" s="242" t="s">
        <v>180</v>
      </c>
    </row>
    <row r="367" spans="2:51" s="12" customFormat="1" ht="13.5">
      <c r="B367" s="243"/>
      <c r="C367" s="244"/>
      <c r="D367" s="233" t="s">
        <v>194</v>
      </c>
      <c r="E367" s="245" t="s">
        <v>22</v>
      </c>
      <c r="F367" s="246" t="s">
        <v>196</v>
      </c>
      <c r="G367" s="244"/>
      <c r="H367" s="247">
        <v>25.66</v>
      </c>
      <c r="I367" s="248"/>
      <c r="J367" s="244"/>
      <c r="K367" s="244"/>
      <c r="L367" s="249"/>
      <c r="M367" s="250"/>
      <c r="N367" s="251"/>
      <c r="O367" s="251"/>
      <c r="P367" s="251"/>
      <c r="Q367" s="251"/>
      <c r="R367" s="251"/>
      <c r="S367" s="251"/>
      <c r="T367" s="252"/>
      <c r="AT367" s="253" t="s">
        <v>194</v>
      </c>
      <c r="AU367" s="253" t="s">
        <v>187</v>
      </c>
      <c r="AV367" s="12" t="s">
        <v>186</v>
      </c>
      <c r="AW367" s="12" t="s">
        <v>35</v>
      </c>
      <c r="AX367" s="12" t="s">
        <v>10</v>
      </c>
      <c r="AY367" s="253" t="s">
        <v>180</v>
      </c>
    </row>
    <row r="368" spans="2:65" s="1" customFormat="1" ht="14.4" customHeight="1">
      <c r="B368" s="45"/>
      <c r="C368" s="220" t="s">
        <v>455</v>
      </c>
      <c r="D368" s="220" t="s">
        <v>182</v>
      </c>
      <c r="E368" s="221" t="s">
        <v>684</v>
      </c>
      <c r="F368" s="222" t="s">
        <v>685</v>
      </c>
      <c r="G368" s="223" t="s">
        <v>203</v>
      </c>
      <c r="H368" s="224">
        <v>14.1</v>
      </c>
      <c r="I368" s="225"/>
      <c r="J368" s="224">
        <f>ROUND(I368*H368,0)</f>
        <v>0</v>
      </c>
      <c r="K368" s="222" t="s">
        <v>193</v>
      </c>
      <c r="L368" s="71"/>
      <c r="M368" s="226" t="s">
        <v>22</v>
      </c>
      <c r="N368" s="227" t="s">
        <v>45</v>
      </c>
      <c r="O368" s="46"/>
      <c r="P368" s="228">
        <f>O368*H368</f>
        <v>0</v>
      </c>
      <c r="Q368" s="228">
        <v>0</v>
      </c>
      <c r="R368" s="228">
        <f>Q368*H368</f>
        <v>0</v>
      </c>
      <c r="S368" s="228">
        <v>0</v>
      </c>
      <c r="T368" s="229">
        <f>S368*H368</f>
        <v>0</v>
      </c>
      <c r="AR368" s="23" t="s">
        <v>224</v>
      </c>
      <c r="AT368" s="23" t="s">
        <v>182</v>
      </c>
      <c r="AU368" s="23" t="s">
        <v>187</v>
      </c>
      <c r="AY368" s="23" t="s">
        <v>180</v>
      </c>
      <c r="BE368" s="230">
        <f>IF(N368="základní",J368,0)</f>
        <v>0</v>
      </c>
      <c r="BF368" s="230">
        <f>IF(N368="snížená",J368,0)</f>
        <v>0</v>
      </c>
      <c r="BG368" s="230">
        <f>IF(N368="zákl. přenesená",J368,0)</f>
        <v>0</v>
      </c>
      <c r="BH368" s="230">
        <f>IF(N368="sníž. přenesená",J368,0)</f>
        <v>0</v>
      </c>
      <c r="BI368" s="230">
        <f>IF(N368="nulová",J368,0)</f>
        <v>0</v>
      </c>
      <c r="BJ368" s="23" t="s">
        <v>187</v>
      </c>
      <c r="BK368" s="230">
        <f>ROUND(I368*H368,0)</f>
        <v>0</v>
      </c>
      <c r="BL368" s="23" t="s">
        <v>224</v>
      </c>
      <c r="BM368" s="23" t="s">
        <v>686</v>
      </c>
    </row>
    <row r="369" spans="2:51" s="11" customFormat="1" ht="13.5">
      <c r="B369" s="231"/>
      <c r="C369" s="232"/>
      <c r="D369" s="233" t="s">
        <v>194</v>
      </c>
      <c r="E369" s="234" t="s">
        <v>22</v>
      </c>
      <c r="F369" s="235" t="s">
        <v>680</v>
      </c>
      <c r="G369" s="232"/>
      <c r="H369" s="236">
        <v>14.1</v>
      </c>
      <c r="I369" s="237"/>
      <c r="J369" s="232"/>
      <c r="K369" s="232"/>
      <c r="L369" s="238"/>
      <c r="M369" s="239"/>
      <c r="N369" s="240"/>
      <c r="O369" s="240"/>
      <c r="P369" s="240"/>
      <c r="Q369" s="240"/>
      <c r="R369" s="240"/>
      <c r="S369" s="240"/>
      <c r="T369" s="241"/>
      <c r="AT369" s="242" t="s">
        <v>194</v>
      </c>
      <c r="AU369" s="242" t="s">
        <v>187</v>
      </c>
      <c r="AV369" s="11" t="s">
        <v>187</v>
      </c>
      <c r="AW369" s="11" t="s">
        <v>35</v>
      </c>
      <c r="AX369" s="11" t="s">
        <v>73</v>
      </c>
      <c r="AY369" s="242" t="s">
        <v>180</v>
      </c>
    </row>
    <row r="370" spans="2:51" s="12" customFormat="1" ht="13.5">
      <c r="B370" s="243"/>
      <c r="C370" s="244"/>
      <c r="D370" s="233" t="s">
        <v>194</v>
      </c>
      <c r="E370" s="245" t="s">
        <v>22</v>
      </c>
      <c r="F370" s="246" t="s">
        <v>196</v>
      </c>
      <c r="G370" s="244"/>
      <c r="H370" s="247">
        <v>14.1</v>
      </c>
      <c r="I370" s="248"/>
      <c r="J370" s="244"/>
      <c r="K370" s="244"/>
      <c r="L370" s="249"/>
      <c r="M370" s="250"/>
      <c r="N370" s="251"/>
      <c r="O370" s="251"/>
      <c r="P370" s="251"/>
      <c r="Q370" s="251"/>
      <c r="R370" s="251"/>
      <c r="S370" s="251"/>
      <c r="T370" s="252"/>
      <c r="AT370" s="253" t="s">
        <v>194</v>
      </c>
      <c r="AU370" s="253" t="s">
        <v>187</v>
      </c>
      <c r="AV370" s="12" t="s">
        <v>186</v>
      </c>
      <c r="AW370" s="12" t="s">
        <v>35</v>
      </c>
      <c r="AX370" s="12" t="s">
        <v>10</v>
      </c>
      <c r="AY370" s="253" t="s">
        <v>180</v>
      </c>
    </row>
    <row r="371" spans="2:65" s="1" customFormat="1" ht="14.4" customHeight="1">
      <c r="B371" s="45"/>
      <c r="C371" s="266" t="s">
        <v>687</v>
      </c>
      <c r="D371" s="266" t="s">
        <v>594</v>
      </c>
      <c r="E371" s="267" t="s">
        <v>688</v>
      </c>
      <c r="F371" s="268" t="s">
        <v>689</v>
      </c>
      <c r="G371" s="269" t="s">
        <v>203</v>
      </c>
      <c r="H371" s="270">
        <v>15.51</v>
      </c>
      <c r="I371" s="271"/>
      <c r="J371" s="270">
        <f>ROUND(I371*H371,0)</f>
        <v>0</v>
      </c>
      <c r="K371" s="268" t="s">
        <v>22</v>
      </c>
      <c r="L371" s="272"/>
      <c r="M371" s="273" t="s">
        <v>22</v>
      </c>
      <c r="N371" s="274" t="s">
        <v>45</v>
      </c>
      <c r="O371" s="46"/>
      <c r="P371" s="228">
        <f>O371*H371</f>
        <v>0</v>
      </c>
      <c r="Q371" s="228">
        <v>0</v>
      </c>
      <c r="R371" s="228">
        <f>Q371*H371</f>
        <v>0</v>
      </c>
      <c r="S371" s="228">
        <v>0</v>
      </c>
      <c r="T371" s="229">
        <f>S371*H371</f>
        <v>0</v>
      </c>
      <c r="AR371" s="23" t="s">
        <v>270</v>
      </c>
      <c r="AT371" s="23" t="s">
        <v>594</v>
      </c>
      <c r="AU371" s="23" t="s">
        <v>187</v>
      </c>
      <c r="AY371" s="23" t="s">
        <v>180</v>
      </c>
      <c r="BE371" s="230">
        <f>IF(N371="základní",J371,0)</f>
        <v>0</v>
      </c>
      <c r="BF371" s="230">
        <f>IF(N371="snížená",J371,0)</f>
        <v>0</v>
      </c>
      <c r="BG371" s="230">
        <f>IF(N371="zákl. přenesená",J371,0)</f>
        <v>0</v>
      </c>
      <c r="BH371" s="230">
        <f>IF(N371="sníž. přenesená",J371,0)</f>
        <v>0</v>
      </c>
      <c r="BI371" s="230">
        <f>IF(N371="nulová",J371,0)</f>
        <v>0</v>
      </c>
      <c r="BJ371" s="23" t="s">
        <v>187</v>
      </c>
      <c r="BK371" s="230">
        <f>ROUND(I371*H371,0)</f>
        <v>0</v>
      </c>
      <c r="BL371" s="23" t="s">
        <v>224</v>
      </c>
      <c r="BM371" s="23" t="s">
        <v>690</v>
      </c>
    </row>
    <row r="372" spans="2:51" s="11" customFormat="1" ht="13.5">
      <c r="B372" s="231"/>
      <c r="C372" s="232"/>
      <c r="D372" s="233" t="s">
        <v>194</v>
      </c>
      <c r="E372" s="234" t="s">
        <v>22</v>
      </c>
      <c r="F372" s="235" t="s">
        <v>691</v>
      </c>
      <c r="G372" s="232"/>
      <c r="H372" s="236">
        <v>15.51</v>
      </c>
      <c r="I372" s="237"/>
      <c r="J372" s="232"/>
      <c r="K372" s="232"/>
      <c r="L372" s="238"/>
      <c r="M372" s="239"/>
      <c r="N372" s="240"/>
      <c r="O372" s="240"/>
      <c r="P372" s="240"/>
      <c r="Q372" s="240"/>
      <c r="R372" s="240"/>
      <c r="S372" s="240"/>
      <c r="T372" s="241"/>
      <c r="AT372" s="242" t="s">
        <v>194</v>
      </c>
      <c r="AU372" s="242" t="s">
        <v>187</v>
      </c>
      <c r="AV372" s="11" t="s">
        <v>187</v>
      </c>
      <c r="AW372" s="11" t="s">
        <v>35</v>
      </c>
      <c r="AX372" s="11" t="s">
        <v>73</v>
      </c>
      <c r="AY372" s="242" t="s">
        <v>180</v>
      </c>
    </row>
    <row r="373" spans="2:51" s="12" customFormat="1" ht="13.5">
      <c r="B373" s="243"/>
      <c r="C373" s="244"/>
      <c r="D373" s="233" t="s">
        <v>194</v>
      </c>
      <c r="E373" s="245" t="s">
        <v>22</v>
      </c>
      <c r="F373" s="246" t="s">
        <v>196</v>
      </c>
      <c r="G373" s="244"/>
      <c r="H373" s="247">
        <v>15.51</v>
      </c>
      <c r="I373" s="248"/>
      <c r="J373" s="244"/>
      <c r="K373" s="244"/>
      <c r="L373" s="249"/>
      <c r="M373" s="250"/>
      <c r="N373" s="251"/>
      <c r="O373" s="251"/>
      <c r="P373" s="251"/>
      <c r="Q373" s="251"/>
      <c r="R373" s="251"/>
      <c r="S373" s="251"/>
      <c r="T373" s="252"/>
      <c r="AT373" s="253" t="s">
        <v>194</v>
      </c>
      <c r="AU373" s="253" t="s">
        <v>187</v>
      </c>
      <c r="AV373" s="12" t="s">
        <v>186</v>
      </c>
      <c r="AW373" s="12" t="s">
        <v>35</v>
      </c>
      <c r="AX373" s="12" t="s">
        <v>10</v>
      </c>
      <c r="AY373" s="253" t="s">
        <v>180</v>
      </c>
    </row>
    <row r="374" spans="2:65" s="1" customFormat="1" ht="34.2" customHeight="1">
      <c r="B374" s="45"/>
      <c r="C374" s="220" t="s">
        <v>459</v>
      </c>
      <c r="D374" s="220" t="s">
        <v>182</v>
      </c>
      <c r="E374" s="221" t="s">
        <v>692</v>
      </c>
      <c r="F374" s="222" t="s">
        <v>693</v>
      </c>
      <c r="G374" s="223" t="s">
        <v>334</v>
      </c>
      <c r="H374" s="225"/>
      <c r="I374" s="225"/>
      <c r="J374" s="224">
        <f>ROUND(I374*H374,0)</f>
        <v>0</v>
      </c>
      <c r="K374" s="222" t="s">
        <v>193</v>
      </c>
      <c r="L374" s="71"/>
      <c r="M374" s="226" t="s">
        <v>22</v>
      </c>
      <c r="N374" s="227" t="s">
        <v>45</v>
      </c>
      <c r="O374" s="46"/>
      <c r="P374" s="228">
        <f>O374*H374</f>
        <v>0</v>
      </c>
      <c r="Q374" s="228">
        <v>0</v>
      </c>
      <c r="R374" s="228">
        <f>Q374*H374</f>
        <v>0</v>
      </c>
      <c r="S374" s="228">
        <v>0</v>
      </c>
      <c r="T374" s="229">
        <f>S374*H374</f>
        <v>0</v>
      </c>
      <c r="AR374" s="23" t="s">
        <v>224</v>
      </c>
      <c r="AT374" s="23" t="s">
        <v>182</v>
      </c>
      <c r="AU374" s="23" t="s">
        <v>187</v>
      </c>
      <c r="AY374" s="23" t="s">
        <v>180</v>
      </c>
      <c r="BE374" s="230">
        <f>IF(N374="základní",J374,0)</f>
        <v>0</v>
      </c>
      <c r="BF374" s="230">
        <f>IF(N374="snížená",J374,0)</f>
        <v>0</v>
      </c>
      <c r="BG374" s="230">
        <f>IF(N374="zákl. přenesená",J374,0)</f>
        <v>0</v>
      </c>
      <c r="BH374" s="230">
        <f>IF(N374="sníž. přenesená",J374,0)</f>
        <v>0</v>
      </c>
      <c r="BI374" s="230">
        <f>IF(N374="nulová",J374,0)</f>
        <v>0</v>
      </c>
      <c r="BJ374" s="23" t="s">
        <v>187</v>
      </c>
      <c r="BK374" s="230">
        <f>ROUND(I374*H374,0)</f>
        <v>0</v>
      </c>
      <c r="BL374" s="23" t="s">
        <v>224</v>
      </c>
      <c r="BM374" s="23" t="s">
        <v>694</v>
      </c>
    </row>
    <row r="375" spans="2:47" s="1" customFormat="1" ht="13.5">
      <c r="B375" s="45"/>
      <c r="C375" s="73"/>
      <c r="D375" s="233" t="s">
        <v>205</v>
      </c>
      <c r="E375" s="73"/>
      <c r="F375" s="254" t="s">
        <v>616</v>
      </c>
      <c r="G375" s="73"/>
      <c r="H375" s="73"/>
      <c r="I375" s="190"/>
      <c r="J375" s="73"/>
      <c r="K375" s="73"/>
      <c r="L375" s="71"/>
      <c r="M375" s="255"/>
      <c r="N375" s="46"/>
      <c r="O375" s="46"/>
      <c r="P375" s="46"/>
      <c r="Q375" s="46"/>
      <c r="R375" s="46"/>
      <c r="S375" s="46"/>
      <c r="T375" s="94"/>
      <c r="AT375" s="23" t="s">
        <v>205</v>
      </c>
      <c r="AU375" s="23" t="s">
        <v>187</v>
      </c>
    </row>
    <row r="376" spans="2:63" s="10" customFormat="1" ht="29.85" customHeight="1">
      <c r="B376" s="204"/>
      <c r="C376" s="205"/>
      <c r="D376" s="206" t="s">
        <v>72</v>
      </c>
      <c r="E376" s="218" t="s">
        <v>695</v>
      </c>
      <c r="F376" s="218" t="s">
        <v>696</v>
      </c>
      <c r="G376" s="205"/>
      <c r="H376" s="205"/>
      <c r="I376" s="208"/>
      <c r="J376" s="219">
        <f>BK376</f>
        <v>0</v>
      </c>
      <c r="K376" s="205"/>
      <c r="L376" s="210"/>
      <c r="M376" s="211"/>
      <c r="N376" s="212"/>
      <c r="O376" s="212"/>
      <c r="P376" s="213">
        <f>SUM(P377:P404)</f>
        <v>0</v>
      </c>
      <c r="Q376" s="212"/>
      <c r="R376" s="213">
        <f>SUM(R377:R404)</f>
        <v>0</v>
      </c>
      <c r="S376" s="212"/>
      <c r="T376" s="214">
        <f>SUM(T377:T404)</f>
        <v>0</v>
      </c>
      <c r="AR376" s="215" t="s">
        <v>187</v>
      </c>
      <c r="AT376" s="216" t="s">
        <v>72</v>
      </c>
      <c r="AU376" s="216" t="s">
        <v>10</v>
      </c>
      <c r="AY376" s="215" t="s">
        <v>180</v>
      </c>
      <c r="BK376" s="217">
        <f>SUM(BK377:BK404)</f>
        <v>0</v>
      </c>
    </row>
    <row r="377" spans="2:65" s="1" customFormat="1" ht="34.2" customHeight="1">
      <c r="B377" s="45"/>
      <c r="C377" s="220" t="s">
        <v>697</v>
      </c>
      <c r="D377" s="220" t="s">
        <v>182</v>
      </c>
      <c r="E377" s="221" t="s">
        <v>698</v>
      </c>
      <c r="F377" s="222" t="s">
        <v>699</v>
      </c>
      <c r="G377" s="223" t="s">
        <v>192</v>
      </c>
      <c r="H377" s="224">
        <v>20.06</v>
      </c>
      <c r="I377" s="225"/>
      <c r="J377" s="224">
        <f>ROUND(I377*H377,0)</f>
        <v>0</v>
      </c>
      <c r="K377" s="222" t="s">
        <v>193</v>
      </c>
      <c r="L377" s="71"/>
      <c r="M377" s="226" t="s">
        <v>22</v>
      </c>
      <c r="N377" s="227" t="s">
        <v>45</v>
      </c>
      <c r="O377" s="46"/>
      <c r="P377" s="228">
        <f>O377*H377</f>
        <v>0</v>
      </c>
      <c r="Q377" s="228">
        <v>0</v>
      </c>
      <c r="R377" s="228">
        <f>Q377*H377</f>
        <v>0</v>
      </c>
      <c r="S377" s="228">
        <v>0</v>
      </c>
      <c r="T377" s="229">
        <f>S377*H377</f>
        <v>0</v>
      </c>
      <c r="AR377" s="23" t="s">
        <v>224</v>
      </c>
      <c r="AT377" s="23" t="s">
        <v>182</v>
      </c>
      <c r="AU377" s="23" t="s">
        <v>187</v>
      </c>
      <c r="AY377" s="23" t="s">
        <v>180</v>
      </c>
      <c r="BE377" s="230">
        <f>IF(N377="základní",J377,0)</f>
        <v>0</v>
      </c>
      <c r="BF377" s="230">
        <f>IF(N377="snížená",J377,0)</f>
        <v>0</v>
      </c>
      <c r="BG377" s="230">
        <f>IF(N377="zákl. přenesená",J377,0)</f>
        <v>0</v>
      </c>
      <c r="BH377" s="230">
        <f>IF(N377="sníž. přenesená",J377,0)</f>
        <v>0</v>
      </c>
      <c r="BI377" s="230">
        <f>IF(N377="nulová",J377,0)</f>
        <v>0</v>
      </c>
      <c r="BJ377" s="23" t="s">
        <v>187</v>
      </c>
      <c r="BK377" s="230">
        <f>ROUND(I377*H377,0)</f>
        <v>0</v>
      </c>
      <c r="BL377" s="23" t="s">
        <v>224</v>
      </c>
      <c r="BM377" s="23" t="s">
        <v>700</v>
      </c>
    </row>
    <row r="378" spans="2:51" s="11" customFormat="1" ht="13.5">
      <c r="B378" s="231"/>
      <c r="C378" s="232"/>
      <c r="D378" s="233" t="s">
        <v>194</v>
      </c>
      <c r="E378" s="234" t="s">
        <v>22</v>
      </c>
      <c r="F378" s="235" t="s">
        <v>701</v>
      </c>
      <c r="G378" s="232"/>
      <c r="H378" s="236">
        <v>4.8</v>
      </c>
      <c r="I378" s="237"/>
      <c r="J378" s="232"/>
      <c r="K378" s="232"/>
      <c r="L378" s="238"/>
      <c r="M378" s="239"/>
      <c r="N378" s="240"/>
      <c r="O378" s="240"/>
      <c r="P378" s="240"/>
      <c r="Q378" s="240"/>
      <c r="R378" s="240"/>
      <c r="S378" s="240"/>
      <c r="T378" s="241"/>
      <c r="AT378" s="242" t="s">
        <v>194</v>
      </c>
      <c r="AU378" s="242" t="s">
        <v>187</v>
      </c>
      <c r="AV378" s="11" t="s">
        <v>187</v>
      </c>
      <c r="AW378" s="11" t="s">
        <v>35</v>
      </c>
      <c r="AX378" s="11" t="s">
        <v>73</v>
      </c>
      <c r="AY378" s="242" t="s">
        <v>180</v>
      </c>
    </row>
    <row r="379" spans="2:51" s="11" customFormat="1" ht="13.5">
      <c r="B379" s="231"/>
      <c r="C379" s="232"/>
      <c r="D379" s="233" t="s">
        <v>194</v>
      </c>
      <c r="E379" s="234" t="s">
        <v>22</v>
      </c>
      <c r="F379" s="235" t="s">
        <v>702</v>
      </c>
      <c r="G379" s="232"/>
      <c r="H379" s="236">
        <v>9.8</v>
      </c>
      <c r="I379" s="237"/>
      <c r="J379" s="232"/>
      <c r="K379" s="232"/>
      <c r="L379" s="238"/>
      <c r="M379" s="239"/>
      <c r="N379" s="240"/>
      <c r="O379" s="240"/>
      <c r="P379" s="240"/>
      <c r="Q379" s="240"/>
      <c r="R379" s="240"/>
      <c r="S379" s="240"/>
      <c r="T379" s="241"/>
      <c r="AT379" s="242" t="s">
        <v>194</v>
      </c>
      <c r="AU379" s="242" t="s">
        <v>187</v>
      </c>
      <c r="AV379" s="11" t="s">
        <v>187</v>
      </c>
      <c r="AW379" s="11" t="s">
        <v>35</v>
      </c>
      <c r="AX379" s="11" t="s">
        <v>73</v>
      </c>
      <c r="AY379" s="242" t="s">
        <v>180</v>
      </c>
    </row>
    <row r="380" spans="2:51" s="11" customFormat="1" ht="13.5">
      <c r="B380" s="231"/>
      <c r="C380" s="232"/>
      <c r="D380" s="233" t="s">
        <v>194</v>
      </c>
      <c r="E380" s="234" t="s">
        <v>22</v>
      </c>
      <c r="F380" s="235" t="s">
        <v>331</v>
      </c>
      <c r="G380" s="232"/>
      <c r="H380" s="236">
        <v>5.46</v>
      </c>
      <c r="I380" s="237"/>
      <c r="J380" s="232"/>
      <c r="K380" s="232"/>
      <c r="L380" s="238"/>
      <c r="M380" s="239"/>
      <c r="N380" s="240"/>
      <c r="O380" s="240"/>
      <c r="P380" s="240"/>
      <c r="Q380" s="240"/>
      <c r="R380" s="240"/>
      <c r="S380" s="240"/>
      <c r="T380" s="241"/>
      <c r="AT380" s="242" t="s">
        <v>194</v>
      </c>
      <c r="AU380" s="242" t="s">
        <v>187</v>
      </c>
      <c r="AV380" s="11" t="s">
        <v>187</v>
      </c>
      <c r="AW380" s="11" t="s">
        <v>35</v>
      </c>
      <c r="AX380" s="11" t="s">
        <v>73</v>
      </c>
      <c r="AY380" s="242" t="s">
        <v>180</v>
      </c>
    </row>
    <row r="381" spans="2:51" s="12" customFormat="1" ht="13.5">
      <c r="B381" s="243"/>
      <c r="C381" s="244"/>
      <c r="D381" s="233" t="s">
        <v>194</v>
      </c>
      <c r="E381" s="245" t="s">
        <v>22</v>
      </c>
      <c r="F381" s="246" t="s">
        <v>196</v>
      </c>
      <c r="G381" s="244"/>
      <c r="H381" s="247">
        <v>20.06</v>
      </c>
      <c r="I381" s="248"/>
      <c r="J381" s="244"/>
      <c r="K381" s="244"/>
      <c r="L381" s="249"/>
      <c r="M381" s="250"/>
      <c r="N381" s="251"/>
      <c r="O381" s="251"/>
      <c r="P381" s="251"/>
      <c r="Q381" s="251"/>
      <c r="R381" s="251"/>
      <c r="S381" s="251"/>
      <c r="T381" s="252"/>
      <c r="AT381" s="253" t="s">
        <v>194</v>
      </c>
      <c r="AU381" s="253" t="s">
        <v>187</v>
      </c>
      <c r="AV381" s="12" t="s">
        <v>186</v>
      </c>
      <c r="AW381" s="12" t="s">
        <v>35</v>
      </c>
      <c r="AX381" s="12" t="s">
        <v>10</v>
      </c>
      <c r="AY381" s="253" t="s">
        <v>180</v>
      </c>
    </row>
    <row r="382" spans="2:65" s="1" customFormat="1" ht="14.4" customHeight="1">
      <c r="B382" s="45"/>
      <c r="C382" s="266" t="s">
        <v>462</v>
      </c>
      <c r="D382" s="266" t="s">
        <v>594</v>
      </c>
      <c r="E382" s="267" t="s">
        <v>703</v>
      </c>
      <c r="F382" s="268" t="s">
        <v>704</v>
      </c>
      <c r="G382" s="269" t="s">
        <v>192</v>
      </c>
      <c r="H382" s="270">
        <v>22.07</v>
      </c>
      <c r="I382" s="271"/>
      <c r="J382" s="270">
        <f>ROUND(I382*H382,0)</f>
        <v>0</v>
      </c>
      <c r="K382" s="268" t="s">
        <v>22</v>
      </c>
      <c r="L382" s="272"/>
      <c r="M382" s="273" t="s">
        <v>22</v>
      </c>
      <c r="N382" s="274" t="s">
        <v>45</v>
      </c>
      <c r="O382" s="46"/>
      <c r="P382" s="228">
        <f>O382*H382</f>
        <v>0</v>
      </c>
      <c r="Q382" s="228">
        <v>0</v>
      </c>
      <c r="R382" s="228">
        <f>Q382*H382</f>
        <v>0</v>
      </c>
      <c r="S382" s="228">
        <v>0</v>
      </c>
      <c r="T382" s="229">
        <f>S382*H382</f>
        <v>0</v>
      </c>
      <c r="AR382" s="23" t="s">
        <v>270</v>
      </c>
      <c r="AT382" s="23" t="s">
        <v>594</v>
      </c>
      <c r="AU382" s="23" t="s">
        <v>187</v>
      </c>
      <c r="AY382" s="23" t="s">
        <v>180</v>
      </c>
      <c r="BE382" s="230">
        <f>IF(N382="základní",J382,0)</f>
        <v>0</v>
      </c>
      <c r="BF382" s="230">
        <f>IF(N382="snížená",J382,0)</f>
        <v>0</v>
      </c>
      <c r="BG382" s="230">
        <f>IF(N382="zákl. přenesená",J382,0)</f>
        <v>0</v>
      </c>
      <c r="BH382" s="230">
        <f>IF(N382="sníž. přenesená",J382,0)</f>
        <v>0</v>
      </c>
      <c r="BI382" s="230">
        <f>IF(N382="nulová",J382,0)</f>
        <v>0</v>
      </c>
      <c r="BJ382" s="23" t="s">
        <v>187</v>
      </c>
      <c r="BK382" s="230">
        <f>ROUND(I382*H382,0)</f>
        <v>0</v>
      </c>
      <c r="BL382" s="23" t="s">
        <v>224</v>
      </c>
      <c r="BM382" s="23" t="s">
        <v>705</v>
      </c>
    </row>
    <row r="383" spans="2:51" s="11" customFormat="1" ht="13.5">
      <c r="B383" s="231"/>
      <c r="C383" s="232"/>
      <c r="D383" s="233" t="s">
        <v>194</v>
      </c>
      <c r="E383" s="234" t="s">
        <v>22</v>
      </c>
      <c r="F383" s="235" t="s">
        <v>706</v>
      </c>
      <c r="G383" s="232"/>
      <c r="H383" s="236">
        <v>22.07</v>
      </c>
      <c r="I383" s="237"/>
      <c r="J383" s="232"/>
      <c r="K383" s="232"/>
      <c r="L383" s="238"/>
      <c r="M383" s="239"/>
      <c r="N383" s="240"/>
      <c r="O383" s="240"/>
      <c r="P383" s="240"/>
      <c r="Q383" s="240"/>
      <c r="R383" s="240"/>
      <c r="S383" s="240"/>
      <c r="T383" s="241"/>
      <c r="AT383" s="242" t="s">
        <v>194</v>
      </c>
      <c r="AU383" s="242" t="s">
        <v>187</v>
      </c>
      <c r="AV383" s="11" t="s">
        <v>187</v>
      </c>
      <c r="AW383" s="11" t="s">
        <v>35</v>
      </c>
      <c r="AX383" s="11" t="s">
        <v>73</v>
      </c>
      <c r="AY383" s="242" t="s">
        <v>180</v>
      </c>
    </row>
    <row r="384" spans="2:51" s="12" customFormat="1" ht="13.5">
      <c r="B384" s="243"/>
      <c r="C384" s="244"/>
      <c r="D384" s="233" t="s">
        <v>194</v>
      </c>
      <c r="E384" s="245" t="s">
        <v>22</v>
      </c>
      <c r="F384" s="246" t="s">
        <v>196</v>
      </c>
      <c r="G384" s="244"/>
      <c r="H384" s="247">
        <v>22.07</v>
      </c>
      <c r="I384" s="248"/>
      <c r="J384" s="244"/>
      <c r="K384" s="244"/>
      <c r="L384" s="249"/>
      <c r="M384" s="250"/>
      <c r="N384" s="251"/>
      <c r="O384" s="251"/>
      <c r="P384" s="251"/>
      <c r="Q384" s="251"/>
      <c r="R384" s="251"/>
      <c r="S384" s="251"/>
      <c r="T384" s="252"/>
      <c r="AT384" s="253" t="s">
        <v>194</v>
      </c>
      <c r="AU384" s="253" t="s">
        <v>187</v>
      </c>
      <c r="AV384" s="12" t="s">
        <v>186</v>
      </c>
      <c r="AW384" s="12" t="s">
        <v>35</v>
      </c>
      <c r="AX384" s="12" t="s">
        <v>10</v>
      </c>
      <c r="AY384" s="253" t="s">
        <v>180</v>
      </c>
    </row>
    <row r="385" spans="2:65" s="1" customFormat="1" ht="34.2" customHeight="1">
      <c r="B385" s="45"/>
      <c r="C385" s="220" t="s">
        <v>707</v>
      </c>
      <c r="D385" s="220" t="s">
        <v>182</v>
      </c>
      <c r="E385" s="221" t="s">
        <v>708</v>
      </c>
      <c r="F385" s="222" t="s">
        <v>709</v>
      </c>
      <c r="G385" s="223" t="s">
        <v>203</v>
      </c>
      <c r="H385" s="224">
        <v>24.04</v>
      </c>
      <c r="I385" s="225"/>
      <c r="J385" s="224">
        <f>ROUND(I385*H385,0)</f>
        <v>0</v>
      </c>
      <c r="K385" s="222" t="s">
        <v>193</v>
      </c>
      <c r="L385" s="71"/>
      <c r="M385" s="226" t="s">
        <v>22</v>
      </c>
      <c r="N385" s="227" t="s">
        <v>45</v>
      </c>
      <c r="O385" s="46"/>
      <c r="P385" s="228">
        <f>O385*H385</f>
        <v>0</v>
      </c>
      <c r="Q385" s="228">
        <v>0</v>
      </c>
      <c r="R385" s="228">
        <f>Q385*H385</f>
        <v>0</v>
      </c>
      <c r="S385" s="228">
        <v>0</v>
      </c>
      <c r="T385" s="229">
        <f>S385*H385</f>
        <v>0</v>
      </c>
      <c r="AR385" s="23" t="s">
        <v>224</v>
      </c>
      <c r="AT385" s="23" t="s">
        <v>182</v>
      </c>
      <c r="AU385" s="23" t="s">
        <v>187</v>
      </c>
      <c r="AY385" s="23" t="s">
        <v>180</v>
      </c>
      <c r="BE385" s="230">
        <f>IF(N385="základní",J385,0)</f>
        <v>0</v>
      </c>
      <c r="BF385" s="230">
        <f>IF(N385="snížená",J385,0)</f>
        <v>0</v>
      </c>
      <c r="BG385" s="230">
        <f>IF(N385="zákl. přenesená",J385,0)</f>
        <v>0</v>
      </c>
      <c r="BH385" s="230">
        <f>IF(N385="sníž. přenesená",J385,0)</f>
        <v>0</v>
      </c>
      <c r="BI385" s="230">
        <f>IF(N385="nulová",J385,0)</f>
        <v>0</v>
      </c>
      <c r="BJ385" s="23" t="s">
        <v>187</v>
      </c>
      <c r="BK385" s="230">
        <f>ROUND(I385*H385,0)</f>
        <v>0</v>
      </c>
      <c r="BL385" s="23" t="s">
        <v>224</v>
      </c>
      <c r="BM385" s="23" t="s">
        <v>710</v>
      </c>
    </row>
    <row r="386" spans="2:51" s="11" customFormat="1" ht="13.5">
      <c r="B386" s="231"/>
      <c r="C386" s="232"/>
      <c r="D386" s="233" t="s">
        <v>194</v>
      </c>
      <c r="E386" s="234" t="s">
        <v>22</v>
      </c>
      <c r="F386" s="235" t="s">
        <v>711</v>
      </c>
      <c r="G386" s="232"/>
      <c r="H386" s="236">
        <v>1.5</v>
      </c>
      <c r="I386" s="237"/>
      <c r="J386" s="232"/>
      <c r="K386" s="232"/>
      <c r="L386" s="238"/>
      <c r="M386" s="239"/>
      <c r="N386" s="240"/>
      <c r="O386" s="240"/>
      <c r="P386" s="240"/>
      <c r="Q386" s="240"/>
      <c r="R386" s="240"/>
      <c r="S386" s="240"/>
      <c r="T386" s="241"/>
      <c r="AT386" s="242" t="s">
        <v>194</v>
      </c>
      <c r="AU386" s="242" t="s">
        <v>187</v>
      </c>
      <c r="AV386" s="11" t="s">
        <v>187</v>
      </c>
      <c r="AW386" s="11" t="s">
        <v>35</v>
      </c>
      <c r="AX386" s="11" t="s">
        <v>73</v>
      </c>
      <c r="AY386" s="242" t="s">
        <v>180</v>
      </c>
    </row>
    <row r="387" spans="2:51" s="11" customFormat="1" ht="13.5">
      <c r="B387" s="231"/>
      <c r="C387" s="232"/>
      <c r="D387" s="233" t="s">
        <v>194</v>
      </c>
      <c r="E387" s="234" t="s">
        <v>22</v>
      </c>
      <c r="F387" s="235" t="s">
        <v>712</v>
      </c>
      <c r="G387" s="232"/>
      <c r="H387" s="236">
        <v>12.9</v>
      </c>
      <c r="I387" s="237"/>
      <c r="J387" s="232"/>
      <c r="K387" s="232"/>
      <c r="L387" s="238"/>
      <c r="M387" s="239"/>
      <c r="N387" s="240"/>
      <c r="O387" s="240"/>
      <c r="P387" s="240"/>
      <c r="Q387" s="240"/>
      <c r="R387" s="240"/>
      <c r="S387" s="240"/>
      <c r="T387" s="241"/>
      <c r="AT387" s="242" t="s">
        <v>194</v>
      </c>
      <c r="AU387" s="242" t="s">
        <v>187</v>
      </c>
      <c r="AV387" s="11" t="s">
        <v>187</v>
      </c>
      <c r="AW387" s="11" t="s">
        <v>35</v>
      </c>
      <c r="AX387" s="11" t="s">
        <v>73</v>
      </c>
      <c r="AY387" s="242" t="s">
        <v>180</v>
      </c>
    </row>
    <row r="388" spans="2:51" s="11" customFormat="1" ht="13.5">
      <c r="B388" s="231"/>
      <c r="C388" s="232"/>
      <c r="D388" s="233" t="s">
        <v>194</v>
      </c>
      <c r="E388" s="234" t="s">
        <v>22</v>
      </c>
      <c r="F388" s="235" t="s">
        <v>713</v>
      </c>
      <c r="G388" s="232"/>
      <c r="H388" s="236">
        <v>9.64</v>
      </c>
      <c r="I388" s="237"/>
      <c r="J388" s="232"/>
      <c r="K388" s="232"/>
      <c r="L388" s="238"/>
      <c r="M388" s="239"/>
      <c r="N388" s="240"/>
      <c r="O388" s="240"/>
      <c r="P388" s="240"/>
      <c r="Q388" s="240"/>
      <c r="R388" s="240"/>
      <c r="S388" s="240"/>
      <c r="T388" s="241"/>
      <c r="AT388" s="242" t="s">
        <v>194</v>
      </c>
      <c r="AU388" s="242" t="s">
        <v>187</v>
      </c>
      <c r="AV388" s="11" t="s">
        <v>187</v>
      </c>
      <c r="AW388" s="11" t="s">
        <v>35</v>
      </c>
      <c r="AX388" s="11" t="s">
        <v>73</v>
      </c>
      <c r="AY388" s="242" t="s">
        <v>180</v>
      </c>
    </row>
    <row r="389" spans="2:51" s="12" customFormat="1" ht="13.5">
      <c r="B389" s="243"/>
      <c r="C389" s="244"/>
      <c r="D389" s="233" t="s">
        <v>194</v>
      </c>
      <c r="E389" s="245" t="s">
        <v>22</v>
      </c>
      <c r="F389" s="246" t="s">
        <v>196</v>
      </c>
      <c r="G389" s="244"/>
      <c r="H389" s="247">
        <v>24.04</v>
      </c>
      <c r="I389" s="248"/>
      <c r="J389" s="244"/>
      <c r="K389" s="244"/>
      <c r="L389" s="249"/>
      <c r="M389" s="250"/>
      <c r="N389" s="251"/>
      <c r="O389" s="251"/>
      <c r="P389" s="251"/>
      <c r="Q389" s="251"/>
      <c r="R389" s="251"/>
      <c r="S389" s="251"/>
      <c r="T389" s="252"/>
      <c r="AT389" s="253" t="s">
        <v>194</v>
      </c>
      <c r="AU389" s="253" t="s">
        <v>187</v>
      </c>
      <c r="AV389" s="12" t="s">
        <v>186</v>
      </c>
      <c r="AW389" s="12" t="s">
        <v>35</v>
      </c>
      <c r="AX389" s="12" t="s">
        <v>10</v>
      </c>
      <c r="AY389" s="253" t="s">
        <v>180</v>
      </c>
    </row>
    <row r="390" spans="2:65" s="1" customFormat="1" ht="34.2" customHeight="1">
      <c r="B390" s="45"/>
      <c r="C390" s="220" t="s">
        <v>466</v>
      </c>
      <c r="D390" s="220" t="s">
        <v>182</v>
      </c>
      <c r="E390" s="221" t="s">
        <v>714</v>
      </c>
      <c r="F390" s="222" t="s">
        <v>715</v>
      </c>
      <c r="G390" s="223" t="s">
        <v>192</v>
      </c>
      <c r="H390" s="224">
        <v>20.06</v>
      </c>
      <c r="I390" s="225"/>
      <c r="J390" s="224">
        <f>ROUND(I390*H390,0)</f>
        <v>0</v>
      </c>
      <c r="K390" s="222" t="s">
        <v>193</v>
      </c>
      <c r="L390" s="71"/>
      <c r="M390" s="226" t="s">
        <v>22</v>
      </c>
      <c r="N390" s="227" t="s">
        <v>45</v>
      </c>
      <c r="O390" s="46"/>
      <c r="P390" s="228">
        <f>O390*H390</f>
        <v>0</v>
      </c>
      <c r="Q390" s="228">
        <v>0</v>
      </c>
      <c r="R390" s="228">
        <f>Q390*H390</f>
        <v>0</v>
      </c>
      <c r="S390" s="228">
        <v>0</v>
      </c>
      <c r="T390" s="229">
        <f>S390*H390</f>
        <v>0</v>
      </c>
      <c r="AR390" s="23" t="s">
        <v>224</v>
      </c>
      <c r="AT390" s="23" t="s">
        <v>182</v>
      </c>
      <c r="AU390" s="23" t="s">
        <v>187</v>
      </c>
      <c r="AY390" s="23" t="s">
        <v>180</v>
      </c>
      <c r="BE390" s="230">
        <f>IF(N390="základní",J390,0)</f>
        <v>0</v>
      </c>
      <c r="BF390" s="230">
        <f>IF(N390="snížená",J390,0)</f>
        <v>0</v>
      </c>
      <c r="BG390" s="230">
        <f>IF(N390="zákl. přenesená",J390,0)</f>
        <v>0</v>
      </c>
      <c r="BH390" s="230">
        <f>IF(N390="sníž. přenesená",J390,0)</f>
        <v>0</v>
      </c>
      <c r="BI390" s="230">
        <f>IF(N390="nulová",J390,0)</f>
        <v>0</v>
      </c>
      <c r="BJ390" s="23" t="s">
        <v>187</v>
      </c>
      <c r="BK390" s="230">
        <f>ROUND(I390*H390,0)</f>
        <v>0</v>
      </c>
      <c r="BL390" s="23" t="s">
        <v>224</v>
      </c>
      <c r="BM390" s="23" t="s">
        <v>716</v>
      </c>
    </row>
    <row r="391" spans="2:51" s="11" customFormat="1" ht="13.5">
      <c r="B391" s="231"/>
      <c r="C391" s="232"/>
      <c r="D391" s="233" t="s">
        <v>194</v>
      </c>
      <c r="E391" s="234" t="s">
        <v>22</v>
      </c>
      <c r="F391" s="235" t="s">
        <v>701</v>
      </c>
      <c r="G391" s="232"/>
      <c r="H391" s="236">
        <v>4.8</v>
      </c>
      <c r="I391" s="237"/>
      <c r="J391" s="232"/>
      <c r="K391" s="232"/>
      <c r="L391" s="238"/>
      <c r="M391" s="239"/>
      <c r="N391" s="240"/>
      <c r="O391" s="240"/>
      <c r="P391" s="240"/>
      <c r="Q391" s="240"/>
      <c r="R391" s="240"/>
      <c r="S391" s="240"/>
      <c r="T391" s="241"/>
      <c r="AT391" s="242" t="s">
        <v>194</v>
      </c>
      <c r="AU391" s="242" t="s">
        <v>187</v>
      </c>
      <c r="AV391" s="11" t="s">
        <v>187</v>
      </c>
      <c r="AW391" s="11" t="s">
        <v>35</v>
      </c>
      <c r="AX391" s="11" t="s">
        <v>73</v>
      </c>
      <c r="AY391" s="242" t="s">
        <v>180</v>
      </c>
    </row>
    <row r="392" spans="2:51" s="11" customFormat="1" ht="13.5">
      <c r="B392" s="231"/>
      <c r="C392" s="232"/>
      <c r="D392" s="233" t="s">
        <v>194</v>
      </c>
      <c r="E392" s="234" t="s">
        <v>22</v>
      </c>
      <c r="F392" s="235" t="s">
        <v>702</v>
      </c>
      <c r="G392" s="232"/>
      <c r="H392" s="236">
        <v>9.8</v>
      </c>
      <c r="I392" s="237"/>
      <c r="J392" s="232"/>
      <c r="K392" s="232"/>
      <c r="L392" s="238"/>
      <c r="M392" s="239"/>
      <c r="N392" s="240"/>
      <c r="O392" s="240"/>
      <c r="P392" s="240"/>
      <c r="Q392" s="240"/>
      <c r="R392" s="240"/>
      <c r="S392" s="240"/>
      <c r="T392" s="241"/>
      <c r="AT392" s="242" t="s">
        <v>194</v>
      </c>
      <c r="AU392" s="242" t="s">
        <v>187</v>
      </c>
      <c r="AV392" s="11" t="s">
        <v>187</v>
      </c>
      <c r="AW392" s="11" t="s">
        <v>35</v>
      </c>
      <c r="AX392" s="11" t="s">
        <v>73</v>
      </c>
      <c r="AY392" s="242" t="s">
        <v>180</v>
      </c>
    </row>
    <row r="393" spans="2:51" s="11" customFormat="1" ht="13.5">
      <c r="B393" s="231"/>
      <c r="C393" s="232"/>
      <c r="D393" s="233" t="s">
        <v>194</v>
      </c>
      <c r="E393" s="234" t="s">
        <v>22</v>
      </c>
      <c r="F393" s="235" t="s">
        <v>331</v>
      </c>
      <c r="G393" s="232"/>
      <c r="H393" s="236">
        <v>5.46</v>
      </c>
      <c r="I393" s="237"/>
      <c r="J393" s="232"/>
      <c r="K393" s="232"/>
      <c r="L393" s="238"/>
      <c r="M393" s="239"/>
      <c r="N393" s="240"/>
      <c r="O393" s="240"/>
      <c r="P393" s="240"/>
      <c r="Q393" s="240"/>
      <c r="R393" s="240"/>
      <c r="S393" s="240"/>
      <c r="T393" s="241"/>
      <c r="AT393" s="242" t="s">
        <v>194</v>
      </c>
      <c r="AU393" s="242" t="s">
        <v>187</v>
      </c>
      <c r="AV393" s="11" t="s">
        <v>187</v>
      </c>
      <c r="AW393" s="11" t="s">
        <v>35</v>
      </c>
      <c r="AX393" s="11" t="s">
        <v>73</v>
      </c>
      <c r="AY393" s="242" t="s">
        <v>180</v>
      </c>
    </row>
    <row r="394" spans="2:51" s="12" customFormat="1" ht="13.5">
      <c r="B394" s="243"/>
      <c r="C394" s="244"/>
      <c r="D394" s="233" t="s">
        <v>194</v>
      </c>
      <c r="E394" s="245" t="s">
        <v>22</v>
      </c>
      <c r="F394" s="246" t="s">
        <v>196</v>
      </c>
      <c r="G394" s="244"/>
      <c r="H394" s="247">
        <v>20.06</v>
      </c>
      <c r="I394" s="248"/>
      <c r="J394" s="244"/>
      <c r="K394" s="244"/>
      <c r="L394" s="249"/>
      <c r="M394" s="250"/>
      <c r="N394" s="251"/>
      <c r="O394" s="251"/>
      <c r="P394" s="251"/>
      <c r="Q394" s="251"/>
      <c r="R394" s="251"/>
      <c r="S394" s="251"/>
      <c r="T394" s="252"/>
      <c r="AT394" s="253" t="s">
        <v>194</v>
      </c>
      <c r="AU394" s="253" t="s">
        <v>187</v>
      </c>
      <c r="AV394" s="12" t="s">
        <v>186</v>
      </c>
      <c r="AW394" s="12" t="s">
        <v>35</v>
      </c>
      <c r="AX394" s="12" t="s">
        <v>10</v>
      </c>
      <c r="AY394" s="253" t="s">
        <v>180</v>
      </c>
    </row>
    <row r="395" spans="2:65" s="1" customFormat="1" ht="22.8" customHeight="1">
      <c r="B395" s="45"/>
      <c r="C395" s="220" t="s">
        <v>717</v>
      </c>
      <c r="D395" s="220" t="s">
        <v>182</v>
      </c>
      <c r="E395" s="221" t="s">
        <v>718</v>
      </c>
      <c r="F395" s="222" t="s">
        <v>719</v>
      </c>
      <c r="G395" s="223" t="s">
        <v>203</v>
      </c>
      <c r="H395" s="224">
        <v>3</v>
      </c>
      <c r="I395" s="225"/>
      <c r="J395" s="224">
        <f>ROUND(I395*H395,0)</f>
        <v>0</v>
      </c>
      <c r="K395" s="222" t="s">
        <v>193</v>
      </c>
      <c r="L395" s="71"/>
      <c r="M395" s="226" t="s">
        <v>22</v>
      </c>
      <c r="N395" s="227" t="s">
        <v>45</v>
      </c>
      <c r="O395" s="46"/>
      <c r="P395" s="228">
        <f>O395*H395</f>
        <v>0</v>
      </c>
      <c r="Q395" s="228">
        <v>0</v>
      </c>
      <c r="R395" s="228">
        <f>Q395*H395</f>
        <v>0</v>
      </c>
      <c r="S395" s="228">
        <v>0</v>
      </c>
      <c r="T395" s="229">
        <f>S395*H395</f>
        <v>0</v>
      </c>
      <c r="AR395" s="23" t="s">
        <v>224</v>
      </c>
      <c r="AT395" s="23" t="s">
        <v>182</v>
      </c>
      <c r="AU395" s="23" t="s">
        <v>187</v>
      </c>
      <c r="AY395" s="23" t="s">
        <v>180</v>
      </c>
      <c r="BE395" s="230">
        <f>IF(N395="základní",J395,0)</f>
        <v>0</v>
      </c>
      <c r="BF395" s="230">
        <f>IF(N395="snížená",J395,0)</f>
        <v>0</v>
      </c>
      <c r="BG395" s="230">
        <f>IF(N395="zákl. přenesená",J395,0)</f>
        <v>0</v>
      </c>
      <c r="BH395" s="230">
        <f>IF(N395="sníž. přenesená",J395,0)</f>
        <v>0</v>
      </c>
      <c r="BI395" s="230">
        <f>IF(N395="nulová",J395,0)</f>
        <v>0</v>
      </c>
      <c r="BJ395" s="23" t="s">
        <v>187</v>
      </c>
      <c r="BK395" s="230">
        <f>ROUND(I395*H395,0)</f>
        <v>0</v>
      </c>
      <c r="BL395" s="23" t="s">
        <v>224</v>
      </c>
      <c r="BM395" s="23" t="s">
        <v>720</v>
      </c>
    </row>
    <row r="396" spans="2:47" s="1" customFormat="1" ht="13.5">
      <c r="B396" s="45"/>
      <c r="C396" s="73"/>
      <c r="D396" s="233" t="s">
        <v>205</v>
      </c>
      <c r="E396" s="73"/>
      <c r="F396" s="254" t="s">
        <v>721</v>
      </c>
      <c r="G396" s="73"/>
      <c r="H396" s="73"/>
      <c r="I396" s="190"/>
      <c r="J396" s="73"/>
      <c r="K396" s="73"/>
      <c r="L396" s="71"/>
      <c r="M396" s="255"/>
      <c r="N396" s="46"/>
      <c r="O396" s="46"/>
      <c r="P396" s="46"/>
      <c r="Q396" s="46"/>
      <c r="R396" s="46"/>
      <c r="S396" s="46"/>
      <c r="T396" s="94"/>
      <c r="AT396" s="23" t="s">
        <v>205</v>
      </c>
      <c r="AU396" s="23" t="s">
        <v>187</v>
      </c>
    </row>
    <row r="397" spans="2:51" s="11" customFormat="1" ht="13.5">
      <c r="B397" s="231"/>
      <c r="C397" s="232"/>
      <c r="D397" s="233" t="s">
        <v>194</v>
      </c>
      <c r="E397" s="234" t="s">
        <v>22</v>
      </c>
      <c r="F397" s="235" t="s">
        <v>722</v>
      </c>
      <c r="G397" s="232"/>
      <c r="H397" s="236">
        <v>3</v>
      </c>
      <c r="I397" s="237"/>
      <c r="J397" s="232"/>
      <c r="K397" s="232"/>
      <c r="L397" s="238"/>
      <c r="M397" s="239"/>
      <c r="N397" s="240"/>
      <c r="O397" s="240"/>
      <c r="P397" s="240"/>
      <c r="Q397" s="240"/>
      <c r="R397" s="240"/>
      <c r="S397" s="240"/>
      <c r="T397" s="241"/>
      <c r="AT397" s="242" t="s">
        <v>194</v>
      </c>
      <c r="AU397" s="242" t="s">
        <v>187</v>
      </c>
      <c r="AV397" s="11" t="s">
        <v>187</v>
      </c>
      <c r="AW397" s="11" t="s">
        <v>35</v>
      </c>
      <c r="AX397" s="11" t="s">
        <v>73</v>
      </c>
      <c r="AY397" s="242" t="s">
        <v>180</v>
      </c>
    </row>
    <row r="398" spans="2:51" s="12" customFormat="1" ht="13.5">
      <c r="B398" s="243"/>
      <c r="C398" s="244"/>
      <c r="D398" s="233" t="s">
        <v>194</v>
      </c>
      <c r="E398" s="245" t="s">
        <v>22</v>
      </c>
      <c r="F398" s="246" t="s">
        <v>196</v>
      </c>
      <c r="G398" s="244"/>
      <c r="H398" s="247">
        <v>3</v>
      </c>
      <c r="I398" s="248"/>
      <c r="J398" s="244"/>
      <c r="K398" s="244"/>
      <c r="L398" s="249"/>
      <c r="M398" s="250"/>
      <c r="N398" s="251"/>
      <c r="O398" s="251"/>
      <c r="P398" s="251"/>
      <c r="Q398" s="251"/>
      <c r="R398" s="251"/>
      <c r="S398" s="251"/>
      <c r="T398" s="252"/>
      <c r="AT398" s="253" t="s">
        <v>194</v>
      </c>
      <c r="AU398" s="253" t="s">
        <v>187</v>
      </c>
      <c r="AV398" s="12" t="s">
        <v>186</v>
      </c>
      <c r="AW398" s="12" t="s">
        <v>35</v>
      </c>
      <c r="AX398" s="12" t="s">
        <v>10</v>
      </c>
      <c r="AY398" s="253" t="s">
        <v>180</v>
      </c>
    </row>
    <row r="399" spans="2:65" s="1" customFormat="1" ht="14.4" customHeight="1">
      <c r="B399" s="45"/>
      <c r="C399" s="220" t="s">
        <v>470</v>
      </c>
      <c r="D399" s="220" t="s">
        <v>182</v>
      </c>
      <c r="E399" s="221" t="s">
        <v>723</v>
      </c>
      <c r="F399" s="222" t="s">
        <v>724</v>
      </c>
      <c r="G399" s="223" t="s">
        <v>192</v>
      </c>
      <c r="H399" s="224">
        <v>20.06</v>
      </c>
      <c r="I399" s="225"/>
      <c r="J399" s="224">
        <f>ROUND(I399*H399,0)</f>
        <v>0</v>
      </c>
      <c r="K399" s="222" t="s">
        <v>193</v>
      </c>
      <c r="L399" s="71"/>
      <c r="M399" s="226" t="s">
        <v>22</v>
      </c>
      <c r="N399" s="227" t="s">
        <v>45</v>
      </c>
      <c r="O399" s="46"/>
      <c r="P399" s="228">
        <f>O399*H399</f>
        <v>0</v>
      </c>
      <c r="Q399" s="228">
        <v>0</v>
      </c>
      <c r="R399" s="228">
        <f>Q399*H399</f>
        <v>0</v>
      </c>
      <c r="S399" s="228">
        <v>0</v>
      </c>
      <c r="T399" s="229">
        <f>S399*H399</f>
        <v>0</v>
      </c>
      <c r="AR399" s="23" t="s">
        <v>224</v>
      </c>
      <c r="AT399" s="23" t="s">
        <v>182</v>
      </c>
      <c r="AU399" s="23" t="s">
        <v>187</v>
      </c>
      <c r="AY399" s="23" t="s">
        <v>180</v>
      </c>
      <c r="BE399" s="230">
        <f>IF(N399="základní",J399,0)</f>
        <v>0</v>
      </c>
      <c r="BF399" s="230">
        <f>IF(N399="snížená",J399,0)</f>
        <v>0</v>
      </c>
      <c r="BG399" s="230">
        <f>IF(N399="zákl. přenesená",J399,0)</f>
        <v>0</v>
      </c>
      <c r="BH399" s="230">
        <f>IF(N399="sníž. přenesená",J399,0)</f>
        <v>0</v>
      </c>
      <c r="BI399" s="230">
        <f>IF(N399="nulová",J399,0)</f>
        <v>0</v>
      </c>
      <c r="BJ399" s="23" t="s">
        <v>187</v>
      </c>
      <c r="BK399" s="230">
        <f>ROUND(I399*H399,0)</f>
        <v>0</v>
      </c>
      <c r="BL399" s="23" t="s">
        <v>224</v>
      </c>
      <c r="BM399" s="23" t="s">
        <v>725</v>
      </c>
    </row>
    <row r="400" spans="2:47" s="1" customFormat="1" ht="13.5">
      <c r="B400" s="45"/>
      <c r="C400" s="73"/>
      <c r="D400" s="233" t="s">
        <v>205</v>
      </c>
      <c r="E400" s="73"/>
      <c r="F400" s="254" t="s">
        <v>721</v>
      </c>
      <c r="G400" s="73"/>
      <c r="H400" s="73"/>
      <c r="I400" s="190"/>
      <c r="J400" s="73"/>
      <c r="K400" s="73"/>
      <c r="L400" s="71"/>
      <c r="M400" s="255"/>
      <c r="N400" s="46"/>
      <c r="O400" s="46"/>
      <c r="P400" s="46"/>
      <c r="Q400" s="46"/>
      <c r="R400" s="46"/>
      <c r="S400" s="46"/>
      <c r="T400" s="94"/>
      <c r="AT400" s="23" t="s">
        <v>205</v>
      </c>
      <c r="AU400" s="23" t="s">
        <v>187</v>
      </c>
    </row>
    <row r="401" spans="2:51" s="11" customFormat="1" ht="13.5">
      <c r="B401" s="231"/>
      <c r="C401" s="232"/>
      <c r="D401" s="233" t="s">
        <v>194</v>
      </c>
      <c r="E401" s="234" t="s">
        <v>22</v>
      </c>
      <c r="F401" s="235" t="s">
        <v>726</v>
      </c>
      <c r="G401" s="232"/>
      <c r="H401" s="236">
        <v>20.06</v>
      </c>
      <c r="I401" s="237"/>
      <c r="J401" s="232"/>
      <c r="K401" s="232"/>
      <c r="L401" s="238"/>
      <c r="M401" s="239"/>
      <c r="N401" s="240"/>
      <c r="O401" s="240"/>
      <c r="P401" s="240"/>
      <c r="Q401" s="240"/>
      <c r="R401" s="240"/>
      <c r="S401" s="240"/>
      <c r="T401" s="241"/>
      <c r="AT401" s="242" t="s">
        <v>194</v>
      </c>
      <c r="AU401" s="242" t="s">
        <v>187</v>
      </c>
      <c r="AV401" s="11" t="s">
        <v>187</v>
      </c>
      <c r="AW401" s="11" t="s">
        <v>35</v>
      </c>
      <c r="AX401" s="11" t="s">
        <v>73</v>
      </c>
      <c r="AY401" s="242" t="s">
        <v>180</v>
      </c>
    </row>
    <row r="402" spans="2:51" s="12" customFormat="1" ht="13.5">
      <c r="B402" s="243"/>
      <c r="C402" s="244"/>
      <c r="D402" s="233" t="s">
        <v>194</v>
      </c>
      <c r="E402" s="245" t="s">
        <v>22</v>
      </c>
      <c r="F402" s="246" t="s">
        <v>196</v>
      </c>
      <c r="G402" s="244"/>
      <c r="H402" s="247">
        <v>20.06</v>
      </c>
      <c r="I402" s="248"/>
      <c r="J402" s="244"/>
      <c r="K402" s="244"/>
      <c r="L402" s="249"/>
      <c r="M402" s="250"/>
      <c r="N402" s="251"/>
      <c r="O402" s="251"/>
      <c r="P402" s="251"/>
      <c r="Q402" s="251"/>
      <c r="R402" s="251"/>
      <c r="S402" s="251"/>
      <c r="T402" s="252"/>
      <c r="AT402" s="253" t="s">
        <v>194</v>
      </c>
      <c r="AU402" s="253" t="s">
        <v>187</v>
      </c>
      <c r="AV402" s="12" t="s">
        <v>186</v>
      </c>
      <c r="AW402" s="12" t="s">
        <v>35</v>
      </c>
      <c r="AX402" s="12" t="s">
        <v>10</v>
      </c>
      <c r="AY402" s="253" t="s">
        <v>180</v>
      </c>
    </row>
    <row r="403" spans="2:65" s="1" customFormat="1" ht="34.2" customHeight="1">
      <c r="B403" s="45"/>
      <c r="C403" s="220" t="s">
        <v>727</v>
      </c>
      <c r="D403" s="220" t="s">
        <v>182</v>
      </c>
      <c r="E403" s="221" t="s">
        <v>728</v>
      </c>
      <c r="F403" s="222" t="s">
        <v>729</v>
      </c>
      <c r="G403" s="223" t="s">
        <v>334</v>
      </c>
      <c r="H403" s="225"/>
      <c r="I403" s="225"/>
      <c r="J403" s="224">
        <f>ROUND(I403*H403,0)</f>
        <v>0</v>
      </c>
      <c r="K403" s="222" t="s">
        <v>193</v>
      </c>
      <c r="L403" s="71"/>
      <c r="M403" s="226" t="s">
        <v>22</v>
      </c>
      <c r="N403" s="227" t="s">
        <v>45</v>
      </c>
      <c r="O403" s="46"/>
      <c r="P403" s="228">
        <f>O403*H403</f>
        <v>0</v>
      </c>
      <c r="Q403" s="228">
        <v>0</v>
      </c>
      <c r="R403" s="228">
        <f>Q403*H403</f>
        <v>0</v>
      </c>
      <c r="S403" s="228">
        <v>0</v>
      </c>
      <c r="T403" s="229">
        <f>S403*H403</f>
        <v>0</v>
      </c>
      <c r="AR403" s="23" t="s">
        <v>224</v>
      </c>
      <c r="AT403" s="23" t="s">
        <v>182</v>
      </c>
      <c r="AU403" s="23" t="s">
        <v>187</v>
      </c>
      <c r="AY403" s="23" t="s">
        <v>180</v>
      </c>
      <c r="BE403" s="230">
        <f>IF(N403="základní",J403,0)</f>
        <v>0</v>
      </c>
      <c r="BF403" s="230">
        <f>IF(N403="snížená",J403,0)</f>
        <v>0</v>
      </c>
      <c r="BG403" s="230">
        <f>IF(N403="zákl. přenesená",J403,0)</f>
        <v>0</v>
      </c>
      <c r="BH403" s="230">
        <f>IF(N403="sníž. přenesená",J403,0)</f>
        <v>0</v>
      </c>
      <c r="BI403" s="230">
        <f>IF(N403="nulová",J403,0)</f>
        <v>0</v>
      </c>
      <c r="BJ403" s="23" t="s">
        <v>187</v>
      </c>
      <c r="BK403" s="230">
        <f>ROUND(I403*H403,0)</f>
        <v>0</v>
      </c>
      <c r="BL403" s="23" t="s">
        <v>224</v>
      </c>
      <c r="BM403" s="23" t="s">
        <v>730</v>
      </c>
    </row>
    <row r="404" spans="2:47" s="1" customFormat="1" ht="13.5">
      <c r="B404" s="45"/>
      <c r="C404" s="73"/>
      <c r="D404" s="233" t="s">
        <v>205</v>
      </c>
      <c r="E404" s="73"/>
      <c r="F404" s="254" t="s">
        <v>336</v>
      </c>
      <c r="G404" s="73"/>
      <c r="H404" s="73"/>
      <c r="I404" s="190"/>
      <c r="J404" s="73"/>
      <c r="K404" s="73"/>
      <c r="L404" s="71"/>
      <c r="M404" s="255"/>
      <c r="N404" s="46"/>
      <c r="O404" s="46"/>
      <c r="P404" s="46"/>
      <c r="Q404" s="46"/>
      <c r="R404" s="46"/>
      <c r="S404" s="46"/>
      <c r="T404" s="94"/>
      <c r="AT404" s="23" t="s">
        <v>205</v>
      </c>
      <c r="AU404" s="23" t="s">
        <v>187</v>
      </c>
    </row>
    <row r="405" spans="2:63" s="10" customFormat="1" ht="29.85" customHeight="1">
      <c r="B405" s="204"/>
      <c r="C405" s="205"/>
      <c r="D405" s="206" t="s">
        <v>72</v>
      </c>
      <c r="E405" s="218" t="s">
        <v>731</v>
      </c>
      <c r="F405" s="218" t="s">
        <v>732</v>
      </c>
      <c r="G405" s="205"/>
      <c r="H405" s="205"/>
      <c r="I405" s="208"/>
      <c r="J405" s="219">
        <f>BK405</f>
        <v>0</v>
      </c>
      <c r="K405" s="205"/>
      <c r="L405" s="210"/>
      <c r="M405" s="211"/>
      <c r="N405" s="212"/>
      <c r="O405" s="212"/>
      <c r="P405" s="213">
        <f>SUM(P406:P417)</f>
        <v>0</v>
      </c>
      <c r="Q405" s="212"/>
      <c r="R405" s="213">
        <f>SUM(R406:R417)</f>
        <v>0</v>
      </c>
      <c r="S405" s="212"/>
      <c r="T405" s="214">
        <f>SUM(T406:T417)</f>
        <v>0</v>
      </c>
      <c r="AR405" s="215" t="s">
        <v>187</v>
      </c>
      <c r="AT405" s="216" t="s">
        <v>72</v>
      </c>
      <c r="AU405" s="216" t="s">
        <v>10</v>
      </c>
      <c r="AY405" s="215" t="s">
        <v>180</v>
      </c>
      <c r="BK405" s="217">
        <f>SUM(BK406:BK417)</f>
        <v>0</v>
      </c>
    </row>
    <row r="406" spans="2:65" s="1" customFormat="1" ht="22.8" customHeight="1">
      <c r="B406" s="45"/>
      <c r="C406" s="220" t="s">
        <v>475</v>
      </c>
      <c r="D406" s="220" t="s">
        <v>182</v>
      </c>
      <c r="E406" s="221" t="s">
        <v>733</v>
      </c>
      <c r="F406" s="222" t="s">
        <v>734</v>
      </c>
      <c r="G406" s="223" t="s">
        <v>192</v>
      </c>
      <c r="H406" s="224">
        <v>78.82</v>
      </c>
      <c r="I406" s="225"/>
      <c r="J406" s="224">
        <f>ROUND(I406*H406,0)</f>
        <v>0</v>
      </c>
      <c r="K406" s="222" t="s">
        <v>193</v>
      </c>
      <c r="L406" s="71"/>
      <c r="M406" s="226" t="s">
        <v>22</v>
      </c>
      <c r="N406" s="227" t="s">
        <v>45</v>
      </c>
      <c r="O406" s="46"/>
      <c r="P406" s="228">
        <f>O406*H406</f>
        <v>0</v>
      </c>
      <c r="Q406" s="228">
        <v>0</v>
      </c>
      <c r="R406" s="228">
        <f>Q406*H406</f>
        <v>0</v>
      </c>
      <c r="S406" s="228">
        <v>0</v>
      </c>
      <c r="T406" s="229">
        <f>S406*H406</f>
        <v>0</v>
      </c>
      <c r="AR406" s="23" t="s">
        <v>224</v>
      </c>
      <c r="AT406" s="23" t="s">
        <v>182</v>
      </c>
      <c r="AU406" s="23" t="s">
        <v>187</v>
      </c>
      <c r="AY406" s="23" t="s">
        <v>180</v>
      </c>
      <c r="BE406" s="230">
        <f>IF(N406="základní",J406,0)</f>
        <v>0</v>
      </c>
      <c r="BF406" s="230">
        <f>IF(N406="snížená",J406,0)</f>
        <v>0</v>
      </c>
      <c r="BG406" s="230">
        <f>IF(N406="zákl. přenesená",J406,0)</f>
        <v>0</v>
      </c>
      <c r="BH406" s="230">
        <f>IF(N406="sníž. přenesená",J406,0)</f>
        <v>0</v>
      </c>
      <c r="BI406" s="230">
        <f>IF(N406="nulová",J406,0)</f>
        <v>0</v>
      </c>
      <c r="BJ406" s="23" t="s">
        <v>187</v>
      </c>
      <c r="BK406" s="230">
        <f>ROUND(I406*H406,0)</f>
        <v>0</v>
      </c>
      <c r="BL406" s="23" t="s">
        <v>224</v>
      </c>
      <c r="BM406" s="23" t="s">
        <v>735</v>
      </c>
    </row>
    <row r="407" spans="2:51" s="13" customFormat="1" ht="13.5">
      <c r="B407" s="256"/>
      <c r="C407" s="257"/>
      <c r="D407" s="233" t="s">
        <v>194</v>
      </c>
      <c r="E407" s="258" t="s">
        <v>22</v>
      </c>
      <c r="F407" s="259" t="s">
        <v>736</v>
      </c>
      <c r="G407" s="257"/>
      <c r="H407" s="258" t="s">
        <v>22</v>
      </c>
      <c r="I407" s="260"/>
      <c r="J407" s="257"/>
      <c r="K407" s="257"/>
      <c r="L407" s="261"/>
      <c r="M407" s="262"/>
      <c r="N407" s="263"/>
      <c r="O407" s="263"/>
      <c r="P407" s="263"/>
      <c r="Q407" s="263"/>
      <c r="R407" s="263"/>
      <c r="S407" s="263"/>
      <c r="T407" s="264"/>
      <c r="AT407" s="265" t="s">
        <v>194</v>
      </c>
      <c r="AU407" s="265" t="s">
        <v>187</v>
      </c>
      <c r="AV407" s="13" t="s">
        <v>10</v>
      </c>
      <c r="AW407" s="13" t="s">
        <v>35</v>
      </c>
      <c r="AX407" s="13" t="s">
        <v>73</v>
      </c>
      <c r="AY407" s="265" t="s">
        <v>180</v>
      </c>
    </row>
    <row r="408" spans="2:51" s="11" customFormat="1" ht="13.5">
      <c r="B408" s="231"/>
      <c r="C408" s="232"/>
      <c r="D408" s="233" t="s">
        <v>194</v>
      </c>
      <c r="E408" s="234" t="s">
        <v>22</v>
      </c>
      <c r="F408" s="235" t="s">
        <v>225</v>
      </c>
      <c r="G408" s="232"/>
      <c r="H408" s="236">
        <v>19.3</v>
      </c>
      <c r="I408" s="237"/>
      <c r="J408" s="232"/>
      <c r="K408" s="232"/>
      <c r="L408" s="238"/>
      <c r="M408" s="239"/>
      <c r="N408" s="240"/>
      <c r="O408" s="240"/>
      <c r="P408" s="240"/>
      <c r="Q408" s="240"/>
      <c r="R408" s="240"/>
      <c r="S408" s="240"/>
      <c r="T408" s="241"/>
      <c r="AT408" s="242" t="s">
        <v>194</v>
      </c>
      <c r="AU408" s="242" t="s">
        <v>187</v>
      </c>
      <c r="AV408" s="11" t="s">
        <v>187</v>
      </c>
      <c r="AW408" s="11" t="s">
        <v>35</v>
      </c>
      <c r="AX408" s="11" t="s">
        <v>73</v>
      </c>
      <c r="AY408" s="242" t="s">
        <v>180</v>
      </c>
    </row>
    <row r="409" spans="2:51" s="13" customFormat="1" ht="13.5">
      <c r="B409" s="256"/>
      <c r="C409" s="257"/>
      <c r="D409" s="233" t="s">
        <v>194</v>
      </c>
      <c r="E409" s="258" t="s">
        <v>22</v>
      </c>
      <c r="F409" s="259" t="s">
        <v>261</v>
      </c>
      <c r="G409" s="257"/>
      <c r="H409" s="258" t="s">
        <v>22</v>
      </c>
      <c r="I409" s="260"/>
      <c r="J409" s="257"/>
      <c r="K409" s="257"/>
      <c r="L409" s="261"/>
      <c r="M409" s="262"/>
      <c r="N409" s="263"/>
      <c r="O409" s="263"/>
      <c r="P409" s="263"/>
      <c r="Q409" s="263"/>
      <c r="R409" s="263"/>
      <c r="S409" s="263"/>
      <c r="T409" s="264"/>
      <c r="AT409" s="265" t="s">
        <v>194</v>
      </c>
      <c r="AU409" s="265" t="s">
        <v>187</v>
      </c>
      <c r="AV409" s="13" t="s">
        <v>10</v>
      </c>
      <c r="AW409" s="13" t="s">
        <v>35</v>
      </c>
      <c r="AX409" s="13" t="s">
        <v>73</v>
      </c>
      <c r="AY409" s="265" t="s">
        <v>180</v>
      </c>
    </row>
    <row r="410" spans="2:51" s="11" customFormat="1" ht="13.5">
      <c r="B410" s="231"/>
      <c r="C410" s="232"/>
      <c r="D410" s="233" t="s">
        <v>194</v>
      </c>
      <c r="E410" s="234" t="s">
        <v>22</v>
      </c>
      <c r="F410" s="235" t="s">
        <v>737</v>
      </c>
      <c r="G410" s="232"/>
      <c r="H410" s="236">
        <v>35.14</v>
      </c>
      <c r="I410" s="237"/>
      <c r="J410" s="232"/>
      <c r="K410" s="232"/>
      <c r="L410" s="238"/>
      <c r="M410" s="239"/>
      <c r="N410" s="240"/>
      <c r="O410" s="240"/>
      <c r="P410" s="240"/>
      <c r="Q410" s="240"/>
      <c r="R410" s="240"/>
      <c r="S410" s="240"/>
      <c r="T410" s="241"/>
      <c r="AT410" s="242" t="s">
        <v>194</v>
      </c>
      <c r="AU410" s="242" t="s">
        <v>187</v>
      </c>
      <c r="AV410" s="11" t="s">
        <v>187</v>
      </c>
      <c r="AW410" s="11" t="s">
        <v>35</v>
      </c>
      <c r="AX410" s="11" t="s">
        <v>73</v>
      </c>
      <c r="AY410" s="242" t="s">
        <v>180</v>
      </c>
    </row>
    <row r="411" spans="2:51" s="11" customFormat="1" ht="13.5">
      <c r="B411" s="231"/>
      <c r="C411" s="232"/>
      <c r="D411" s="233" t="s">
        <v>194</v>
      </c>
      <c r="E411" s="234" t="s">
        <v>22</v>
      </c>
      <c r="F411" s="235" t="s">
        <v>738</v>
      </c>
      <c r="G411" s="232"/>
      <c r="H411" s="236">
        <v>14.87</v>
      </c>
      <c r="I411" s="237"/>
      <c r="J411" s="232"/>
      <c r="K411" s="232"/>
      <c r="L411" s="238"/>
      <c r="M411" s="239"/>
      <c r="N411" s="240"/>
      <c r="O411" s="240"/>
      <c r="P411" s="240"/>
      <c r="Q411" s="240"/>
      <c r="R411" s="240"/>
      <c r="S411" s="240"/>
      <c r="T411" s="241"/>
      <c r="AT411" s="242" t="s">
        <v>194</v>
      </c>
      <c r="AU411" s="242" t="s">
        <v>187</v>
      </c>
      <c r="AV411" s="11" t="s">
        <v>187</v>
      </c>
      <c r="AW411" s="11" t="s">
        <v>35</v>
      </c>
      <c r="AX411" s="11" t="s">
        <v>73</v>
      </c>
      <c r="AY411" s="242" t="s">
        <v>180</v>
      </c>
    </row>
    <row r="412" spans="2:51" s="11" customFormat="1" ht="13.5">
      <c r="B412" s="231"/>
      <c r="C412" s="232"/>
      <c r="D412" s="233" t="s">
        <v>194</v>
      </c>
      <c r="E412" s="234" t="s">
        <v>22</v>
      </c>
      <c r="F412" s="235" t="s">
        <v>739</v>
      </c>
      <c r="G412" s="232"/>
      <c r="H412" s="236">
        <v>4.74</v>
      </c>
      <c r="I412" s="237"/>
      <c r="J412" s="232"/>
      <c r="K412" s="232"/>
      <c r="L412" s="238"/>
      <c r="M412" s="239"/>
      <c r="N412" s="240"/>
      <c r="O412" s="240"/>
      <c r="P412" s="240"/>
      <c r="Q412" s="240"/>
      <c r="R412" s="240"/>
      <c r="S412" s="240"/>
      <c r="T412" s="241"/>
      <c r="AT412" s="242" t="s">
        <v>194</v>
      </c>
      <c r="AU412" s="242" t="s">
        <v>187</v>
      </c>
      <c r="AV412" s="11" t="s">
        <v>187</v>
      </c>
      <c r="AW412" s="11" t="s">
        <v>35</v>
      </c>
      <c r="AX412" s="11" t="s">
        <v>73</v>
      </c>
      <c r="AY412" s="242" t="s">
        <v>180</v>
      </c>
    </row>
    <row r="413" spans="2:51" s="11" customFormat="1" ht="13.5">
      <c r="B413" s="231"/>
      <c r="C413" s="232"/>
      <c r="D413" s="233" t="s">
        <v>194</v>
      </c>
      <c r="E413" s="234" t="s">
        <v>22</v>
      </c>
      <c r="F413" s="235" t="s">
        <v>740</v>
      </c>
      <c r="G413" s="232"/>
      <c r="H413" s="236">
        <v>4.77</v>
      </c>
      <c r="I413" s="237"/>
      <c r="J413" s="232"/>
      <c r="K413" s="232"/>
      <c r="L413" s="238"/>
      <c r="M413" s="239"/>
      <c r="N413" s="240"/>
      <c r="O413" s="240"/>
      <c r="P413" s="240"/>
      <c r="Q413" s="240"/>
      <c r="R413" s="240"/>
      <c r="S413" s="240"/>
      <c r="T413" s="241"/>
      <c r="AT413" s="242" t="s">
        <v>194</v>
      </c>
      <c r="AU413" s="242" t="s">
        <v>187</v>
      </c>
      <c r="AV413" s="11" t="s">
        <v>187</v>
      </c>
      <c r="AW413" s="11" t="s">
        <v>35</v>
      </c>
      <c r="AX413" s="11" t="s">
        <v>73</v>
      </c>
      <c r="AY413" s="242" t="s">
        <v>180</v>
      </c>
    </row>
    <row r="414" spans="2:51" s="12" customFormat="1" ht="13.5">
      <c r="B414" s="243"/>
      <c r="C414" s="244"/>
      <c r="D414" s="233" t="s">
        <v>194</v>
      </c>
      <c r="E414" s="245" t="s">
        <v>22</v>
      </c>
      <c r="F414" s="246" t="s">
        <v>196</v>
      </c>
      <c r="G414" s="244"/>
      <c r="H414" s="247">
        <v>78.82</v>
      </c>
      <c r="I414" s="248"/>
      <c r="J414" s="244"/>
      <c r="K414" s="244"/>
      <c r="L414" s="249"/>
      <c r="M414" s="250"/>
      <c r="N414" s="251"/>
      <c r="O414" s="251"/>
      <c r="P414" s="251"/>
      <c r="Q414" s="251"/>
      <c r="R414" s="251"/>
      <c r="S414" s="251"/>
      <c r="T414" s="252"/>
      <c r="AT414" s="253" t="s">
        <v>194</v>
      </c>
      <c r="AU414" s="253" t="s">
        <v>187</v>
      </c>
      <c r="AV414" s="12" t="s">
        <v>186</v>
      </c>
      <c r="AW414" s="12" t="s">
        <v>35</v>
      </c>
      <c r="AX414" s="12" t="s">
        <v>10</v>
      </c>
      <c r="AY414" s="253" t="s">
        <v>180</v>
      </c>
    </row>
    <row r="415" spans="2:65" s="1" customFormat="1" ht="34.2" customHeight="1">
      <c r="B415" s="45"/>
      <c r="C415" s="220" t="s">
        <v>741</v>
      </c>
      <c r="D415" s="220" t="s">
        <v>182</v>
      </c>
      <c r="E415" s="221" t="s">
        <v>742</v>
      </c>
      <c r="F415" s="222" t="s">
        <v>743</v>
      </c>
      <c r="G415" s="223" t="s">
        <v>192</v>
      </c>
      <c r="H415" s="224">
        <v>78.82</v>
      </c>
      <c r="I415" s="225"/>
      <c r="J415" s="224">
        <f>ROUND(I415*H415,0)</f>
        <v>0</v>
      </c>
      <c r="K415" s="222" t="s">
        <v>193</v>
      </c>
      <c r="L415" s="71"/>
      <c r="M415" s="226" t="s">
        <v>22</v>
      </c>
      <c r="N415" s="227" t="s">
        <v>45</v>
      </c>
      <c r="O415" s="46"/>
      <c r="P415" s="228">
        <f>O415*H415</f>
        <v>0</v>
      </c>
      <c r="Q415" s="228">
        <v>0</v>
      </c>
      <c r="R415" s="228">
        <f>Q415*H415</f>
        <v>0</v>
      </c>
      <c r="S415" s="228">
        <v>0</v>
      </c>
      <c r="T415" s="229">
        <f>S415*H415</f>
        <v>0</v>
      </c>
      <c r="AR415" s="23" t="s">
        <v>224</v>
      </c>
      <c r="AT415" s="23" t="s">
        <v>182</v>
      </c>
      <c r="AU415" s="23" t="s">
        <v>187</v>
      </c>
      <c r="AY415" s="23" t="s">
        <v>180</v>
      </c>
      <c r="BE415" s="230">
        <f>IF(N415="základní",J415,0)</f>
        <v>0</v>
      </c>
      <c r="BF415" s="230">
        <f>IF(N415="snížená",J415,0)</f>
        <v>0</v>
      </c>
      <c r="BG415" s="230">
        <f>IF(N415="zákl. přenesená",J415,0)</f>
        <v>0</v>
      </c>
      <c r="BH415" s="230">
        <f>IF(N415="sníž. přenesená",J415,0)</f>
        <v>0</v>
      </c>
      <c r="BI415" s="230">
        <f>IF(N415="nulová",J415,0)</f>
        <v>0</v>
      </c>
      <c r="BJ415" s="23" t="s">
        <v>187</v>
      </c>
      <c r="BK415" s="230">
        <f>ROUND(I415*H415,0)</f>
        <v>0</v>
      </c>
      <c r="BL415" s="23" t="s">
        <v>224</v>
      </c>
      <c r="BM415" s="23" t="s">
        <v>744</v>
      </c>
    </row>
    <row r="416" spans="2:51" s="11" customFormat="1" ht="13.5">
      <c r="B416" s="231"/>
      <c r="C416" s="232"/>
      <c r="D416" s="233" t="s">
        <v>194</v>
      </c>
      <c r="E416" s="234" t="s">
        <v>22</v>
      </c>
      <c r="F416" s="235" t="s">
        <v>745</v>
      </c>
      <c r="G416" s="232"/>
      <c r="H416" s="236">
        <v>78.82</v>
      </c>
      <c r="I416" s="237"/>
      <c r="J416" s="232"/>
      <c r="K416" s="232"/>
      <c r="L416" s="238"/>
      <c r="M416" s="239"/>
      <c r="N416" s="240"/>
      <c r="O416" s="240"/>
      <c r="P416" s="240"/>
      <c r="Q416" s="240"/>
      <c r="R416" s="240"/>
      <c r="S416" s="240"/>
      <c r="T416" s="241"/>
      <c r="AT416" s="242" t="s">
        <v>194</v>
      </c>
      <c r="AU416" s="242" t="s">
        <v>187</v>
      </c>
      <c r="AV416" s="11" t="s">
        <v>187</v>
      </c>
      <c r="AW416" s="11" t="s">
        <v>35</v>
      </c>
      <c r="AX416" s="11" t="s">
        <v>73</v>
      </c>
      <c r="AY416" s="242" t="s">
        <v>180</v>
      </c>
    </row>
    <row r="417" spans="2:51" s="12" customFormat="1" ht="13.5">
      <c r="B417" s="243"/>
      <c r="C417" s="244"/>
      <c r="D417" s="233" t="s">
        <v>194</v>
      </c>
      <c r="E417" s="245" t="s">
        <v>22</v>
      </c>
      <c r="F417" s="246" t="s">
        <v>196</v>
      </c>
      <c r="G417" s="244"/>
      <c r="H417" s="247">
        <v>78.82</v>
      </c>
      <c r="I417" s="248"/>
      <c r="J417" s="244"/>
      <c r="K417" s="244"/>
      <c r="L417" s="249"/>
      <c r="M417" s="275"/>
      <c r="N417" s="276"/>
      <c r="O417" s="276"/>
      <c r="P417" s="276"/>
      <c r="Q417" s="276"/>
      <c r="R417" s="276"/>
      <c r="S417" s="276"/>
      <c r="T417" s="277"/>
      <c r="AT417" s="253" t="s">
        <v>194</v>
      </c>
      <c r="AU417" s="253" t="s">
        <v>187</v>
      </c>
      <c r="AV417" s="12" t="s">
        <v>186</v>
      </c>
      <c r="AW417" s="12" t="s">
        <v>35</v>
      </c>
      <c r="AX417" s="12" t="s">
        <v>10</v>
      </c>
      <c r="AY417" s="253" t="s">
        <v>180</v>
      </c>
    </row>
    <row r="418" spans="2:12" s="1" customFormat="1" ht="6.95" customHeight="1">
      <c r="B418" s="66"/>
      <c r="C418" s="67"/>
      <c r="D418" s="67"/>
      <c r="E418" s="67"/>
      <c r="F418" s="67"/>
      <c r="G418" s="67"/>
      <c r="H418" s="67"/>
      <c r="I418" s="165"/>
      <c r="J418" s="67"/>
      <c r="K418" s="67"/>
      <c r="L418" s="71"/>
    </row>
  </sheetData>
  <sheetProtection password="CC35" sheet="1" objects="1" scenarios="1" formatColumns="0" formatRows="0" autoFilter="0"/>
  <autoFilter ref="C93:K417"/>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4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120</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758</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ROUND(J94,2)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ROUND(SUM(BE94:BE417),2)</f>
        <v>0</v>
      </c>
      <c r="G30" s="46"/>
      <c r="H30" s="46"/>
      <c r="I30" s="157">
        <v>0.21</v>
      </c>
      <c r="J30" s="156">
        <f>ROUND(ROUND((SUM(BE94:BE417)),2)*I30,0)</f>
        <v>0</v>
      </c>
      <c r="K30" s="50"/>
    </row>
    <row r="31" spans="2:11" s="1" customFormat="1" ht="14.4" customHeight="1">
      <c r="B31" s="45"/>
      <c r="C31" s="46"/>
      <c r="D31" s="46"/>
      <c r="E31" s="54" t="s">
        <v>45</v>
      </c>
      <c r="F31" s="156">
        <f>ROUND(SUM(BF94:BF417),2)</f>
        <v>0</v>
      </c>
      <c r="G31" s="46"/>
      <c r="H31" s="46"/>
      <c r="I31" s="157">
        <v>0.15</v>
      </c>
      <c r="J31" s="156">
        <f>ROUND(ROUND((SUM(BF94:BF417)),2)*I31,0)</f>
        <v>0</v>
      </c>
      <c r="K31" s="50"/>
    </row>
    <row r="32" spans="2:11" s="1" customFormat="1" ht="14.4" customHeight="1" hidden="1">
      <c r="B32" s="45"/>
      <c r="C32" s="46"/>
      <c r="D32" s="46"/>
      <c r="E32" s="54" t="s">
        <v>46</v>
      </c>
      <c r="F32" s="156">
        <f>ROUND(SUM(BG94:BG417),2)</f>
        <v>0</v>
      </c>
      <c r="G32" s="46"/>
      <c r="H32" s="46"/>
      <c r="I32" s="157">
        <v>0.21</v>
      </c>
      <c r="J32" s="156">
        <v>0</v>
      </c>
      <c r="K32" s="50"/>
    </row>
    <row r="33" spans="2:11" s="1" customFormat="1" ht="14.4" customHeight="1" hidden="1">
      <c r="B33" s="45"/>
      <c r="C33" s="46"/>
      <c r="D33" s="46"/>
      <c r="E33" s="54" t="s">
        <v>47</v>
      </c>
      <c r="F33" s="156">
        <f>ROUND(SUM(BH94:BH417),2)</f>
        <v>0</v>
      </c>
      <c r="G33" s="46"/>
      <c r="H33" s="46"/>
      <c r="I33" s="157">
        <v>0.15</v>
      </c>
      <c r="J33" s="156">
        <v>0</v>
      </c>
      <c r="K33" s="50"/>
    </row>
    <row r="34" spans="2:11" s="1" customFormat="1" ht="14.4" customHeight="1" hidden="1">
      <c r="B34" s="45"/>
      <c r="C34" s="46"/>
      <c r="D34" s="46"/>
      <c r="E34" s="54" t="s">
        <v>48</v>
      </c>
      <c r="F34" s="156">
        <f>ROUND(SUM(BI94:BI417),2)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02-11 - SO 02-11 Byt 1+1 č. 11</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J94</f>
        <v>0</v>
      </c>
      <c r="K56" s="50"/>
      <c r="AU56" s="23" t="s">
        <v>145</v>
      </c>
    </row>
    <row r="57" spans="2:11" s="7" customFormat="1" ht="24.95" customHeight="1">
      <c r="B57" s="176"/>
      <c r="C57" s="177"/>
      <c r="D57" s="178" t="s">
        <v>146</v>
      </c>
      <c r="E57" s="179"/>
      <c r="F57" s="179"/>
      <c r="G57" s="179"/>
      <c r="H57" s="179"/>
      <c r="I57" s="180"/>
      <c r="J57" s="181">
        <f>J95</f>
        <v>0</v>
      </c>
      <c r="K57" s="182"/>
    </row>
    <row r="58" spans="2:11" s="8" customFormat="1" ht="19.9" customHeight="1">
      <c r="B58" s="183"/>
      <c r="C58" s="184"/>
      <c r="D58" s="185" t="s">
        <v>147</v>
      </c>
      <c r="E58" s="186"/>
      <c r="F58" s="186"/>
      <c r="G58" s="186"/>
      <c r="H58" s="186"/>
      <c r="I58" s="187"/>
      <c r="J58" s="188">
        <f>J96</f>
        <v>0</v>
      </c>
      <c r="K58" s="189"/>
    </row>
    <row r="59" spans="2:11" s="8" customFormat="1" ht="19.9" customHeight="1">
      <c r="B59" s="183"/>
      <c r="C59" s="184"/>
      <c r="D59" s="185" t="s">
        <v>148</v>
      </c>
      <c r="E59" s="186"/>
      <c r="F59" s="186"/>
      <c r="G59" s="186"/>
      <c r="H59" s="186"/>
      <c r="I59" s="187"/>
      <c r="J59" s="188">
        <f>J98</f>
        <v>0</v>
      </c>
      <c r="K59" s="189"/>
    </row>
    <row r="60" spans="2:11" s="8" customFormat="1" ht="19.9" customHeight="1">
      <c r="B60" s="183"/>
      <c r="C60" s="184"/>
      <c r="D60" s="185" t="s">
        <v>149</v>
      </c>
      <c r="E60" s="186"/>
      <c r="F60" s="186"/>
      <c r="G60" s="186"/>
      <c r="H60" s="186"/>
      <c r="I60" s="187"/>
      <c r="J60" s="188">
        <f>J121</f>
        <v>0</v>
      </c>
      <c r="K60" s="189"/>
    </row>
    <row r="61" spans="2:11" s="8" customFormat="1" ht="19.9" customHeight="1">
      <c r="B61" s="183"/>
      <c r="C61" s="184"/>
      <c r="D61" s="185" t="s">
        <v>150</v>
      </c>
      <c r="E61" s="186"/>
      <c r="F61" s="186"/>
      <c r="G61" s="186"/>
      <c r="H61" s="186"/>
      <c r="I61" s="187"/>
      <c r="J61" s="188">
        <f>J161</f>
        <v>0</v>
      </c>
      <c r="K61" s="189"/>
    </row>
    <row r="62" spans="2:11" s="8" customFormat="1" ht="19.9" customHeight="1">
      <c r="B62" s="183"/>
      <c r="C62" s="184"/>
      <c r="D62" s="185" t="s">
        <v>151</v>
      </c>
      <c r="E62" s="186"/>
      <c r="F62" s="186"/>
      <c r="G62" s="186"/>
      <c r="H62" s="186"/>
      <c r="I62" s="187"/>
      <c r="J62" s="188">
        <f>J173</f>
        <v>0</v>
      </c>
      <c r="K62" s="189"/>
    </row>
    <row r="63" spans="2:11" s="8" customFormat="1" ht="19.9" customHeight="1">
      <c r="B63" s="183"/>
      <c r="C63" s="184"/>
      <c r="D63" s="185" t="s">
        <v>152</v>
      </c>
      <c r="E63" s="186"/>
      <c r="F63" s="186"/>
      <c r="G63" s="186"/>
      <c r="H63" s="186"/>
      <c r="I63" s="187"/>
      <c r="J63" s="188">
        <f>J186</f>
        <v>0</v>
      </c>
      <c r="K63" s="189"/>
    </row>
    <row r="64" spans="2:11" s="7" customFormat="1" ht="24.95" customHeight="1">
      <c r="B64" s="176"/>
      <c r="C64" s="177"/>
      <c r="D64" s="178" t="s">
        <v>153</v>
      </c>
      <c r="E64" s="179"/>
      <c r="F64" s="179"/>
      <c r="G64" s="179"/>
      <c r="H64" s="179"/>
      <c r="I64" s="180"/>
      <c r="J64" s="181">
        <f>J189</f>
        <v>0</v>
      </c>
      <c r="K64" s="182"/>
    </row>
    <row r="65" spans="2:11" s="8" customFormat="1" ht="19.9" customHeight="1">
      <c r="B65" s="183"/>
      <c r="C65" s="184"/>
      <c r="D65" s="185" t="s">
        <v>154</v>
      </c>
      <c r="E65" s="186"/>
      <c r="F65" s="186"/>
      <c r="G65" s="186"/>
      <c r="H65" s="186"/>
      <c r="I65" s="187"/>
      <c r="J65" s="188">
        <f>J190</f>
        <v>0</v>
      </c>
      <c r="K65" s="189"/>
    </row>
    <row r="66" spans="2:11" s="8" customFormat="1" ht="19.9" customHeight="1">
      <c r="B66" s="183"/>
      <c r="C66" s="184"/>
      <c r="D66" s="185" t="s">
        <v>155</v>
      </c>
      <c r="E66" s="186"/>
      <c r="F66" s="186"/>
      <c r="G66" s="186"/>
      <c r="H66" s="186"/>
      <c r="I66" s="187"/>
      <c r="J66" s="188">
        <f>J205</f>
        <v>0</v>
      </c>
      <c r="K66" s="189"/>
    </row>
    <row r="67" spans="2:11" s="8" customFormat="1" ht="19.9" customHeight="1">
      <c r="B67" s="183"/>
      <c r="C67" s="184"/>
      <c r="D67" s="185" t="s">
        <v>156</v>
      </c>
      <c r="E67" s="186"/>
      <c r="F67" s="186"/>
      <c r="G67" s="186"/>
      <c r="H67" s="186"/>
      <c r="I67" s="187"/>
      <c r="J67" s="188">
        <f>J226</f>
        <v>0</v>
      </c>
      <c r="K67" s="189"/>
    </row>
    <row r="68" spans="2:11" s="8" customFormat="1" ht="19.9" customHeight="1">
      <c r="B68" s="183"/>
      <c r="C68" s="184"/>
      <c r="D68" s="185" t="s">
        <v>157</v>
      </c>
      <c r="E68" s="186"/>
      <c r="F68" s="186"/>
      <c r="G68" s="186"/>
      <c r="H68" s="186"/>
      <c r="I68" s="187"/>
      <c r="J68" s="188">
        <f>J245</f>
        <v>0</v>
      </c>
      <c r="K68" s="189"/>
    </row>
    <row r="69" spans="2:11" s="8" customFormat="1" ht="19.9" customHeight="1">
      <c r="B69" s="183"/>
      <c r="C69" s="184"/>
      <c r="D69" s="185" t="s">
        <v>158</v>
      </c>
      <c r="E69" s="186"/>
      <c r="F69" s="186"/>
      <c r="G69" s="186"/>
      <c r="H69" s="186"/>
      <c r="I69" s="187"/>
      <c r="J69" s="188">
        <f>J269</f>
        <v>0</v>
      </c>
      <c r="K69" s="189"/>
    </row>
    <row r="70" spans="2:11" s="8" customFormat="1" ht="19.9" customHeight="1">
      <c r="B70" s="183"/>
      <c r="C70" s="184"/>
      <c r="D70" s="185" t="s">
        <v>159</v>
      </c>
      <c r="E70" s="186"/>
      <c r="F70" s="186"/>
      <c r="G70" s="186"/>
      <c r="H70" s="186"/>
      <c r="I70" s="187"/>
      <c r="J70" s="188">
        <f>J297</f>
        <v>0</v>
      </c>
      <c r="K70" s="189"/>
    </row>
    <row r="71" spans="2:11" s="8" customFormat="1" ht="19.9" customHeight="1">
      <c r="B71" s="183"/>
      <c r="C71" s="184"/>
      <c r="D71" s="185" t="s">
        <v>160</v>
      </c>
      <c r="E71" s="186"/>
      <c r="F71" s="186"/>
      <c r="G71" s="186"/>
      <c r="H71" s="186"/>
      <c r="I71" s="187"/>
      <c r="J71" s="188">
        <f>J310</f>
        <v>0</v>
      </c>
      <c r="K71" s="189"/>
    </row>
    <row r="72" spans="2:11" s="8" customFormat="1" ht="19.9" customHeight="1">
      <c r="B72" s="183"/>
      <c r="C72" s="184"/>
      <c r="D72" s="185" t="s">
        <v>161</v>
      </c>
      <c r="E72" s="186"/>
      <c r="F72" s="186"/>
      <c r="G72" s="186"/>
      <c r="H72" s="186"/>
      <c r="I72" s="187"/>
      <c r="J72" s="188">
        <f>J345</f>
        <v>0</v>
      </c>
      <c r="K72" s="189"/>
    </row>
    <row r="73" spans="2:11" s="8" customFormat="1" ht="19.9" customHeight="1">
      <c r="B73" s="183"/>
      <c r="C73" s="184"/>
      <c r="D73" s="185" t="s">
        <v>162</v>
      </c>
      <c r="E73" s="186"/>
      <c r="F73" s="186"/>
      <c r="G73" s="186"/>
      <c r="H73" s="186"/>
      <c r="I73" s="187"/>
      <c r="J73" s="188">
        <f>J376</f>
        <v>0</v>
      </c>
      <c r="K73" s="189"/>
    </row>
    <row r="74" spans="2:11" s="8" customFormat="1" ht="19.9" customHeight="1">
      <c r="B74" s="183"/>
      <c r="C74" s="184"/>
      <c r="D74" s="185" t="s">
        <v>163</v>
      </c>
      <c r="E74" s="186"/>
      <c r="F74" s="186"/>
      <c r="G74" s="186"/>
      <c r="H74" s="186"/>
      <c r="I74" s="187"/>
      <c r="J74" s="188">
        <f>J405</f>
        <v>0</v>
      </c>
      <c r="K74" s="189"/>
    </row>
    <row r="75" spans="2:11" s="1" customFormat="1" ht="21.8" customHeight="1">
      <c r="B75" s="45"/>
      <c r="C75" s="46"/>
      <c r="D75" s="46"/>
      <c r="E75" s="46"/>
      <c r="F75" s="46"/>
      <c r="G75" s="46"/>
      <c r="H75" s="46"/>
      <c r="I75" s="143"/>
      <c r="J75" s="46"/>
      <c r="K75" s="50"/>
    </row>
    <row r="76" spans="2:11" s="1" customFormat="1" ht="6.95" customHeight="1">
      <c r="B76" s="66"/>
      <c r="C76" s="67"/>
      <c r="D76" s="67"/>
      <c r="E76" s="67"/>
      <c r="F76" s="67"/>
      <c r="G76" s="67"/>
      <c r="H76" s="67"/>
      <c r="I76" s="165"/>
      <c r="J76" s="67"/>
      <c r="K76" s="68"/>
    </row>
    <row r="80" spans="2:12" s="1" customFormat="1" ht="6.95" customHeight="1">
      <c r="B80" s="69"/>
      <c r="C80" s="70"/>
      <c r="D80" s="70"/>
      <c r="E80" s="70"/>
      <c r="F80" s="70"/>
      <c r="G80" s="70"/>
      <c r="H80" s="70"/>
      <c r="I80" s="168"/>
      <c r="J80" s="70"/>
      <c r="K80" s="70"/>
      <c r="L80" s="71"/>
    </row>
    <row r="81" spans="2:12" s="1" customFormat="1" ht="36.95" customHeight="1">
      <c r="B81" s="45"/>
      <c r="C81" s="72" t="s">
        <v>164</v>
      </c>
      <c r="D81" s="73"/>
      <c r="E81" s="73"/>
      <c r="F81" s="73"/>
      <c r="G81" s="73"/>
      <c r="H81" s="73"/>
      <c r="I81" s="190"/>
      <c r="J81" s="73"/>
      <c r="K81" s="73"/>
      <c r="L81" s="71"/>
    </row>
    <row r="82" spans="2:12" s="1" customFormat="1" ht="6.95" customHeight="1">
      <c r="B82" s="45"/>
      <c r="C82" s="73"/>
      <c r="D82" s="73"/>
      <c r="E82" s="73"/>
      <c r="F82" s="73"/>
      <c r="G82" s="73"/>
      <c r="H82" s="73"/>
      <c r="I82" s="190"/>
      <c r="J82" s="73"/>
      <c r="K82" s="73"/>
      <c r="L82" s="71"/>
    </row>
    <row r="83" spans="2:12" s="1" customFormat="1" ht="14.4" customHeight="1">
      <c r="B83" s="45"/>
      <c r="C83" s="75" t="s">
        <v>18</v>
      </c>
      <c r="D83" s="73"/>
      <c r="E83" s="73"/>
      <c r="F83" s="73"/>
      <c r="G83" s="73"/>
      <c r="H83" s="73"/>
      <c r="I83" s="190"/>
      <c r="J83" s="73"/>
      <c r="K83" s="73"/>
      <c r="L83" s="71"/>
    </row>
    <row r="84" spans="2:12" s="1" customFormat="1" ht="14.4" customHeight="1">
      <c r="B84" s="45"/>
      <c r="C84" s="73"/>
      <c r="D84" s="73"/>
      <c r="E84" s="191" t="str">
        <f>E7</f>
        <v>6118 Klatovská nemocnice, a. s.</v>
      </c>
      <c r="F84" s="75"/>
      <c r="G84" s="75"/>
      <c r="H84" s="75"/>
      <c r="I84" s="190"/>
      <c r="J84" s="73"/>
      <c r="K84" s="73"/>
      <c r="L84" s="71"/>
    </row>
    <row r="85" spans="2:12" s="1" customFormat="1" ht="14.4" customHeight="1">
      <c r="B85" s="45"/>
      <c r="C85" s="75" t="s">
        <v>139</v>
      </c>
      <c r="D85" s="73"/>
      <c r="E85" s="73"/>
      <c r="F85" s="73"/>
      <c r="G85" s="73"/>
      <c r="H85" s="73"/>
      <c r="I85" s="190"/>
      <c r="J85" s="73"/>
      <c r="K85" s="73"/>
      <c r="L85" s="71"/>
    </row>
    <row r="86" spans="2:12" s="1" customFormat="1" ht="16.2" customHeight="1">
      <c r="B86" s="45"/>
      <c r="C86" s="73"/>
      <c r="D86" s="73"/>
      <c r="E86" s="81" t="str">
        <f>E9</f>
        <v>02-11 - SO 02-11 Byt 1+1 č. 11</v>
      </c>
      <c r="F86" s="73"/>
      <c r="G86" s="73"/>
      <c r="H86" s="73"/>
      <c r="I86" s="190"/>
      <c r="J86" s="73"/>
      <c r="K86" s="73"/>
      <c r="L86" s="71"/>
    </row>
    <row r="87" spans="2:12" s="1" customFormat="1" ht="6.95" customHeight="1">
      <c r="B87" s="45"/>
      <c r="C87" s="73"/>
      <c r="D87" s="73"/>
      <c r="E87" s="73"/>
      <c r="F87" s="73"/>
      <c r="G87" s="73"/>
      <c r="H87" s="73"/>
      <c r="I87" s="190"/>
      <c r="J87" s="73"/>
      <c r="K87" s="73"/>
      <c r="L87" s="71"/>
    </row>
    <row r="88" spans="2:12" s="1" customFormat="1" ht="18" customHeight="1">
      <c r="B88" s="45"/>
      <c r="C88" s="75" t="s">
        <v>24</v>
      </c>
      <c r="D88" s="73"/>
      <c r="E88" s="73"/>
      <c r="F88" s="192" t="str">
        <f>F12</f>
        <v xml:space="preserve"> </v>
      </c>
      <c r="G88" s="73"/>
      <c r="H88" s="73"/>
      <c r="I88" s="193" t="s">
        <v>26</v>
      </c>
      <c r="J88" s="84" t="str">
        <f>IF(J12="","",J12)</f>
        <v>28. 5. 2018</v>
      </c>
      <c r="K88" s="73"/>
      <c r="L88" s="71"/>
    </row>
    <row r="89" spans="2:12" s="1" customFormat="1" ht="6.95" customHeight="1">
      <c r="B89" s="45"/>
      <c r="C89" s="73"/>
      <c r="D89" s="73"/>
      <c r="E89" s="73"/>
      <c r="F89" s="73"/>
      <c r="G89" s="73"/>
      <c r="H89" s="73"/>
      <c r="I89" s="190"/>
      <c r="J89" s="73"/>
      <c r="K89" s="73"/>
      <c r="L89" s="71"/>
    </row>
    <row r="90" spans="2:12" s="1" customFormat="1" ht="13.5">
      <c r="B90" s="45"/>
      <c r="C90" s="75" t="s">
        <v>30</v>
      </c>
      <c r="D90" s="73"/>
      <c r="E90" s="73"/>
      <c r="F90" s="192" t="str">
        <f>E15</f>
        <v xml:space="preserve"> </v>
      </c>
      <c r="G90" s="73"/>
      <c r="H90" s="73"/>
      <c r="I90" s="193" t="s">
        <v>36</v>
      </c>
      <c r="J90" s="192" t="str">
        <f>E21</f>
        <v xml:space="preserve"> </v>
      </c>
      <c r="K90" s="73"/>
      <c r="L90" s="71"/>
    </row>
    <row r="91" spans="2:12" s="1" customFormat="1" ht="14.4" customHeight="1">
      <c r="B91" s="45"/>
      <c r="C91" s="75" t="s">
        <v>33</v>
      </c>
      <c r="D91" s="73"/>
      <c r="E91" s="73"/>
      <c r="F91" s="192" t="str">
        <f>IF(E18="","",E18)</f>
        <v/>
      </c>
      <c r="G91" s="73"/>
      <c r="H91" s="73"/>
      <c r="I91" s="190"/>
      <c r="J91" s="73"/>
      <c r="K91" s="73"/>
      <c r="L91" s="71"/>
    </row>
    <row r="92" spans="2:12" s="1" customFormat="1" ht="10.3" customHeight="1">
      <c r="B92" s="45"/>
      <c r="C92" s="73"/>
      <c r="D92" s="73"/>
      <c r="E92" s="73"/>
      <c r="F92" s="73"/>
      <c r="G92" s="73"/>
      <c r="H92" s="73"/>
      <c r="I92" s="190"/>
      <c r="J92" s="73"/>
      <c r="K92" s="73"/>
      <c r="L92" s="71"/>
    </row>
    <row r="93" spans="2:20" s="9" customFormat="1" ht="29.25" customHeight="1">
      <c r="B93" s="194"/>
      <c r="C93" s="195" t="s">
        <v>165</v>
      </c>
      <c r="D93" s="196" t="s">
        <v>58</v>
      </c>
      <c r="E93" s="196" t="s">
        <v>54</v>
      </c>
      <c r="F93" s="196" t="s">
        <v>166</v>
      </c>
      <c r="G93" s="196" t="s">
        <v>167</v>
      </c>
      <c r="H93" s="196" t="s">
        <v>168</v>
      </c>
      <c r="I93" s="197" t="s">
        <v>169</v>
      </c>
      <c r="J93" s="196" t="s">
        <v>143</v>
      </c>
      <c r="K93" s="198" t="s">
        <v>170</v>
      </c>
      <c r="L93" s="199"/>
      <c r="M93" s="101" t="s">
        <v>171</v>
      </c>
      <c r="N93" s="102" t="s">
        <v>43</v>
      </c>
      <c r="O93" s="102" t="s">
        <v>172</v>
      </c>
      <c r="P93" s="102" t="s">
        <v>173</v>
      </c>
      <c r="Q93" s="102" t="s">
        <v>174</v>
      </c>
      <c r="R93" s="102" t="s">
        <v>175</v>
      </c>
      <c r="S93" s="102" t="s">
        <v>176</v>
      </c>
      <c r="T93" s="103" t="s">
        <v>177</v>
      </c>
    </row>
    <row r="94" spans="2:63" s="1" customFormat="1" ht="29.25" customHeight="1">
      <c r="B94" s="45"/>
      <c r="C94" s="107" t="s">
        <v>144</v>
      </c>
      <c r="D94" s="73"/>
      <c r="E94" s="73"/>
      <c r="F94" s="73"/>
      <c r="G94" s="73"/>
      <c r="H94" s="73"/>
      <c r="I94" s="190"/>
      <c r="J94" s="200">
        <f>BK94</f>
        <v>0</v>
      </c>
      <c r="K94" s="73"/>
      <c r="L94" s="71"/>
      <c r="M94" s="104"/>
      <c r="N94" s="105"/>
      <c r="O94" s="105"/>
      <c r="P94" s="201">
        <f>P95+P189</f>
        <v>0</v>
      </c>
      <c r="Q94" s="105"/>
      <c r="R94" s="201">
        <f>R95+R189</f>
        <v>0</v>
      </c>
      <c r="S94" s="105"/>
      <c r="T94" s="202">
        <f>T95+T189</f>
        <v>0</v>
      </c>
      <c r="AT94" s="23" t="s">
        <v>72</v>
      </c>
      <c r="AU94" s="23" t="s">
        <v>145</v>
      </c>
      <c r="BK94" s="203">
        <f>BK95+BK189</f>
        <v>0</v>
      </c>
    </row>
    <row r="95" spans="2:63" s="10" customFormat="1" ht="37.4" customHeight="1">
      <c r="B95" s="204"/>
      <c r="C95" s="205"/>
      <c r="D95" s="206" t="s">
        <v>72</v>
      </c>
      <c r="E95" s="207" t="s">
        <v>178</v>
      </c>
      <c r="F95" s="207" t="s">
        <v>179</v>
      </c>
      <c r="G95" s="205"/>
      <c r="H95" s="205"/>
      <c r="I95" s="208"/>
      <c r="J95" s="209">
        <f>BK95</f>
        <v>0</v>
      </c>
      <c r="K95" s="205"/>
      <c r="L95" s="210"/>
      <c r="M95" s="211"/>
      <c r="N95" s="212"/>
      <c r="O95" s="212"/>
      <c r="P95" s="213">
        <f>P96+P98+P121+P161+P173+P186</f>
        <v>0</v>
      </c>
      <c r="Q95" s="212"/>
      <c r="R95" s="213">
        <f>R96+R98+R121+R161+R173+R186</f>
        <v>0</v>
      </c>
      <c r="S95" s="212"/>
      <c r="T95" s="214">
        <f>T96+T98+T121+T161+T173+T186</f>
        <v>0</v>
      </c>
      <c r="AR95" s="215" t="s">
        <v>10</v>
      </c>
      <c r="AT95" s="216" t="s">
        <v>72</v>
      </c>
      <c r="AU95" s="216" t="s">
        <v>73</v>
      </c>
      <c r="AY95" s="215" t="s">
        <v>180</v>
      </c>
      <c r="BK95" s="217">
        <f>BK96+BK98+BK121+BK161+BK173+BK186</f>
        <v>0</v>
      </c>
    </row>
    <row r="96" spans="2:63" s="10" customFormat="1" ht="19.9" customHeight="1">
      <c r="B96" s="204"/>
      <c r="C96" s="205"/>
      <c r="D96" s="206" t="s">
        <v>72</v>
      </c>
      <c r="E96" s="218" t="s">
        <v>29</v>
      </c>
      <c r="F96" s="218" t="s">
        <v>181</v>
      </c>
      <c r="G96" s="205"/>
      <c r="H96" s="205"/>
      <c r="I96" s="208"/>
      <c r="J96" s="219">
        <f>BK96</f>
        <v>0</v>
      </c>
      <c r="K96" s="205"/>
      <c r="L96" s="210"/>
      <c r="M96" s="211"/>
      <c r="N96" s="212"/>
      <c r="O96" s="212"/>
      <c r="P96" s="213">
        <f>P97</f>
        <v>0</v>
      </c>
      <c r="Q96" s="212"/>
      <c r="R96" s="213">
        <f>R97</f>
        <v>0</v>
      </c>
      <c r="S96" s="212"/>
      <c r="T96" s="214">
        <f>T97</f>
        <v>0</v>
      </c>
      <c r="AR96" s="215" t="s">
        <v>10</v>
      </c>
      <c r="AT96" s="216" t="s">
        <v>72</v>
      </c>
      <c r="AU96" s="216" t="s">
        <v>10</v>
      </c>
      <c r="AY96" s="215" t="s">
        <v>180</v>
      </c>
      <c r="BK96" s="217">
        <f>BK97</f>
        <v>0</v>
      </c>
    </row>
    <row r="97" spans="2:65" s="1" customFormat="1" ht="14.4" customHeight="1">
      <c r="B97" s="45"/>
      <c r="C97" s="220" t="s">
        <v>10</v>
      </c>
      <c r="D97" s="220" t="s">
        <v>182</v>
      </c>
      <c r="E97" s="221" t="s">
        <v>183</v>
      </c>
      <c r="F97" s="222" t="s">
        <v>184</v>
      </c>
      <c r="G97" s="223" t="s">
        <v>185</v>
      </c>
      <c r="H97" s="224">
        <v>1</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187</v>
      </c>
    </row>
    <row r="98" spans="2:63" s="10" customFormat="1" ht="29.85" customHeight="1">
      <c r="B98" s="204"/>
      <c r="C98" s="205"/>
      <c r="D98" s="206" t="s">
        <v>72</v>
      </c>
      <c r="E98" s="218" t="s">
        <v>188</v>
      </c>
      <c r="F98" s="218" t="s">
        <v>189</v>
      </c>
      <c r="G98" s="205"/>
      <c r="H98" s="205"/>
      <c r="I98" s="208"/>
      <c r="J98" s="219">
        <f>BK98</f>
        <v>0</v>
      </c>
      <c r="K98" s="205"/>
      <c r="L98" s="210"/>
      <c r="M98" s="211"/>
      <c r="N98" s="212"/>
      <c r="O98" s="212"/>
      <c r="P98" s="213">
        <f>SUM(P99:P120)</f>
        <v>0</v>
      </c>
      <c r="Q98" s="212"/>
      <c r="R98" s="213">
        <f>SUM(R99:R120)</f>
        <v>0</v>
      </c>
      <c r="S98" s="212"/>
      <c r="T98" s="214">
        <f>SUM(T99:T120)</f>
        <v>0</v>
      </c>
      <c r="AR98" s="215" t="s">
        <v>10</v>
      </c>
      <c r="AT98" s="216" t="s">
        <v>72</v>
      </c>
      <c r="AU98" s="216" t="s">
        <v>10</v>
      </c>
      <c r="AY98" s="215" t="s">
        <v>180</v>
      </c>
      <c r="BK98" s="217">
        <f>SUM(BK99:BK120)</f>
        <v>0</v>
      </c>
    </row>
    <row r="99" spans="2:65" s="1" customFormat="1" ht="22.8" customHeight="1">
      <c r="B99" s="45"/>
      <c r="C99" s="220" t="s">
        <v>187</v>
      </c>
      <c r="D99" s="220" t="s">
        <v>182</v>
      </c>
      <c r="E99" s="221" t="s">
        <v>190</v>
      </c>
      <c r="F99" s="222" t="s">
        <v>191</v>
      </c>
      <c r="G99" s="223" t="s">
        <v>192</v>
      </c>
      <c r="H99" s="224">
        <v>12.1</v>
      </c>
      <c r="I99" s="225"/>
      <c r="J99" s="224">
        <f>ROUND(I99*H99,0)</f>
        <v>0</v>
      </c>
      <c r="K99" s="222" t="s">
        <v>193</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186</v>
      </c>
    </row>
    <row r="100" spans="2:51" s="11" customFormat="1" ht="13.5">
      <c r="B100" s="231"/>
      <c r="C100" s="232"/>
      <c r="D100" s="233" t="s">
        <v>194</v>
      </c>
      <c r="E100" s="234" t="s">
        <v>22</v>
      </c>
      <c r="F100" s="235" t="s">
        <v>195</v>
      </c>
      <c r="G100" s="232"/>
      <c r="H100" s="236">
        <v>12.1</v>
      </c>
      <c r="I100" s="237"/>
      <c r="J100" s="232"/>
      <c r="K100" s="232"/>
      <c r="L100" s="238"/>
      <c r="M100" s="239"/>
      <c r="N100" s="240"/>
      <c r="O100" s="240"/>
      <c r="P100" s="240"/>
      <c r="Q100" s="240"/>
      <c r="R100" s="240"/>
      <c r="S100" s="240"/>
      <c r="T100" s="241"/>
      <c r="AT100" s="242" t="s">
        <v>194</v>
      </c>
      <c r="AU100" s="242" t="s">
        <v>187</v>
      </c>
      <c r="AV100" s="11" t="s">
        <v>187</v>
      </c>
      <c r="AW100" s="11" t="s">
        <v>35</v>
      </c>
      <c r="AX100" s="11" t="s">
        <v>73</v>
      </c>
      <c r="AY100" s="242" t="s">
        <v>180</v>
      </c>
    </row>
    <row r="101" spans="2:51" s="12" customFormat="1" ht="13.5">
      <c r="B101" s="243"/>
      <c r="C101" s="244"/>
      <c r="D101" s="233" t="s">
        <v>194</v>
      </c>
      <c r="E101" s="245" t="s">
        <v>22</v>
      </c>
      <c r="F101" s="246" t="s">
        <v>196</v>
      </c>
      <c r="G101" s="244"/>
      <c r="H101" s="247">
        <v>12.1</v>
      </c>
      <c r="I101" s="248"/>
      <c r="J101" s="244"/>
      <c r="K101" s="244"/>
      <c r="L101" s="249"/>
      <c r="M101" s="250"/>
      <c r="N101" s="251"/>
      <c r="O101" s="251"/>
      <c r="P101" s="251"/>
      <c r="Q101" s="251"/>
      <c r="R101" s="251"/>
      <c r="S101" s="251"/>
      <c r="T101" s="252"/>
      <c r="AT101" s="253" t="s">
        <v>194</v>
      </c>
      <c r="AU101" s="253" t="s">
        <v>187</v>
      </c>
      <c r="AV101" s="12" t="s">
        <v>186</v>
      </c>
      <c r="AW101" s="12" t="s">
        <v>35</v>
      </c>
      <c r="AX101" s="12" t="s">
        <v>10</v>
      </c>
      <c r="AY101" s="253" t="s">
        <v>180</v>
      </c>
    </row>
    <row r="102" spans="2:65" s="1" customFormat="1" ht="22.8" customHeight="1">
      <c r="B102" s="45"/>
      <c r="C102" s="220" t="s">
        <v>188</v>
      </c>
      <c r="D102" s="220" t="s">
        <v>182</v>
      </c>
      <c r="E102" s="221" t="s">
        <v>197</v>
      </c>
      <c r="F102" s="222" t="s">
        <v>198</v>
      </c>
      <c r="G102" s="223" t="s">
        <v>192</v>
      </c>
      <c r="H102" s="224">
        <v>7.45</v>
      </c>
      <c r="I102" s="225"/>
      <c r="J102" s="224">
        <f>ROUND(I102*H102,0)</f>
        <v>0</v>
      </c>
      <c r="K102" s="222" t="s">
        <v>193</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199</v>
      </c>
    </row>
    <row r="103" spans="2:51" s="11" customFormat="1" ht="13.5">
      <c r="B103" s="231"/>
      <c r="C103" s="232"/>
      <c r="D103" s="233" t="s">
        <v>194</v>
      </c>
      <c r="E103" s="234" t="s">
        <v>22</v>
      </c>
      <c r="F103" s="235" t="s">
        <v>200</v>
      </c>
      <c r="G103" s="232"/>
      <c r="H103" s="236">
        <v>7.45</v>
      </c>
      <c r="I103" s="237"/>
      <c r="J103" s="232"/>
      <c r="K103" s="232"/>
      <c r="L103" s="238"/>
      <c r="M103" s="239"/>
      <c r="N103" s="240"/>
      <c r="O103" s="240"/>
      <c r="P103" s="240"/>
      <c r="Q103" s="240"/>
      <c r="R103" s="240"/>
      <c r="S103" s="240"/>
      <c r="T103" s="241"/>
      <c r="AT103" s="242" t="s">
        <v>194</v>
      </c>
      <c r="AU103" s="242" t="s">
        <v>187</v>
      </c>
      <c r="AV103" s="11" t="s">
        <v>187</v>
      </c>
      <c r="AW103" s="11" t="s">
        <v>35</v>
      </c>
      <c r="AX103" s="11" t="s">
        <v>73</v>
      </c>
      <c r="AY103" s="242" t="s">
        <v>180</v>
      </c>
    </row>
    <row r="104" spans="2:51" s="12" customFormat="1" ht="13.5">
      <c r="B104" s="243"/>
      <c r="C104" s="244"/>
      <c r="D104" s="233" t="s">
        <v>194</v>
      </c>
      <c r="E104" s="245" t="s">
        <v>22</v>
      </c>
      <c r="F104" s="246" t="s">
        <v>196</v>
      </c>
      <c r="G104" s="244"/>
      <c r="H104" s="247">
        <v>7.45</v>
      </c>
      <c r="I104" s="248"/>
      <c r="J104" s="244"/>
      <c r="K104" s="244"/>
      <c r="L104" s="249"/>
      <c r="M104" s="250"/>
      <c r="N104" s="251"/>
      <c r="O104" s="251"/>
      <c r="P104" s="251"/>
      <c r="Q104" s="251"/>
      <c r="R104" s="251"/>
      <c r="S104" s="251"/>
      <c r="T104" s="252"/>
      <c r="AT104" s="253" t="s">
        <v>194</v>
      </c>
      <c r="AU104" s="253" t="s">
        <v>187</v>
      </c>
      <c r="AV104" s="12" t="s">
        <v>186</v>
      </c>
      <c r="AW104" s="12" t="s">
        <v>35</v>
      </c>
      <c r="AX104" s="12" t="s">
        <v>10</v>
      </c>
      <c r="AY104" s="253" t="s">
        <v>180</v>
      </c>
    </row>
    <row r="105" spans="2:65" s="1" customFormat="1" ht="14.4" customHeight="1">
      <c r="B105" s="45"/>
      <c r="C105" s="220" t="s">
        <v>186</v>
      </c>
      <c r="D105" s="220" t="s">
        <v>182</v>
      </c>
      <c r="E105" s="221" t="s">
        <v>201</v>
      </c>
      <c r="F105" s="222" t="s">
        <v>202</v>
      </c>
      <c r="G105" s="223" t="s">
        <v>203</v>
      </c>
      <c r="H105" s="224">
        <v>5.1</v>
      </c>
      <c r="I105" s="225"/>
      <c r="J105" s="224">
        <f>ROUND(I105*H105,0)</f>
        <v>0</v>
      </c>
      <c r="K105" s="222" t="s">
        <v>193</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204</v>
      </c>
    </row>
    <row r="106" spans="2:47" s="1" customFormat="1" ht="13.5">
      <c r="B106" s="45"/>
      <c r="C106" s="73"/>
      <c r="D106" s="233" t="s">
        <v>205</v>
      </c>
      <c r="E106" s="73"/>
      <c r="F106" s="254" t="s">
        <v>206</v>
      </c>
      <c r="G106" s="73"/>
      <c r="H106" s="73"/>
      <c r="I106" s="190"/>
      <c r="J106" s="73"/>
      <c r="K106" s="73"/>
      <c r="L106" s="71"/>
      <c r="M106" s="255"/>
      <c r="N106" s="46"/>
      <c r="O106" s="46"/>
      <c r="P106" s="46"/>
      <c r="Q106" s="46"/>
      <c r="R106" s="46"/>
      <c r="S106" s="46"/>
      <c r="T106" s="94"/>
      <c r="AT106" s="23" t="s">
        <v>205</v>
      </c>
      <c r="AU106" s="23" t="s">
        <v>187</v>
      </c>
    </row>
    <row r="107" spans="2:51" s="11" customFormat="1" ht="13.5">
      <c r="B107" s="231"/>
      <c r="C107" s="232"/>
      <c r="D107" s="233" t="s">
        <v>194</v>
      </c>
      <c r="E107" s="234" t="s">
        <v>22</v>
      </c>
      <c r="F107" s="235" t="s">
        <v>207</v>
      </c>
      <c r="G107" s="232"/>
      <c r="H107" s="236">
        <v>5.1</v>
      </c>
      <c r="I107" s="237"/>
      <c r="J107" s="232"/>
      <c r="K107" s="232"/>
      <c r="L107" s="238"/>
      <c r="M107" s="239"/>
      <c r="N107" s="240"/>
      <c r="O107" s="240"/>
      <c r="P107" s="240"/>
      <c r="Q107" s="240"/>
      <c r="R107" s="240"/>
      <c r="S107" s="240"/>
      <c r="T107" s="241"/>
      <c r="AT107" s="242" t="s">
        <v>194</v>
      </c>
      <c r="AU107" s="242" t="s">
        <v>187</v>
      </c>
      <c r="AV107" s="11" t="s">
        <v>187</v>
      </c>
      <c r="AW107" s="11" t="s">
        <v>35</v>
      </c>
      <c r="AX107" s="11" t="s">
        <v>73</v>
      </c>
      <c r="AY107" s="242" t="s">
        <v>180</v>
      </c>
    </row>
    <row r="108" spans="2:51" s="12" customFormat="1" ht="13.5">
      <c r="B108" s="243"/>
      <c r="C108" s="244"/>
      <c r="D108" s="233" t="s">
        <v>194</v>
      </c>
      <c r="E108" s="245" t="s">
        <v>22</v>
      </c>
      <c r="F108" s="246" t="s">
        <v>196</v>
      </c>
      <c r="G108" s="244"/>
      <c r="H108" s="247">
        <v>5.1</v>
      </c>
      <c r="I108" s="248"/>
      <c r="J108" s="244"/>
      <c r="K108" s="244"/>
      <c r="L108" s="249"/>
      <c r="M108" s="250"/>
      <c r="N108" s="251"/>
      <c r="O108" s="251"/>
      <c r="P108" s="251"/>
      <c r="Q108" s="251"/>
      <c r="R108" s="251"/>
      <c r="S108" s="251"/>
      <c r="T108" s="252"/>
      <c r="AT108" s="253" t="s">
        <v>194</v>
      </c>
      <c r="AU108" s="253" t="s">
        <v>187</v>
      </c>
      <c r="AV108" s="12" t="s">
        <v>186</v>
      </c>
      <c r="AW108" s="12" t="s">
        <v>35</v>
      </c>
      <c r="AX108" s="12" t="s">
        <v>10</v>
      </c>
      <c r="AY108" s="253" t="s">
        <v>180</v>
      </c>
    </row>
    <row r="109" spans="2:65" s="1" customFormat="1" ht="14.4" customHeight="1">
      <c r="B109" s="45"/>
      <c r="C109" s="220" t="s">
        <v>208</v>
      </c>
      <c r="D109" s="220" t="s">
        <v>182</v>
      </c>
      <c r="E109" s="221" t="s">
        <v>209</v>
      </c>
      <c r="F109" s="222" t="s">
        <v>210</v>
      </c>
      <c r="G109" s="223" t="s">
        <v>203</v>
      </c>
      <c r="H109" s="224">
        <v>3.47</v>
      </c>
      <c r="I109" s="225"/>
      <c r="J109" s="224">
        <f>ROUND(I109*H109,0)</f>
        <v>0</v>
      </c>
      <c r="K109" s="222" t="s">
        <v>193</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28</v>
      </c>
    </row>
    <row r="110" spans="2:47" s="1" customFormat="1" ht="13.5">
      <c r="B110" s="45"/>
      <c r="C110" s="73"/>
      <c r="D110" s="233" t="s">
        <v>205</v>
      </c>
      <c r="E110" s="73"/>
      <c r="F110" s="254" t="s">
        <v>206</v>
      </c>
      <c r="G110" s="73"/>
      <c r="H110" s="73"/>
      <c r="I110" s="190"/>
      <c r="J110" s="73"/>
      <c r="K110" s="73"/>
      <c r="L110" s="71"/>
      <c r="M110" s="255"/>
      <c r="N110" s="46"/>
      <c r="O110" s="46"/>
      <c r="P110" s="46"/>
      <c r="Q110" s="46"/>
      <c r="R110" s="46"/>
      <c r="S110" s="46"/>
      <c r="T110" s="94"/>
      <c r="AT110" s="23" t="s">
        <v>205</v>
      </c>
      <c r="AU110" s="23" t="s">
        <v>187</v>
      </c>
    </row>
    <row r="111" spans="2:51" s="11" customFormat="1" ht="13.5">
      <c r="B111" s="231"/>
      <c r="C111" s="232"/>
      <c r="D111" s="233" t="s">
        <v>194</v>
      </c>
      <c r="E111" s="234" t="s">
        <v>22</v>
      </c>
      <c r="F111" s="235" t="s">
        <v>211</v>
      </c>
      <c r="G111" s="232"/>
      <c r="H111" s="236">
        <v>3.47</v>
      </c>
      <c r="I111" s="237"/>
      <c r="J111" s="232"/>
      <c r="K111" s="232"/>
      <c r="L111" s="238"/>
      <c r="M111" s="239"/>
      <c r="N111" s="240"/>
      <c r="O111" s="240"/>
      <c r="P111" s="240"/>
      <c r="Q111" s="240"/>
      <c r="R111" s="240"/>
      <c r="S111" s="240"/>
      <c r="T111" s="241"/>
      <c r="AT111" s="242" t="s">
        <v>194</v>
      </c>
      <c r="AU111" s="242" t="s">
        <v>187</v>
      </c>
      <c r="AV111" s="11" t="s">
        <v>187</v>
      </c>
      <c r="AW111" s="11" t="s">
        <v>35</v>
      </c>
      <c r="AX111" s="11" t="s">
        <v>73</v>
      </c>
      <c r="AY111" s="242" t="s">
        <v>180</v>
      </c>
    </row>
    <row r="112" spans="2:51" s="12" customFormat="1" ht="13.5">
      <c r="B112" s="243"/>
      <c r="C112" s="244"/>
      <c r="D112" s="233" t="s">
        <v>194</v>
      </c>
      <c r="E112" s="245" t="s">
        <v>22</v>
      </c>
      <c r="F112" s="246" t="s">
        <v>196</v>
      </c>
      <c r="G112" s="244"/>
      <c r="H112" s="247">
        <v>3.47</v>
      </c>
      <c r="I112" s="248"/>
      <c r="J112" s="244"/>
      <c r="K112" s="244"/>
      <c r="L112" s="249"/>
      <c r="M112" s="250"/>
      <c r="N112" s="251"/>
      <c r="O112" s="251"/>
      <c r="P112" s="251"/>
      <c r="Q112" s="251"/>
      <c r="R112" s="251"/>
      <c r="S112" s="251"/>
      <c r="T112" s="252"/>
      <c r="AT112" s="253" t="s">
        <v>194</v>
      </c>
      <c r="AU112" s="253" t="s">
        <v>187</v>
      </c>
      <c r="AV112" s="12" t="s">
        <v>186</v>
      </c>
      <c r="AW112" s="12" t="s">
        <v>35</v>
      </c>
      <c r="AX112" s="12" t="s">
        <v>10</v>
      </c>
      <c r="AY112" s="253" t="s">
        <v>180</v>
      </c>
    </row>
    <row r="113" spans="2:65" s="1" customFormat="1" ht="14.4" customHeight="1">
      <c r="B113" s="45"/>
      <c r="C113" s="220" t="s">
        <v>199</v>
      </c>
      <c r="D113" s="220" t="s">
        <v>182</v>
      </c>
      <c r="E113" s="221" t="s">
        <v>212</v>
      </c>
      <c r="F113" s="222" t="s">
        <v>213</v>
      </c>
      <c r="G113" s="223" t="s">
        <v>203</v>
      </c>
      <c r="H113" s="224">
        <v>10.4</v>
      </c>
      <c r="I113" s="225"/>
      <c r="J113" s="224">
        <f>ROUND(I113*H113,0)</f>
        <v>0</v>
      </c>
      <c r="K113" s="222" t="s">
        <v>193</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214</v>
      </c>
    </row>
    <row r="114" spans="2:47" s="1" customFormat="1" ht="13.5">
      <c r="B114" s="45"/>
      <c r="C114" s="73"/>
      <c r="D114" s="233" t="s">
        <v>205</v>
      </c>
      <c r="E114" s="73"/>
      <c r="F114" s="254" t="s">
        <v>206</v>
      </c>
      <c r="G114" s="73"/>
      <c r="H114" s="73"/>
      <c r="I114" s="190"/>
      <c r="J114" s="73"/>
      <c r="K114" s="73"/>
      <c r="L114" s="71"/>
      <c r="M114" s="255"/>
      <c r="N114" s="46"/>
      <c r="O114" s="46"/>
      <c r="P114" s="46"/>
      <c r="Q114" s="46"/>
      <c r="R114" s="46"/>
      <c r="S114" s="46"/>
      <c r="T114" s="94"/>
      <c r="AT114" s="23" t="s">
        <v>205</v>
      </c>
      <c r="AU114" s="23" t="s">
        <v>187</v>
      </c>
    </row>
    <row r="115" spans="2:51" s="11" customFormat="1" ht="13.5">
      <c r="B115" s="231"/>
      <c r="C115" s="232"/>
      <c r="D115" s="233" t="s">
        <v>194</v>
      </c>
      <c r="E115" s="234" t="s">
        <v>22</v>
      </c>
      <c r="F115" s="235" t="s">
        <v>215</v>
      </c>
      <c r="G115" s="232"/>
      <c r="H115" s="236">
        <v>10.4</v>
      </c>
      <c r="I115" s="237"/>
      <c r="J115" s="232"/>
      <c r="K115" s="232"/>
      <c r="L115" s="238"/>
      <c r="M115" s="239"/>
      <c r="N115" s="240"/>
      <c r="O115" s="240"/>
      <c r="P115" s="240"/>
      <c r="Q115" s="240"/>
      <c r="R115" s="240"/>
      <c r="S115" s="240"/>
      <c r="T115" s="241"/>
      <c r="AT115" s="242" t="s">
        <v>194</v>
      </c>
      <c r="AU115" s="242" t="s">
        <v>187</v>
      </c>
      <c r="AV115" s="11" t="s">
        <v>187</v>
      </c>
      <c r="AW115" s="11" t="s">
        <v>35</v>
      </c>
      <c r="AX115" s="11" t="s">
        <v>73</v>
      </c>
      <c r="AY115" s="242" t="s">
        <v>180</v>
      </c>
    </row>
    <row r="116" spans="2:51" s="12" customFormat="1" ht="13.5">
      <c r="B116" s="243"/>
      <c r="C116" s="244"/>
      <c r="D116" s="233" t="s">
        <v>194</v>
      </c>
      <c r="E116" s="245" t="s">
        <v>22</v>
      </c>
      <c r="F116" s="246" t="s">
        <v>196</v>
      </c>
      <c r="G116" s="244"/>
      <c r="H116" s="247">
        <v>10.4</v>
      </c>
      <c r="I116" s="248"/>
      <c r="J116" s="244"/>
      <c r="K116" s="244"/>
      <c r="L116" s="249"/>
      <c r="M116" s="250"/>
      <c r="N116" s="251"/>
      <c r="O116" s="251"/>
      <c r="P116" s="251"/>
      <c r="Q116" s="251"/>
      <c r="R116" s="251"/>
      <c r="S116" s="251"/>
      <c r="T116" s="252"/>
      <c r="AT116" s="253" t="s">
        <v>194</v>
      </c>
      <c r="AU116" s="253" t="s">
        <v>187</v>
      </c>
      <c r="AV116" s="12" t="s">
        <v>186</v>
      </c>
      <c r="AW116" s="12" t="s">
        <v>35</v>
      </c>
      <c r="AX116" s="12" t="s">
        <v>10</v>
      </c>
      <c r="AY116" s="253" t="s">
        <v>180</v>
      </c>
    </row>
    <row r="117" spans="2:65" s="1" customFormat="1" ht="14.4" customHeight="1">
      <c r="B117" s="45"/>
      <c r="C117" s="220" t="s">
        <v>216</v>
      </c>
      <c r="D117" s="220" t="s">
        <v>182</v>
      </c>
      <c r="E117" s="221" t="s">
        <v>217</v>
      </c>
      <c r="F117" s="222" t="s">
        <v>218</v>
      </c>
      <c r="G117" s="223" t="s">
        <v>203</v>
      </c>
      <c r="H117" s="224">
        <v>13</v>
      </c>
      <c r="I117" s="225"/>
      <c r="J117" s="224">
        <f>ROUND(I117*H117,0)</f>
        <v>0</v>
      </c>
      <c r="K117" s="222" t="s">
        <v>193</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219</v>
      </c>
    </row>
    <row r="118" spans="2:47" s="1" customFormat="1" ht="13.5">
      <c r="B118" s="45"/>
      <c r="C118" s="73"/>
      <c r="D118" s="233" t="s">
        <v>205</v>
      </c>
      <c r="E118" s="73"/>
      <c r="F118" s="254" t="s">
        <v>206</v>
      </c>
      <c r="G118" s="73"/>
      <c r="H118" s="73"/>
      <c r="I118" s="190"/>
      <c r="J118" s="73"/>
      <c r="K118" s="73"/>
      <c r="L118" s="71"/>
      <c r="M118" s="255"/>
      <c r="N118" s="46"/>
      <c r="O118" s="46"/>
      <c r="P118" s="46"/>
      <c r="Q118" s="46"/>
      <c r="R118" s="46"/>
      <c r="S118" s="46"/>
      <c r="T118" s="94"/>
      <c r="AT118" s="23" t="s">
        <v>205</v>
      </c>
      <c r="AU118" s="23" t="s">
        <v>187</v>
      </c>
    </row>
    <row r="119" spans="2:51" s="11" customFormat="1" ht="13.5">
      <c r="B119" s="231"/>
      <c r="C119" s="232"/>
      <c r="D119" s="233" t="s">
        <v>194</v>
      </c>
      <c r="E119" s="234" t="s">
        <v>22</v>
      </c>
      <c r="F119" s="235" t="s">
        <v>220</v>
      </c>
      <c r="G119" s="232"/>
      <c r="H119" s="236">
        <v>13</v>
      </c>
      <c r="I119" s="237"/>
      <c r="J119" s="232"/>
      <c r="K119" s="232"/>
      <c r="L119" s="238"/>
      <c r="M119" s="239"/>
      <c r="N119" s="240"/>
      <c r="O119" s="240"/>
      <c r="P119" s="240"/>
      <c r="Q119" s="240"/>
      <c r="R119" s="240"/>
      <c r="S119" s="240"/>
      <c r="T119" s="241"/>
      <c r="AT119" s="242" t="s">
        <v>194</v>
      </c>
      <c r="AU119" s="242" t="s">
        <v>187</v>
      </c>
      <c r="AV119" s="11" t="s">
        <v>187</v>
      </c>
      <c r="AW119" s="11" t="s">
        <v>35</v>
      </c>
      <c r="AX119" s="11" t="s">
        <v>73</v>
      </c>
      <c r="AY119" s="242" t="s">
        <v>180</v>
      </c>
    </row>
    <row r="120" spans="2:51" s="12" customFormat="1" ht="13.5">
      <c r="B120" s="243"/>
      <c r="C120" s="244"/>
      <c r="D120" s="233" t="s">
        <v>194</v>
      </c>
      <c r="E120" s="245" t="s">
        <v>22</v>
      </c>
      <c r="F120" s="246" t="s">
        <v>196</v>
      </c>
      <c r="G120" s="244"/>
      <c r="H120" s="247">
        <v>13</v>
      </c>
      <c r="I120" s="248"/>
      <c r="J120" s="244"/>
      <c r="K120" s="244"/>
      <c r="L120" s="249"/>
      <c r="M120" s="250"/>
      <c r="N120" s="251"/>
      <c r="O120" s="251"/>
      <c r="P120" s="251"/>
      <c r="Q120" s="251"/>
      <c r="R120" s="251"/>
      <c r="S120" s="251"/>
      <c r="T120" s="252"/>
      <c r="AT120" s="253" t="s">
        <v>194</v>
      </c>
      <c r="AU120" s="253" t="s">
        <v>187</v>
      </c>
      <c r="AV120" s="12" t="s">
        <v>186</v>
      </c>
      <c r="AW120" s="12" t="s">
        <v>35</v>
      </c>
      <c r="AX120" s="12" t="s">
        <v>10</v>
      </c>
      <c r="AY120" s="253" t="s">
        <v>180</v>
      </c>
    </row>
    <row r="121" spans="2:63" s="10" customFormat="1" ht="29.85" customHeight="1">
      <c r="B121" s="204"/>
      <c r="C121" s="205"/>
      <c r="D121" s="206" t="s">
        <v>72</v>
      </c>
      <c r="E121" s="218" t="s">
        <v>199</v>
      </c>
      <c r="F121" s="218" t="s">
        <v>221</v>
      </c>
      <c r="G121" s="205"/>
      <c r="H121" s="205"/>
      <c r="I121" s="208"/>
      <c r="J121" s="219">
        <f>BK121</f>
        <v>0</v>
      </c>
      <c r="K121" s="205"/>
      <c r="L121" s="210"/>
      <c r="M121" s="211"/>
      <c r="N121" s="212"/>
      <c r="O121" s="212"/>
      <c r="P121" s="213">
        <f>SUM(P122:P160)</f>
        <v>0</v>
      </c>
      <c r="Q121" s="212"/>
      <c r="R121" s="213">
        <f>SUM(R122:R160)</f>
        <v>0</v>
      </c>
      <c r="S121" s="212"/>
      <c r="T121" s="214">
        <f>SUM(T122:T160)</f>
        <v>0</v>
      </c>
      <c r="AR121" s="215" t="s">
        <v>10</v>
      </c>
      <c r="AT121" s="216" t="s">
        <v>72</v>
      </c>
      <c r="AU121" s="216" t="s">
        <v>10</v>
      </c>
      <c r="AY121" s="215" t="s">
        <v>180</v>
      </c>
      <c r="BK121" s="217">
        <f>SUM(BK122:BK160)</f>
        <v>0</v>
      </c>
    </row>
    <row r="122" spans="2:65" s="1" customFormat="1" ht="22.8" customHeight="1">
      <c r="B122" s="45"/>
      <c r="C122" s="220" t="s">
        <v>204</v>
      </c>
      <c r="D122" s="220" t="s">
        <v>182</v>
      </c>
      <c r="E122" s="221" t="s">
        <v>222</v>
      </c>
      <c r="F122" s="222" t="s">
        <v>223</v>
      </c>
      <c r="G122" s="223" t="s">
        <v>192</v>
      </c>
      <c r="H122" s="224">
        <v>19.3</v>
      </c>
      <c r="I122" s="225"/>
      <c r="J122" s="224">
        <f>ROUND(I122*H122,0)</f>
        <v>0</v>
      </c>
      <c r="K122" s="222" t="s">
        <v>193</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224</v>
      </c>
    </row>
    <row r="123" spans="2:51" s="11" customFormat="1" ht="13.5">
      <c r="B123" s="231"/>
      <c r="C123" s="232"/>
      <c r="D123" s="233" t="s">
        <v>194</v>
      </c>
      <c r="E123" s="234" t="s">
        <v>22</v>
      </c>
      <c r="F123" s="235" t="s">
        <v>225</v>
      </c>
      <c r="G123" s="232"/>
      <c r="H123" s="236">
        <v>19.3</v>
      </c>
      <c r="I123" s="237"/>
      <c r="J123" s="232"/>
      <c r="K123" s="232"/>
      <c r="L123" s="238"/>
      <c r="M123" s="239"/>
      <c r="N123" s="240"/>
      <c r="O123" s="240"/>
      <c r="P123" s="240"/>
      <c r="Q123" s="240"/>
      <c r="R123" s="240"/>
      <c r="S123" s="240"/>
      <c r="T123" s="241"/>
      <c r="AT123" s="242" t="s">
        <v>194</v>
      </c>
      <c r="AU123" s="242" t="s">
        <v>187</v>
      </c>
      <c r="AV123" s="11" t="s">
        <v>187</v>
      </c>
      <c r="AW123" s="11" t="s">
        <v>35</v>
      </c>
      <c r="AX123" s="11" t="s">
        <v>73</v>
      </c>
      <c r="AY123" s="242" t="s">
        <v>180</v>
      </c>
    </row>
    <row r="124" spans="2:51" s="12" customFormat="1" ht="13.5">
      <c r="B124" s="243"/>
      <c r="C124" s="244"/>
      <c r="D124" s="233" t="s">
        <v>194</v>
      </c>
      <c r="E124" s="245" t="s">
        <v>22</v>
      </c>
      <c r="F124" s="246" t="s">
        <v>196</v>
      </c>
      <c r="G124" s="244"/>
      <c r="H124" s="247">
        <v>19.3</v>
      </c>
      <c r="I124" s="248"/>
      <c r="J124" s="244"/>
      <c r="K124" s="244"/>
      <c r="L124" s="249"/>
      <c r="M124" s="250"/>
      <c r="N124" s="251"/>
      <c r="O124" s="251"/>
      <c r="P124" s="251"/>
      <c r="Q124" s="251"/>
      <c r="R124" s="251"/>
      <c r="S124" s="251"/>
      <c r="T124" s="252"/>
      <c r="AT124" s="253" t="s">
        <v>194</v>
      </c>
      <c r="AU124" s="253" t="s">
        <v>187</v>
      </c>
      <c r="AV124" s="12" t="s">
        <v>186</v>
      </c>
      <c r="AW124" s="12" t="s">
        <v>35</v>
      </c>
      <c r="AX124" s="12" t="s">
        <v>10</v>
      </c>
      <c r="AY124" s="253" t="s">
        <v>180</v>
      </c>
    </row>
    <row r="125" spans="2:65" s="1" customFormat="1" ht="22.8" customHeight="1">
      <c r="B125" s="45"/>
      <c r="C125" s="220" t="s">
        <v>226</v>
      </c>
      <c r="D125" s="220" t="s">
        <v>182</v>
      </c>
      <c r="E125" s="221" t="s">
        <v>227</v>
      </c>
      <c r="F125" s="222" t="s">
        <v>228</v>
      </c>
      <c r="G125" s="223" t="s">
        <v>192</v>
      </c>
      <c r="H125" s="224">
        <v>19.3</v>
      </c>
      <c r="I125" s="225"/>
      <c r="J125" s="224">
        <f>ROUND(I125*H125,0)</f>
        <v>0</v>
      </c>
      <c r="K125" s="222" t="s">
        <v>193</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229</v>
      </c>
    </row>
    <row r="126" spans="2:51" s="11" customFormat="1" ht="13.5">
      <c r="B126" s="231"/>
      <c r="C126" s="232"/>
      <c r="D126" s="233" t="s">
        <v>194</v>
      </c>
      <c r="E126" s="234" t="s">
        <v>22</v>
      </c>
      <c r="F126" s="235" t="s">
        <v>225</v>
      </c>
      <c r="G126" s="232"/>
      <c r="H126" s="236">
        <v>19.3</v>
      </c>
      <c r="I126" s="237"/>
      <c r="J126" s="232"/>
      <c r="K126" s="232"/>
      <c r="L126" s="238"/>
      <c r="M126" s="239"/>
      <c r="N126" s="240"/>
      <c r="O126" s="240"/>
      <c r="P126" s="240"/>
      <c r="Q126" s="240"/>
      <c r="R126" s="240"/>
      <c r="S126" s="240"/>
      <c r="T126" s="241"/>
      <c r="AT126" s="242" t="s">
        <v>194</v>
      </c>
      <c r="AU126" s="242" t="s">
        <v>187</v>
      </c>
      <c r="AV126" s="11" t="s">
        <v>187</v>
      </c>
      <c r="AW126" s="11" t="s">
        <v>35</v>
      </c>
      <c r="AX126" s="11" t="s">
        <v>73</v>
      </c>
      <c r="AY126" s="242" t="s">
        <v>180</v>
      </c>
    </row>
    <row r="127" spans="2:51" s="12" customFormat="1" ht="13.5">
      <c r="B127" s="243"/>
      <c r="C127" s="244"/>
      <c r="D127" s="233" t="s">
        <v>194</v>
      </c>
      <c r="E127" s="245" t="s">
        <v>22</v>
      </c>
      <c r="F127" s="246" t="s">
        <v>196</v>
      </c>
      <c r="G127" s="244"/>
      <c r="H127" s="247">
        <v>19.3</v>
      </c>
      <c r="I127" s="248"/>
      <c r="J127" s="244"/>
      <c r="K127" s="244"/>
      <c r="L127" s="249"/>
      <c r="M127" s="250"/>
      <c r="N127" s="251"/>
      <c r="O127" s="251"/>
      <c r="P127" s="251"/>
      <c r="Q127" s="251"/>
      <c r="R127" s="251"/>
      <c r="S127" s="251"/>
      <c r="T127" s="252"/>
      <c r="AT127" s="253" t="s">
        <v>194</v>
      </c>
      <c r="AU127" s="253" t="s">
        <v>187</v>
      </c>
      <c r="AV127" s="12" t="s">
        <v>186</v>
      </c>
      <c r="AW127" s="12" t="s">
        <v>35</v>
      </c>
      <c r="AX127" s="12" t="s">
        <v>10</v>
      </c>
      <c r="AY127" s="253" t="s">
        <v>180</v>
      </c>
    </row>
    <row r="128" spans="2:65" s="1" customFormat="1" ht="22.8" customHeight="1">
      <c r="B128" s="45"/>
      <c r="C128" s="220" t="s">
        <v>28</v>
      </c>
      <c r="D128" s="220" t="s">
        <v>182</v>
      </c>
      <c r="E128" s="221" t="s">
        <v>230</v>
      </c>
      <c r="F128" s="222" t="s">
        <v>231</v>
      </c>
      <c r="G128" s="223" t="s">
        <v>192</v>
      </c>
      <c r="H128" s="224">
        <v>46.44</v>
      </c>
      <c r="I128" s="225"/>
      <c r="J128" s="224">
        <f>ROUND(I128*H128,0)</f>
        <v>0</v>
      </c>
      <c r="K128" s="222" t="s">
        <v>193</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232</v>
      </c>
    </row>
    <row r="129" spans="2:51" s="11" customFormat="1" ht="13.5">
      <c r="B129" s="231"/>
      <c r="C129" s="232"/>
      <c r="D129" s="233" t="s">
        <v>194</v>
      </c>
      <c r="E129" s="234" t="s">
        <v>22</v>
      </c>
      <c r="F129" s="235" t="s">
        <v>233</v>
      </c>
      <c r="G129" s="232"/>
      <c r="H129" s="236">
        <v>29.72</v>
      </c>
      <c r="I129" s="237"/>
      <c r="J129" s="232"/>
      <c r="K129" s="232"/>
      <c r="L129" s="238"/>
      <c r="M129" s="239"/>
      <c r="N129" s="240"/>
      <c r="O129" s="240"/>
      <c r="P129" s="240"/>
      <c r="Q129" s="240"/>
      <c r="R129" s="240"/>
      <c r="S129" s="240"/>
      <c r="T129" s="241"/>
      <c r="AT129" s="242" t="s">
        <v>194</v>
      </c>
      <c r="AU129" s="242" t="s">
        <v>187</v>
      </c>
      <c r="AV129" s="11" t="s">
        <v>187</v>
      </c>
      <c r="AW129" s="11" t="s">
        <v>35</v>
      </c>
      <c r="AX129" s="11" t="s">
        <v>73</v>
      </c>
      <c r="AY129" s="242" t="s">
        <v>180</v>
      </c>
    </row>
    <row r="130" spans="2:51" s="11" customFormat="1" ht="13.5">
      <c r="B130" s="231"/>
      <c r="C130" s="232"/>
      <c r="D130" s="233" t="s">
        <v>194</v>
      </c>
      <c r="E130" s="234" t="s">
        <v>22</v>
      </c>
      <c r="F130" s="235" t="s">
        <v>234</v>
      </c>
      <c r="G130" s="232"/>
      <c r="H130" s="236">
        <v>7.44</v>
      </c>
      <c r="I130" s="237"/>
      <c r="J130" s="232"/>
      <c r="K130" s="232"/>
      <c r="L130" s="238"/>
      <c r="M130" s="239"/>
      <c r="N130" s="240"/>
      <c r="O130" s="240"/>
      <c r="P130" s="240"/>
      <c r="Q130" s="240"/>
      <c r="R130" s="240"/>
      <c r="S130" s="240"/>
      <c r="T130" s="241"/>
      <c r="AT130" s="242" t="s">
        <v>194</v>
      </c>
      <c r="AU130" s="242" t="s">
        <v>187</v>
      </c>
      <c r="AV130" s="11" t="s">
        <v>187</v>
      </c>
      <c r="AW130" s="11" t="s">
        <v>35</v>
      </c>
      <c r="AX130" s="11" t="s">
        <v>73</v>
      </c>
      <c r="AY130" s="242" t="s">
        <v>180</v>
      </c>
    </row>
    <row r="131" spans="2:51" s="11" customFormat="1" ht="13.5">
      <c r="B131" s="231"/>
      <c r="C131" s="232"/>
      <c r="D131" s="233" t="s">
        <v>194</v>
      </c>
      <c r="E131" s="234" t="s">
        <v>22</v>
      </c>
      <c r="F131" s="235" t="s">
        <v>235</v>
      </c>
      <c r="G131" s="232"/>
      <c r="H131" s="236">
        <v>3.64</v>
      </c>
      <c r="I131" s="237"/>
      <c r="J131" s="232"/>
      <c r="K131" s="232"/>
      <c r="L131" s="238"/>
      <c r="M131" s="239"/>
      <c r="N131" s="240"/>
      <c r="O131" s="240"/>
      <c r="P131" s="240"/>
      <c r="Q131" s="240"/>
      <c r="R131" s="240"/>
      <c r="S131" s="240"/>
      <c r="T131" s="241"/>
      <c r="AT131" s="242" t="s">
        <v>194</v>
      </c>
      <c r="AU131" s="242" t="s">
        <v>187</v>
      </c>
      <c r="AV131" s="11" t="s">
        <v>187</v>
      </c>
      <c r="AW131" s="11" t="s">
        <v>35</v>
      </c>
      <c r="AX131" s="11" t="s">
        <v>73</v>
      </c>
      <c r="AY131" s="242" t="s">
        <v>180</v>
      </c>
    </row>
    <row r="132" spans="2:51" s="11" customFormat="1" ht="13.5">
      <c r="B132" s="231"/>
      <c r="C132" s="232"/>
      <c r="D132" s="233" t="s">
        <v>194</v>
      </c>
      <c r="E132" s="234" t="s">
        <v>22</v>
      </c>
      <c r="F132" s="235" t="s">
        <v>236</v>
      </c>
      <c r="G132" s="232"/>
      <c r="H132" s="236">
        <v>5.64</v>
      </c>
      <c r="I132" s="237"/>
      <c r="J132" s="232"/>
      <c r="K132" s="232"/>
      <c r="L132" s="238"/>
      <c r="M132" s="239"/>
      <c r="N132" s="240"/>
      <c r="O132" s="240"/>
      <c r="P132" s="240"/>
      <c r="Q132" s="240"/>
      <c r="R132" s="240"/>
      <c r="S132" s="240"/>
      <c r="T132" s="241"/>
      <c r="AT132" s="242" t="s">
        <v>194</v>
      </c>
      <c r="AU132" s="242" t="s">
        <v>187</v>
      </c>
      <c r="AV132" s="11" t="s">
        <v>187</v>
      </c>
      <c r="AW132" s="11" t="s">
        <v>35</v>
      </c>
      <c r="AX132" s="11" t="s">
        <v>73</v>
      </c>
      <c r="AY132" s="242" t="s">
        <v>180</v>
      </c>
    </row>
    <row r="133" spans="2:51" s="12" customFormat="1" ht="13.5">
      <c r="B133" s="243"/>
      <c r="C133" s="244"/>
      <c r="D133" s="233" t="s">
        <v>194</v>
      </c>
      <c r="E133" s="245" t="s">
        <v>22</v>
      </c>
      <c r="F133" s="246" t="s">
        <v>196</v>
      </c>
      <c r="G133" s="244"/>
      <c r="H133" s="247">
        <v>46.44</v>
      </c>
      <c r="I133" s="248"/>
      <c r="J133" s="244"/>
      <c r="K133" s="244"/>
      <c r="L133" s="249"/>
      <c r="M133" s="250"/>
      <c r="N133" s="251"/>
      <c r="O133" s="251"/>
      <c r="P133" s="251"/>
      <c r="Q133" s="251"/>
      <c r="R133" s="251"/>
      <c r="S133" s="251"/>
      <c r="T133" s="252"/>
      <c r="AT133" s="253" t="s">
        <v>194</v>
      </c>
      <c r="AU133" s="253" t="s">
        <v>187</v>
      </c>
      <c r="AV133" s="12" t="s">
        <v>186</v>
      </c>
      <c r="AW133" s="12" t="s">
        <v>35</v>
      </c>
      <c r="AX133" s="12" t="s">
        <v>10</v>
      </c>
      <c r="AY133" s="253" t="s">
        <v>180</v>
      </c>
    </row>
    <row r="134" spans="2:65" s="1" customFormat="1" ht="22.8" customHeight="1">
      <c r="B134" s="45"/>
      <c r="C134" s="220" t="s">
        <v>237</v>
      </c>
      <c r="D134" s="220" t="s">
        <v>182</v>
      </c>
      <c r="E134" s="221" t="s">
        <v>238</v>
      </c>
      <c r="F134" s="222" t="s">
        <v>239</v>
      </c>
      <c r="G134" s="223" t="s">
        <v>192</v>
      </c>
      <c r="H134" s="224">
        <v>46.44</v>
      </c>
      <c r="I134" s="225"/>
      <c r="J134" s="224">
        <f>ROUND(I134*H134,0)</f>
        <v>0</v>
      </c>
      <c r="K134" s="222" t="s">
        <v>193</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240</v>
      </c>
    </row>
    <row r="135" spans="2:51" s="11" customFormat="1" ht="13.5">
      <c r="B135" s="231"/>
      <c r="C135" s="232"/>
      <c r="D135" s="233" t="s">
        <v>194</v>
      </c>
      <c r="E135" s="234" t="s">
        <v>22</v>
      </c>
      <c r="F135" s="235" t="s">
        <v>233</v>
      </c>
      <c r="G135" s="232"/>
      <c r="H135" s="236">
        <v>29.72</v>
      </c>
      <c r="I135" s="237"/>
      <c r="J135" s="232"/>
      <c r="K135" s="232"/>
      <c r="L135" s="238"/>
      <c r="M135" s="239"/>
      <c r="N135" s="240"/>
      <c r="O135" s="240"/>
      <c r="P135" s="240"/>
      <c r="Q135" s="240"/>
      <c r="R135" s="240"/>
      <c r="S135" s="240"/>
      <c r="T135" s="241"/>
      <c r="AT135" s="242" t="s">
        <v>194</v>
      </c>
      <c r="AU135" s="242" t="s">
        <v>187</v>
      </c>
      <c r="AV135" s="11" t="s">
        <v>187</v>
      </c>
      <c r="AW135" s="11" t="s">
        <v>35</v>
      </c>
      <c r="AX135" s="11" t="s">
        <v>73</v>
      </c>
      <c r="AY135" s="242" t="s">
        <v>180</v>
      </c>
    </row>
    <row r="136" spans="2:51" s="11" customFormat="1" ht="13.5">
      <c r="B136" s="231"/>
      <c r="C136" s="232"/>
      <c r="D136" s="233" t="s">
        <v>194</v>
      </c>
      <c r="E136" s="234" t="s">
        <v>22</v>
      </c>
      <c r="F136" s="235" t="s">
        <v>234</v>
      </c>
      <c r="G136" s="232"/>
      <c r="H136" s="236">
        <v>7.44</v>
      </c>
      <c r="I136" s="237"/>
      <c r="J136" s="232"/>
      <c r="K136" s="232"/>
      <c r="L136" s="238"/>
      <c r="M136" s="239"/>
      <c r="N136" s="240"/>
      <c r="O136" s="240"/>
      <c r="P136" s="240"/>
      <c r="Q136" s="240"/>
      <c r="R136" s="240"/>
      <c r="S136" s="240"/>
      <c r="T136" s="241"/>
      <c r="AT136" s="242" t="s">
        <v>194</v>
      </c>
      <c r="AU136" s="242" t="s">
        <v>187</v>
      </c>
      <c r="AV136" s="11" t="s">
        <v>187</v>
      </c>
      <c r="AW136" s="11" t="s">
        <v>35</v>
      </c>
      <c r="AX136" s="11" t="s">
        <v>73</v>
      </c>
      <c r="AY136" s="242" t="s">
        <v>180</v>
      </c>
    </row>
    <row r="137" spans="2:51" s="11" customFormat="1" ht="13.5">
      <c r="B137" s="231"/>
      <c r="C137" s="232"/>
      <c r="D137" s="233" t="s">
        <v>194</v>
      </c>
      <c r="E137" s="234" t="s">
        <v>22</v>
      </c>
      <c r="F137" s="235" t="s">
        <v>235</v>
      </c>
      <c r="G137" s="232"/>
      <c r="H137" s="236">
        <v>3.64</v>
      </c>
      <c r="I137" s="237"/>
      <c r="J137" s="232"/>
      <c r="K137" s="232"/>
      <c r="L137" s="238"/>
      <c r="M137" s="239"/>
      <c r="N137" s="240"/>
      <c r="O137" s="240"/>
      <c r="P137" s="240"/>
      <c r="Q137" s="240"/>
      <c r="R137" s="240"/>
      <c r="S137" s="240"/>
      <c r="T137" s="241"/>
      <c r="AT137" s="242" t="s">
        <v>194</v>
      </c>
      <c r="AU137" s="242" t="s">
        <v>187</v>
      </c>
      <c r="AV137" s="11" t="s">
        <v>187</v>
      </c>
      <c r="AW137" s="11" t="s">
        <v>35</v>
      </c>
      <c r="AX137" s="11" t="s">
        <v>73</v>
      </c>
      <c r="AY137" s="242" t="s">
        <v>180</v>
      </c>
    </row>
    <row r="138" spans="2:51" s="11" customFormat="1" ht="13.5">
      <c r="B138" s="231"/>
      <c r="C138" s="232"/>
      <c r="D138" s="233" t="s">
        <v>194</v>
      </c>
      <c r="E138" s="234" t="s">
        <v>22</v>
      </c>
      <c r="F138" s="235" t="s">
        <v>236</v>
      </c>
      <c r="G138" s="232"/>
      <c r="H138" s="236">
        <v>5.64</v>
      </c>
      <c r="I138" s="237"/>
      <c r="J138" s="232"/>
      <c r="K138" s="232"/>
      <c r="L138" s="238"/>
      <c r="M138" s="239"/>
      <c r="N138" s="240"/>
      <c r="O138" s="240"/>
      <c r="P138" s="240"/>
      <c r="Q138" s="240"/>
      <c r="R138" s="240"/>
      <c r="S138" s="240"/>
      <c r="T138" s="241"/>
      <c r="AT138" s="242" t="s">
        <v>194</v>
      </c>
      <c r="AU138" s="242" t="s">
        <v>187</v>
      </c>
      <c r="AV138" s="11" t="s">
        <v>187</v>
      </c>
      <c r="AW138" s="11" t="s">
        <v>35</v>
      </c>
      <c r="AX138" s="11" t="s">
        <v>73</v>
      </c>
      <c r="AY138" s="242" t="s">
        <v>180</v>
      </c>
    </row>
    <row r="139" spans="2:51" s="12" customFormat="1" ht="13.5">
      <c r="B139" s="243"/>
      <c r="C139" s="244"/>
      <c r="D139" s="233" t="s">
        <v>194</v>
      </c>
      <c r="E139" s="245" t="s">
        <v>22</v>
      </c>
      <c r="F139" s="246" t="s">
        <v>196</v>
      </c>
      <c r="G139" s="244"/>
      <c r="H139" s="247">
        <v>46.44</v>
      </c>
      <c r="I139" s="248"/>
      <c r="J139" s="244"/>
      <c r="K139" s="244"/>
      <c r="L139" s="249"/>
      <c r="M139" s="250"/>
      <c r="N139" s="251"/>
      <c r="O139" s="251"/>
      <c r="P139" s="251"/>
      <c r="Q139" s="251"/>
      <c r="R139" s="251"/>
      <c r="S139" s="251"/>
      <c r="T139" s="252"/>
      <c r="AT139" s="253" t="s">
        <v>194</v>
      </c>
      <c r="AU139" s="253" t="s">
        <v>187</v>
      </c>
      <c r="AV139" s="12" t="s">
        <v>186</v>
      </c>
      <c r="AW139" s="12" t="s">
        <v>35</v>
      </c>
      <c r="AX139" s="12" t="s">
        <v>10</v>
      </c>
      <c r="AY139" s="253" t="s">
        <v>180</v>
      </c>
    </row>
    <row r="140" spans="2:65" s="1" customFormat="1" ht="22.8" customHeight="1">
      <c r="B140" s="45"/>
      <c r="C140" s="220" t="s">
        <v>214</v>
      </c>
      <c r="D140" s="220" t="s">
        <v>182</v>
      </c>
      <c r="E140" s="221" t="s">
        <v>241</v>
      </c>
      <c r="F140" s="222" t="s">
        <v>242</v>
      </c>
      <c r="G140" s="223" t="s">
        <v>192</v>
      </c>
      <c r="H140" s="224">
        <v>28.25</v>
      </c>
      <c r="I140" s="225"/>
      <c r="J140" s="224">
        <f>ROUND(I140*H140,0)</f>
        <v>0</v>
      </c>
      <c r="K140" s="222" t="s">
        <v>193</v>
      </c>
      <c r="L140" s="71"/>
      <c r="M140" s="226" t="s">
        <v>22</v>
      </c>
      <c r="N140" s="227" t="s">
        <v>45</v>
      </c>
      <c r="O140" s="46"/>
      <c r="P140" s="228">
        <f>O140*H140</f>
        <v>0</v>
      </c>
      <c r="Q140" s="228">
        <v>0</v>
      </c>
      <c r="R140" s="228">
        <f>Q140*H140</f>
        <v>0</v>
      </c>
      <c r="S140" s="228">
        <v>0</v>
      </c>
      <c r="T140" s="229">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243</v>
      </c>
    </row>
    <row r="141" spans="2:47" s="1" customFormat="1" ht="13.5">
      <c r="B141" s="45"/>
      <c r="C141" s="73"/>
      <c r="D141" s="233" t="s">
        <v>205</v>
      </c>
      <c r="E141" s="73"/>
      <c r="F141" s="254" t="s">
        <v>244</v>
      </c>
      <c r="G141" s="73"/>
      <c r="H141" s="73"/>
      <c r="I141" s="190"/>
      <c r="J141" s="73"/>
      <c r="K141" s="73"/>
      <c r="L141" s="71"/>
      <c r="M141" s="255"/>
      <c r="N141" s="46"/>
      <c r="O141" s="46"/>
      <c r="P141" s="46"/>
      <c r="Q141" s="46"/>
      <c r="R141" s="46"/>
      <c r="S141" s="46"/>
      <c r="T141" s="94"/>
      <c r="AT141" s="23" t="s">
        <v>205</v>
      </c>
      <c r="AU141" s="23" t="s">
        <v>187</v>
      </c>
    </row>
    <row r="142" spans="2:51" s="11" customFormat="1" ht="13.5">
      <c r="B142" s="231"/>
      <c r="C142" s="232"/>
      <c r="D142" s="233" t="s">
        <v>194</v>
      </c>
      <c r="E142" s="234" t="s">
        <v>22</v>
      </c>
      <c r="F142" s="235" t="s">
        <v>245</v>
      </c>
      <c r="G142" s="232"/>
      <c r="H142" s="236">
        <v>7.45</v>
      </c>
      <c r="I142" s="237"/>
      <c r="J142" s="232"/>
      <c r="K142" s="232"/>
      <c r="L142" s="238"/>
      <c r="M142" s="239"/>
      <c r="N142" s="240"/>
      <c r="O142" s="240"/>
      <c r="P142" s="240"/>
      <c r="Q142" s="240"/>
      <c r="R142" s="240"/>
      <c r="S142" s="240"/>
      <c r="T142" s="241"/>
      <c r="AT142" s="242" t="s">
        <v>194</v>
      </c>
      <c r="AU142" s="242" t="s">
        <v>187</v>
      </c>
      <c r="AV142" s="11" t="s">
        <v>187</v>
      </c>
      <c r="AW142" s="11" t="s">
        <v>35</v>
      </c>
      <c r="AX142" s="11" t="s">
        <v>73</v>
      </c>
      <c r="AY142" s="242" t="s">
        <v>180</v>
      </c>
    </row>
    <row r="143" spans="2:51" s="11" customFormat="1" ht="13.5">
      <c r="B143" s="231"/>
      <c r="C143" s="232"/>
      <c r="D143" s="233" t="s">
        <v>194</v>
      </c>
      <c r="E143" s="234" t="s">
        <v>22</v>
      </c>
      <c r="F143" s="235" t="s">
        <v>246</v>
      </c>
      <c r="G143" s="232"/>
      <c r="H143" s="236">
        <v>4.48</v>
      </c>
      <c r="I143" s="237"/>
      <c r="J143" s="232"/>
      <c r="K143" s="232"/>
      <c r="L143" s="238"/>
      <c r="M143" s="239"/>
      <c r="N143" s="240"/>
      <c r="O143" s="240"/>
      <c r="P143" s="240"/>
      <c r="Q143" s="240"/>
      <c r="R143" s="240"/>
      <c r="S143" s="240"/>
      <c r="T143" s="241"/>
      <c r="AT143" s="242" t="s">
        <v>194</v>
      </c>
      <c r="AU143" s="242" t="s">
        <v>187</v>
      </c>
      <c r="AV143" s="11" t="s">
        <v>187</v>
      </c>
      <c r="AW143" s="11" t="s">
        <v>35</v>
      </c>
      <c r="AX143" s="11" t="s">
        <v>73</v>
      </c>
      <c r="AY143" s="242" t="s">
        <v>180</v>
      </c>
    </row>
    <row r="144" spans="2:51" s="11" customFormat="1" ht="13.5">
      <c r="B144" s="231"/>
      <c r="C144" s="232"/>
      <c r="D144" s="233" t="s">
        <v>194</v>
      </c>
      <c r="E144" s="234" t="s">
        <v>22</v>
      </c>
      <c r="F144" s="235" t="s">
        <v>247</v>
      </c>
      <c r="G144" s="232"/>
      <c r="H144" s="236">
        <v>12.06</v>
      </c>
      <c r="I144" s="237"/>
      <c r="J144" s="232"/>
      <c r="K144" s="232"/>
      <c r="L144" s="238"/>
      <c r="M144" s="239"/>
      <c r="N144" s="240"/>
      <c r="O144" s="240"/>
      <c r="P144" s="240"/>
      <c r="Q144" s="240"/>
      <c r="R144" s="240"/>
      <c r="S144" s="240"/>
      <c r="T144" s="241"/>
      <c r="AT144" s="242" t="s">
        <v>194</v>
      </c>
      <c r="AU144" s="242" t="s">
        <v>187</v>
      </c>
      <c r="AV144" s="11" t="s">
        <v>187</v>
      </c>
      <c r="AW144" s="11" t="s">
        <v>35</v>
      </c>
      <c r="AX144" s="11" t="s">
        <v>73</v>
      </c>
      <c r="AY144" s="242" t="s">
        <v>180</v>
      </c>
    </row>
    <row r="145" spans="2:51" s="11" customFormat="1" ht="13.5">
      <c r="B145" s="231"/>
      <c r="C145" s="232"/>
      <c r="D145" s="233" t="s">
        <v>194</v>
      </c>
      <c r="E145" s="234" t="s">
        <v>22</v>
      </c>
      <c r="F145" s="235" t="s">
        <v>248</v>
      </c>
      <c r="G145" s="232"/>
      <c r="H145" s="236">
        <v>4.26</v>
      </c>
      <c r="I145" s="237"/>
      <c r="J145" s="232"/>
      <c r="K145" s="232"/>
      <c r="L145" s="238"/>
      <c r="M145" s="239"/>
      <c r="N145" s="240"/>
      <c r="O145" s="240"/>
      <c r="P145" s="240"/>
      <c r="Q145" s="240"/>
      <c r="R145" s="240"/>
      <c r="S145" s="240"/>
      <c r="T145" s="241"/>
      <c r="AT145" s="242" t="s">
        <v>194</v>
      </c>
      <c r="AU145" s="242" t="s">
        <v>187</v>
      </c>
      <c r="AV145" s="11" t="s">
        <v>187</v>
      </c>
      <c r="AW145" s="11" t="s">
        <v>35</v>
      </c>
      <c r="AX145" s="11" t="s">
        <v>73</v>
      </c>
      <c r="AY145" s="242" t="s">
        <v>180</v>
      </c>
    </row>
    <row r="146" spans="2:51" s="12" customFormat="1" ht="13.5">
      <c r="B146" s="243"/>
      <c r="C146" s="244"/>
      <c r="D146" s="233" t="s">
        <v>194</v>
      </c>
      <c r="E146" s="245" t="s">
        <v>22</v>
      </c>
      <c r="F146" s="246" t="s">
        <v>196</v>
      </c>
      <c r="G146" s="244"/>
      <c r="H146" s="247">
        <v>28.25</v>
      </c>
      <c r="I146" s="248"/>
      <c r="J146" s="244"/>
      <c r="K146" s="244"/>
      <c r="L146" s="249"/>
      <c r="M146" s="250"/>
      <c r="N146" s="251"/>
      <c r="O146" s="251"/>
      <c r="P146" s="251"/>
      <c r="Q146" s="251"/>
      <c r="R146" s="251"/>
      <c r="S146" s="251"/>
      <c r="T146" s="252"/>
      <c r="AT146" s="253" t="s">
        <v>194</v>
      </c>
      <c r="AU146" s="253" t="s">
        <v>187</v>
      </c>
      <c r="AV146" s="12" t="s">
        <v>186</v>
      </c>
      <c r="AW146" s="12" t="s">
        <v>35</v>
      </c>
      <c r="AX146" s="12" t="s">
        <v>10</v>
      </c>
      <c r="AY146" s="253" t="s">
        <v>180</v>
      </c>
    </row>
    <row r="147" spans="2:65" s="1" customFormat="1" ht="22.8" customHeight="1">
      <c r="B147" s="45"/>
      <c r="C147" s="220" t="s">
        <v>249</v>
      </c>
      <c r="D147" s="220" t="s">
        <v>182</v>
      </c>
      <c r="E147" s="221" t="s">
        <v>250</v>
      </c>
      <c r="F147" s="222" t="s">
        <v>251</v>
      </c>
      <c r="G147" s="223" t="s">
        <v>252</v>
      </c>
      <c r="H147" s="224">
        <v>0.02</v>
      </c>
      <c r="I147" s="225"/>
      <c r="J147" s="224">
        <f>ROUND(I147*H147,0)</f>
        <v>0</v>
      </c>
      <c r="K147" s="222" t="s">
        <v>193</v>
      </c>
      <c r="L147" s="71"/>
      <c r="M147" s="226" t="s">
        <v>22</v>
      </c>
      <c r="N147" s="227" t="s">
        <v>45</v>
      </c>
      <c r="O147" s="46"/>
      <c r="P147" s="228">
        <f>O147*H147</f>
        <v>0</v>
      </c>
      <c r="Q147" s="228">
        <v>0</v>
      </c>
      <c r="R147" s="228">
        <f>Q147*H147</f>
        <v>0</v>
      </c>
      <c r="S147" s="228">
        <v>0</v>
      </c>
      <c r="T147" s="229">
        <f>S147*H147</f>
        <v>0</v>
      </c>
      <c r="AR147" s="23" t="s">
        <v>186</v>
      </c>
      <c r="AT147" s="23" t="s">
        <v>182</v>
      </c>
      <c r="AU147" s="23" t="s">
        <v>187</v>
      </c>
      <c r="AY147" s="23" t="s">
        <v>180</v>
      </c>
      <c r="BE147" s="230">
        <f>IF(N147="základní",J147,0)</f>
        <v>0</v>
      </c>
      <c r="BF147" s="230">
        <f>IF(N147="snížená",J147,0)</f>
        <v>0</v>
      </c>
      <c r="BG147" s="230">
        <f>IF(N147="zákl. přenesená",J147,0)</f>
        <v>0</v>
      </c>
      <c r="BH147" s="230">
        <f>IF(N147="sníž. přenesená",J147,0)</f>
        <v>0</v>
      </c>
      <c r="BI147" s="230">
        <f>IF(N147="nulová",J147,0)</f>
        <v>0</v>
      </c>
      <c r="BJ147" s="23" t="s">
        <v>187</v>
      </c>
      <c r="BK147" s="230">
        <f>ROUND(I147*H147,0)</f>
        <v>0</v>
      </c>
      <c r="BL147" s="23" t="s">
        <v>186</v>
      </c>
      <c r="BM147" s="23" t="s">
        <v>253</v>
      </c>
    </row>
    <row r="148" spans="2:47" s="1" customFormat="1" ht="13.5">
      <c r="B148" s="45"/>
      <c r="C148" s="73"/>
      <c r="D148" s="233" t="s">
        <v>205</v>
      </c>
      <c r="E148" s="73"/>
      <c r="F148" s="254" t="s">
        <v>254</v>
      </c>
      <c r="G148" s="73"/>
      <c r="H148" s="73"/>
      <c r="I148" s="190"/>
      <c r="J148" s="73"/>
      <c r="K148" s="73"/>
      <c r="L148" s="71"/>
      <c r="M148" s="255"/>
      <c r="N148" s="46"/>
      <c r="O148" s="46"/>
      <c r="P148" s="46"/>
      <c r="Q148" s="46"/>
      <c r="R148" s="46"/>
      <c r="S148" s="46"/>
      <c r="T148" s="94"/>
      <c r="AT148" s="23" t="s">
        <v>205</v>
      </c>
      <c r="AU148" s="23" t="s">
        <v>187</v>
      </c>
    </row>
    <row r="149" spans="2:51" s="11" customFormat="1" ht="13.5">
      <c r="B149" s="231"/>
      <c r="C149" s="232"/>
      <c r="D149" s="233" t="s">
        <v>194</v>
      </c>
      <c r="E149" s="234" t="s">
        <v>22</v>
      </c>
      <c r="F149" s="235" t="s">
        <v>255</v>
      </c>
      <c r="G149" s="232"/>
      <c r="H149" s="236">
        <v>0.02</v>
      </c>
      <c r="I149" s="237"/>
      <c r="J149" s="232"/>
      <c r="K149" s="232"/>
      <c r="L149" s="238"/>
      <c r="M149" s="239"/>
      <c r="N149" s="240"/>
      <c r="O149" s="240"/>
      <c r="P149" s="240"/>
      <c r="Q149" s="240"/>
      <c r="R149" s="240"/>
      <c r="S149" s="240"/>
      <c r="T149" s="241"/>
      <c r="AT149" s="242" t="s">
        <v>194</v>
      </c>
      <c r="AU149" s="242" t="s">
        <v>187</v>
      </c>
      <c r="AV149" s="11" t="s">
        <v>187</v>
      </c>
      <c r="AW149" s="11" t="s">
        <v>35</v>
      </c>
      <c r="AX149" s="11" t="s">
        <v>73</v>
      </c>
      <c r="AY149" s="242" t="s">
        <v>180</v>
      </c>
    </row>
    <row r="150" spans="2:51" s="12" customFormat="1" ht="13.5">
      <c r="B150" s="243"/>
      <c r="C150" s="244"/>
      <c r="D150" s="233" t="s">
        <v>194</v>
      </c>
      <c r="E150" s="245" t="s">
        <v>22</v>
      </c>
      <c r="F150" s="246" t="s">
        <v>196</v>
      </c>
      <c r="G150" s="244"/>
      <c r="H150" s="247">
        <v>0.02</v>
      </c>
      <c r="I150" s="248"/>
      <c r="J150" s="244"/>
      <c r="K150" s="244"/>
      <c r="L150" s="249"/>
      <c r="M150" s="250"/>
      <c r="N150" s="251"/>
      <c r="O150" s="251"/>
      <c r="P150" s="251"/>
      <c r="Q150" s="251"/>
      <c r="R150" s="251"/>
      <c r="S150" s="251"/>
      <c r="T150" s="252"/>
      <c r="AT150" s="253" t="s">
        <v>194</v>
      </c>
      <c r="AU150" s="253" t="s">
        <v>187</v>
      </c>
      <c r="AV150" s="12" t="s">
        <v>186</v>
      </c>
      <c r="AW150" s="12" t="s">
        <v>35</v>
      </c>
      <c r="AX150" s="12" t="s">
        <v>10</v>
      </c>
      <c r="AY150" s="253" t="s">
        <v>180</v>
      </c>
    </row>
    <row r="151" spans="2:65" s="1" customFormat="1" ht="14.4" customHeight="1">
      <c r="B151" s="45"/>
      <c r="C151" s="220" t="s">
        <v>219</v>
      </c>
      <c r="D151" s="220" t="s">
        <v>182</v>
      </c>
      <c r="E151" s="221" t="s">
        <v>256</v>
      </c>
      <c r="F151" s="222" t="s">
        <v>257</v>
      </c>
      <c r="G151" s="223" t="s">
        <v>192</v>
      </c>
      <c r="H151" s="224">
        <v>65.74</v>
      </c>
      <c r="I151" s="225"/>
      <c r="J151" s="224">
        <f>ROUND(I151*H151,0)</f>
        <v>0</v>
      </c>
      <c r="K151" s="222" t="s">
        <v>193</v>
      </c>
      <c r="L151" s="71"/>
      <c r="M151" s="226" t="s">
        <v>22</v>
      </c>
      <c r="N151" s="227" t="s">
        <v>45</v>
      </c>
      <c r="O151" s="46"/>
      <c r="P151" s="228">
        <f>O151*H151</f>
        <v>0</v>
      </c>
      <c r="Q151" s="228">
        <v>0</v>
      </c>
      <c r="R151" s="228">
        <f>Q151*H151</f>
        <v>0</v>
      </c>
      <c r="S151" s="228">
        <v>0</v>
      </c>
      <c r="T151" s="229">
        <f>S151*H151</f>
        <v>0</v>
      </c>
      <c r="AR151" s="23" t="s">
        <v>186</v>
      </c>
      <c r="AT151" s="23" t="s">
        <v>182</v>
      </c>
      <c r="AU151" s="23" t="s">
        <v>187</v>
      </c>
      <c r="AY151" s="23" t="s">
        <v>180</v>
      </c>
      <c r="BE151" s="230">
        <f>IF(N151="základní",J151,0)</f>
        <v>0</v>
      </c>
      <c r="BF151" s="230">
        <f>IF(N151="snížená",J151,0)</f>
        <v>0</v>
      </c>
      <c r="BG151" s="230">
        <f>IF(N151="zákl. přenesená",J151,0)</f>
        <v>0</v>
      </c>
      <c r="BH151" s="230">
        <f>IF(N151="sníž. přenesená",J151,0)</f>
        <v>0</v>
      </c>
      <c r="BI151" s="230">
        <f>IF(N151="nulová",J151,0)</f>
        <v>0</v>
      </c>
      <c r="BJ151" s="23" t="s">
        <v>187</v>
      </c>
      <c r="BK151" s="230">
        <f>ROUND(I151*H151,0)</f>
        <v>0</v>
      </c>
      <c r="BL151" s="23" t="s">
        <v>186</v>
      </c>
      <c r="BM151" s="23" t="s">
        <v>258</v>
      </c>
    </row>
    <row r="152" spans="2:47" s="1" customFormat="1" ht="13.5">
      <c r="B152" s="45"/>
      <c r="C152" s="73"/>
      <c r="D152" s="233" t="s">
        <v>205</v>
      </c>
      <c r="E152" s="73"/>
      <c r="F152" s="254" t="s">
        <v>259</v>
      </c>
      <c r="G152" s="73"/>
      <c r="H152" s="73"/>
      <c r="I152" s="190"/>
      <c r="J152" s="73"/>
      <c r="K152" s="73"/>
      <c r="L152" s="71"/>
      <c r="M152" s="255"/>
      <c r="N152" s="46"/>
      <c r="O152" s="46"/>
      <c r="P152" s="46"/>
      <c r="Q152" s="46"/>
      <c r="R152" s="46"/>
      <c r="S152" s="46"/>
      <c r="T152" s="94"/>
      <c r="AT152" s="23" t="s">
        <v>205</v>
      </c>
      <c r="AU152" s="23" t="s">
        <v>187</v>
      </c>
    </row>
    <row r="153" spans="2:51" s="13" customFormat="1" ht="13.5">
      <c r="B153" s="256"/>
      <c r="C153" s="257"/>
      <c r="D153" s="233" t="s">
        <v>194</v>
      </c>
      <c r="E153" s="258" t="s">
        <v>22</v>
      </c>
      <c r="F153" s="259" t="s">
        <v>260</v>
      </c>
      <c r="G153" s="257"/>
      <c r="H153" s="258" t="s">
        <v>22</v>
      </c>
      <c r="I153" s="260"/>
      <c r="J153" s="257"/>
      <c r="K153" s="257"/>
      <c r="L153" s="261"/>
      <c r="M153" s="262"/>
      <c r="N153" s="263"/>
      <c r="O153" s="263"/>
      <c r="P153" s="263"/>
      <c r="Q153" s="263"/>
      <c r="R153" s="263"/>
      <c r="S153" s="263"/>
      <c r="T153" s="264"/>
      <c r="AT153" s="265" t="s">
        <v>194</v>
      </c>
      <c r="AU153" s="265" t="s">
        <v>187</v>
      </c>
      <c r="AV153" s="13" t="s">
        <v>10</v>
      </c>
      <c r="AW153" s="13" t="s">
        <v>35</v>
      </c>
      <c r="AX153" s="13" t="s">
        <v>73</v>
      </c>
      <c r="AY153" s="265" t="s">
        <v>180</v>
      </c>
    </row>
    <row r="154" spans="2:51" s="11" customFormat="1" ht="13.5">
      <c r="B154" s="231"/>
      <c r="C154" s="232"/>
      <c r="D154" s="233" t="s">
        <v>194</v>
      </c>
      <c r="E154" s="234" t="s">
        <v>22</v>
      </c>
      <c r="F154" s="235" t="s">
        <v>225</v>
      </c>
      <c r="G154" s="232"/>
      <c r="H154" s="236">
        <v>19.3</v>
      </c>
      <c r="I154" s="237"/>
      <c r="J154" s="232"/>
      <c r="K154" s="232"/>
      <c r="L154" s="238"/>
      <c r="M154" s="239"/>
      <c r="N154" s="240"/>
      <c r="O154" s="240"/>
      <c r="P154" s="240"/>
      <c r="Q154" s="240"/>
      <c r="R154" s="240"/>
      <c r="S154" s="240"/>
      <c r="T154" s="241"/>
      <c r="AT154" s="242" t="s">
        <v>194</v>
      </c>
      <c r="AU154" s="242" t="s">
        <v>187</v>
      </c>
      <c r="AV154" s="11" t="s">
        <v>187</v>
      </c>
      <c r="AW154" s="11" t="s">
        <v>35</v>
      </c>
      <c r="AX154" s="11" t="s">
        <v>73</v>
      </c>
      <c r="AY154" s="242" t="s">
        <v>180</v>
      </c>
    </row>
    <row r="155" spans="2:51" s="13" customFormat="1" ht="13.5">
      <c r="B155" s="256"/>
      <c r="C155" s="257"/>
      <c r="D155" s="233" t="s">
        <v>194</v>
      </c>
      <c r="E155" s="258" t="s">
        <v>22</v>
      </c>
      <c r="F155" s="259" t="s">
        <v>261</v>
      </c>
      <c r="G155" s="257"/>
      <c r="H155" s="258" t="s">
        <v>22</v>
      </c>
      <c r="I155" s="260"/>
      <c r="J155" s="257"/>
      <c r="K155" s="257"/>
      <c r="L155" s="261"/>
      <c r="M155" s="262"/>
      <c r="N155" s="263"/>
      <c r="O155" s="263"/>
      <c r="P155" s="263"/>
      <c r="Q155" s="263"/>
      <c r="R155" s="263"/>
      <c r="S155" s="263"/>
      <c r="T155" s="264"/>
      <c r="AT155" s="265" t="s">
        <v>194</v>
      </c>
      <c r="AU155" s="265" t="s">
        <v>187</v>
      </c>
      <c r="AV155" s="13" t="s">
        <v>10</v>
      </c>
      <c r="AW155" s="13" t="s">
        <v>35</v>
      </c>
      <c r="AX155" s="13" t="s">
        <v>73</v>
      </c>
      <c r="AY155" s="265" t="s">
        <v>180</v>
      </c>
    </row>
    <row r="156" spans="2:51" s="11" customFormat="1" ht="13.5">
      <c r="B156" s="231"/>
      <c r="C156" s="232"/>
      <c r="D156" s="233" t="s">
        <v>194</v>
      </c>
      <c r="E156" s="234" t="s">
        <v>22</v>
      </c>
      <c r="F156" s="235" t="s">
        <v>233</v>
      </c>
      <c r="G156" s="232"/>
      <c r="H156" s="236">
        <v>29.72</v>
      </c>
      <c r="I156" s="237"/>
      <c r="J156" s="232"/>
      <c r="K156" s="232"/>
      <c r="L156" s="238"/>
      <c r="M156" s="239"/>
      <c r="N156" s="240"/>
      <c r="O156" s="240"/>
      <c r="P156" s="240"/>
      <c r="Q156" s="240"/>
      <c r="R156" s="240"/>
      <c r="S156" s="240"/>
      <c r="T156" s="241"/>
      <c r="AT156" s="242" t="s">
        <v>194</v>
      </c>
      <c r="AU156" s="242" t="s">
        <v>187</v>
      </c>
      <c r="AV156" s="11" t="s">
        <v>187</v>
      </c>
      <c r="AW156" s="11" t="s">
        <v>35</v>
      </c>
      <c r="AX156" s="11" t="s">
        <v>73</v>
      </c>
      <c r="AY156" s="242" t="s">
        <v>180</v>
      </c>
    </row>
    <row r="157" spans="2:51" s="11" customFormat="1" ht="13.5">
      <c r="B157" s="231"/>
      <c r="C157" s="232"/>
      <c r="D157" s="233" t="s">
        <v>194</v>
      </c>
      <c r="E157" s="234" t="s">
        <v>22</v>
      </c>
      <c r="F157" s="235" t="s">
        <v>234</v>
      </c>
      <c r="G157" s="232"/>
      <c r="H157" s="236">
        <v>7.44</v>
      </c>
      <c r="I157" s="237"/>
      <c r="J157" s="232"/>
      <c r="K157" s="232"/>
      <c r="L157" s="238"/>
      <c r="M157" s="239"/>
      <c r="N157" s="240"/>
      <c r="O157" s="240"/>
      <c r="P157" s="240"/>
      <c r="Q157" s="240"/>
      <c r="R157" s="240"/>
      <c r="S157" s="240"/>
      <c r="T157" s="241"/>
      <c r="AT157" s="242" t="s">
        <v>194</v>
      </c>
      <c r="AU157" s="242" t="s">
        <v>187</v>
      </c>
      <c r="AV157" s="11" t="s">
        <v>187</v>
      </c>
      <c r="AW157" s="11" t="s">
        <v>35</v>
      </c>
      <c r="AX157" s="11" t="s">
        <v>73</v>
      </c>
      <c r="AY157" s="242" t="s">
        <v>180</v>
      </c>
    </row>
    <row r="158" spans="2:51" s="11" customFormat="1" ht="13.5">
      <c r="B158" s="231"/>
      <c r="C158" s="232"/>
      <c r="D158" s="233" t="s">
        <v>194</v>
      </c>
      <c r="E158" s="234" t="s">
        <v>22</v>
      </c>
      <c r="F158" s="235" t="s">
        <v>235</v>
      </c>
      <c r="G158" s="232"/>
      <c r="H158" s="236">
        <v>3.64</v>
      </c>
      <c r="I158" s="237"/>
      <c r="J158" s="232"/>
      <c r="K158" s="232"/>
      <c r="L158" s="238"/>
      <c r="M158" s="239"/>
      <c r="N158" s="240"/>
      <c r="O158" s="240"/>
      <c r="P158" s="240"/>
      <c r="Q158" s="240"/>
      <c r="R158" s="240"/>
      <c r="S158" s="240"/>
      <c r="T158" s="241"/>
      <c r="AT158" s="242" t="s">
        <v>194</v>
      </c>
      <c r="AU158" s="242" t="s">
        <v>187</v>
      </c>
      <c r="AV158" s="11" t="s">
        <v>187</v>
      </c>
      <c r="AW158" s="11" t="s">
        <v>35</v>
      </c>
      <c r="AX158" s="11" t="s">
        <v>73</v>
      </c>
      <c r="AY158" s="242" t="s">
        <v>180</v>
      </c>
    </row>
    <row r="159" spans="2:51" s="11" customFormat="1" ht="13.5">
      <c r="B159" s="231"/>
      <c r="C159" s="232"/>
      <c r="D159" s="233" t="s">
        <v>194</v>
      </c>
      <c r="E159" s="234" t="s">
        <v>22</v>
      </c>
      <c r="F159" s="235" t="s">
        <v>236</v>
      </c>
      <c r="G159" s="232"/>
      <c r="H159" s="236">
        <v>5.64</v>
      </c>
      <c r="I159" s="237"/>
      <c r="J159" s="232"/>
      <c r="K159" s="232"/>
      <c r="L159" s="238"/>
      <c r="M159" s="239"/>
      <c r="N159" s="240"/>
      <c r="O159" s="240"/>
      <c r="P159" s="240"/>
      <c r="Q159" s="240"/>
      <c r="R159" s="240"/>
      <c r="S159" s="240"/>
      <c r="T159" s="241"/>
      <c r="AT159" s="242" t="s">
        <v>194</v>
      </c>
      <c r="AU159" s="242" t="s">
        <v>187</v>
      </c>
      <c r="AV159" s="11" t="s">
        <v>187</v>
      </c>
      <c r="AW159" s="11" t="s">
        <v>35</v>
      </c>
      <c r="AX159" s="11" t="s">
        <v>73</v>
      </c>
      <c r="AY159" s="242" t="s">
        <v>180</v>
      </c>
    </row>
    <row r="160" spans="2:51" s="12" customFormat="1" ht="13.5">
      <c r="B160" s="243"/>
      <c r="C160" s="244"/>
      <c r="D160" s="233" t="s">
        <v>194</v>
      </c>
      <c r="E160" s="245" t="s">
        <v>22</v>
      </c>
      <c r="F160" s="246" t="s">
        <v>196</v>
      </c>
      <c r="G160" s="244"/>
      <c r="H160" s="247">
        <v>65.74</v>
      </c>
      <c r="I160" s="248"/>
      <c r="J160" s="244"/>
      <c r="K160" s="244"/>
      <c r="L160" s="249"/>
      <c r="M160" s="250"/>
      <c r="N160" s="251"/>
      <c r="O160" s="251"/>
      <c r="P160" s="251"/>
      <c r="Q160" s="251"/>
      <c r="R160" s="251"/>
      <c r="S160" s="251"/>
      <c r="T160" s="252"/>
      <c r="AT160" s="253" t="s">
        <v>194</v>
      </c>
      <c r="AU160" s="253" t="s">
        <v>187</v>
      </c>
      <c r="AV160" s="12" t="s">
        <v>186</v>
      </c>
      <c r="AW160" s="12" t="s">
        <v>35</v>
      </c>
      <c r="AX160" s="12" t="s">
        <v>10</v>
      </c>
      <c r="AY160" s="253" t="s">
        <v>180</v>
      </c>
    </row>
    <row r="161" spans="2:63" s="10" customFormat="1" ht="29.85" customHeight="1">
      <c r="B161" s="204"/>
      <c r="C161" s="205"/>
      <c r="D161" s="206" t="s">
        <v>72</v>
      </c>
      <c r="E161" s="218" t="s">
        <v>226</v>
      </c>
      <c r="F161" s="218" t="s">
        <v>262</v>
      </c>
      <c r="G161" s="205"/>
      <c r="H161" s="205"/>
      <c r="I161" s="208"/>
      <c r="J161" s="219">
        <f>BK161</f>
        <v>0</v>
      </c>
      <c r="K161" s="205"/>
      <c r="L161" s="210"/>
      <c r="M161" s="211"/>
      <c r="N161" s="212"/>
      <c r="O161" s="212"/>
      <c r="P161" s="213">
        <f>SUM(P162:P172)</f>
        <v>0</v>
      </c>
      <c r="Q161" s="212"/>
      <c r="R161" s="213">
        <f>SUM(R162:R172)</f>
        <v>0</v>
      </c>
      <c r="S161" s="212"/>
      <c r="T161" s="214">
        <f>SUM(T162:T172)</f>
        <v>0</v>
      </c>
      <c r="AR161" s="215" t="s">
        <v>10</v>
      </c>
      <c r="AT161" s="216" t="s">
        <v>72</v>
      </c>
      <c r="AU161" s="216" t="s">
        <v>10</v>
      </c>
      <c r="AY161" s="215" t="s">
        <v>180</v>
      </c>
      <c r="BK161" s="217">
        <f>SUM(BK162:BK172)</f>
        <v>0</v>
      </c>
    </row>
    <row r="162" spans="2:65" s="1" customFormat="1" ht="22.8" customHeight="1">
      <c r="B162" s="45"/>
      <c r="C162" s="220" t="s">
        <v>11</v>
      </c>
      <c r="D162" s="220" t="s">
        <v>182</v>
      </c>
      <c r="E162" s="221" t="s">
        <v>263</v>
      </c>
      <c r="F162" s="222" t="s">
        <v>264</v>
      </c>
      <c r="G162" s="223" t="s">
        <v>192</v>
      </c>
      <c r="H162" s="224">
        <v>19.3</v>
      </c>
      <c r="I162" s="225"/>
      <c r="J162" s="224">
        <f>ROUND(I162*H162,0)</f>
        <v>0</v>
      </c>
      <c r="K162" s="222" t="s">
        <v>193</v>
      </c>
      <c r="L162" s="71"/>
      <c r="M162" s="226" t="s">
        <v>22</v>
      </c>
      <c r="N162" s="227" t="s">
        <v>45</v>
      </c>
      <c r="O162" s="46"/>
      <c r="P162" s="228">
        <f>O162*H162</f>
        <v>0</v>
      </c>
      <c r="Q162" s="228">
        <v>0</v>
      </c>
      <c r="R162" s="228">
        <f>Q162*H162</f>
        <v>0</v>
      </c>
      <c r="S162" s="228">
        <v>0</v>
      </c>
      <c r="T162" s="229">
        <f>S162*H162</f>
        <v>0</v>
      </c>
      <c r="AR162" s="23" t="s">
        <v>186</v>
      </c>
      <c r="AT162" s="23" t="s">
        <v>182</v>
      </c>
      <c r="AU162" s="23" t="s">
        <v>187</v>
      </c>
      <c r="AY162" s="23" t="s">
        <v>180</v>
      </c>
      <c r="BE162" s="230">
        <f>IF(N162="základní",J162,0)</f>
        <v>0</v>
      </c>
      <c r="BF162" s="230">
        <f>IF(N162="snížená",J162,0)</f>
        <v>0</v>
      </c>
      <c r="BG162" s="230">
        <f>IF(N162="zákl. přenesená",J162,0)</f>
        <v>0</v>
      </c>
      <c r="BH162" s="230">
        <f>IF(N162="sníž. přenesená",J162,0)</f>
        <v>0</v>
      </c>
      <c r="BI162" s="230">
        <f>IF(N162="nulová",J162,0)</f>
        <v>0</v>
      </c>
      <c r="BJ162" s="23" t="s">
        <v>187</v>
      </c>
      <c r="BK162" s="230">
        <f>ROUND(I162*H162,0)</f>
        <v>0</v>
      </c>
      <c r="BL162" s="23" t="s">
        <v>186</v>
      </c>
      <c r="BM162" s="23" t="s">
        <v>265</v>
      </c>
    </row>
    <row r="163" spans="2:47" s="1" customFormat="1" ht="13.5">
      <c r="B163" s="45"/>
      <c r="C163" s="73"/>
      <c r="D163" s="233" t="s">
        <v>205</v>
      </c>
      <c r="E163" s="73"/>
      <c r="F163" s="254" t="s">
        <v>266</v>
      </c>
      <c r="G163" s="73"/>
      <c r="H163" s="73"/>
      <c r="I163" s="190"/>
      <c r="J163" s="73"/>
      <c r="K163" s="73"/>
      <c r="L163" s="71"/>
      <c r="M163" s="255"/>
      <c r="N163" s="46"/>
      <c r="O163" s="46"/>
      <c r="P163" s="46"/>
      <c r="Q163" s="46"/>
      <c r="R163" s="46"/>
      <c r="S163" s="46"/>
      <c r="T163" s="94"/>
      <c r="AT163" s="23" t="s">
        <v>205</v>
      </c>
      <c r="AU163" s="23" t="s">
        <v>187</v>
      </c>
    </row>
    <row r="164" spans="2:51" s="11" customFormat="1" ht="13.5">
      <c r="B164" s="231"/>
      <c r="C164" s="232"/>
      <c r="D164" s="233" t="s">
        <v>194</v>
      </c>
      <c r="E164" s="234" t="s">
        <v>22</v>
      </c>
      <c r="F164" s="235" t="s">
        <v>225</v>
      </c>
      <c r="G164" s="232"/>
      <c r="H164" s="236">
        <v>19.3</v>
      </c>
      <c r="I164" s="237"/>
      <c r="J164" s="232"/>
      <c r="K164" s="232"/>
      <c r="L164" s="238"/>
      <c r="M164" s="239"/>
      <c r="N164" s="240"/>
      <c r="O164" s="240"/>
      <c r="P164" s="240"/>
      <c r="Q164" s="240"/>
      <c r="R164" s="240"/>
      <c r="S164" s="240"/>
      <c r="T164" s="241"/>
      <c r="AT164" s="242" t="s">
        <v>194</v>
      </c>
      <c r="AU164" s="242" t="s">
        <v>187</v>
      </c>
      <c r="AV164" s="11" t="s">
        <v>187</v>
      </c>
      <c r="AW164" s="11" t="s">
        <v>35</v>
      </c>
      <c r="AX164" s="11" t="s">
        <v>73</v>
      </c>
      <c r="AY164" s="242" t="s">
        <v>180</v>
      </c>
    </row>
    <row r="165" spans="2:51" s="12" customFormat="1" ht="13.5">
      <c r="B165" s="243"/>
      <c r="C165" s="244"/>
      <c r="D165" s="233" t="s">
        <v>194</v>
      </c>
      <c r="E165" s="245" t="s">
        <v>22</v>
      </c>
      <c r="F165" s="246" t="s">
        <v>196</v>
      </c>
      <c r="G165" s="244"/>
      <c r="H165" s="247">
        <v>19.3</v>
      </c>
      <c r="I165" s="248"/>
      <c r="J165" s="244"/>
      <c r="K165" s="244"/>
      <c r="L165" s="249"/>
      <c r="M165" s="250"/>
      <c r="N165" s="251"/>
      <c r="O165" s="251"/>
      <c r="P165" s="251"/>
      <c r="Q165" s="251"/>
      <c r="R165" s="251"/>
      <c r="S165" s="251"/>
      <c r="T165" s="252"/>
      <c r="AT165" s="253" t="s">
        <v>194</v>
      </c>
      <c r="AU165" s="253" t="s">
        <v>187</v>
      </c>
      <c r="AV165" s="12" t="s">
        <v>186</v>
      </c>
      <c r="AW165" s="12" t="s">
        <v>35</v>
      </c>
      <c r="AX165" s="12" t="s">
        <v>10</v>
      </c>
      <c r="AY165" s="253" t="s">
        <v>180</v>
      </c>
    </row>
    <row r="166" spans="2:65" s="1" customFormat="1" ht="14.4" customHeight="1">
      <c r="B166" s="45"/>
      <c r="C166" s="220" t="s">
        <v>224</v>
      </c>
      <c r="D166" s="220" t="s">
        <v>182</v>
      </c>
      <c r="E166" s="221" t="s">
        <v>267</v>
      </c>
      <c r="F166" s="222" t="s">
        <v>268</v>
      </c>
      <c r="G166" s="223" t="s">
        <v>269</v>
      </c>
      <c r="H166" s="224">
        <v>1</v>
      </c>
      <c r="I166" s="225"/>
      <c r="J166" s="224">
        <f>ROUND(I166*H166,0)</f>
        <v>0</v>
      </c>
      <c r="K166" s="222" t="s">
        <v>22</v>
      </c>
      <c r="L166" s="71"/>
      <c r="M166" s="226" t="s">
        <v>22</v>
      </c>
      <c r="N166" s="227" t="s">
        <v>45</v>
      </c>
      <c r="O166" s="46"/>
      <c r="P166" s="228">
        <f>O166*H166</f>
        <v>0</v>
      </c>
      <c r="Q166" s="228">
        <v>0</v>
      </c>
      <c r="R166" s="228">
        <f>Q166*H166</f>
        <v>0</v>
      </c>
      <c r="S166" s="228">
        <v>0</v>
      </c>
      <c r="T166" s="229">
        <f>S166*H166</f>
        <v>0</v>
      </c>
      <c r="AR166" s="23" t="s">
        <v>186</v>
      </c>
      <c r="AT166" s="23" t="s">
        <v>182</v>
      </c>
      <c r="AU166" s="23" t="s">
        <v>187</v>
      </c>
      <c r="AY166" s="23" t="s">
        <v>180</v>
      </c>
      <c r="BE166" s="230">
        <f>IF(N166="základní",J166,0)</f>
        <v>0</v>
      </c>
      <c r="BF166" s="230">
        <f>IF(N166="snížená",J166,0)</f>
        <v>0</v>
      </c>
      <c r="BG166" s="230">
        <f>IF(N166="zákl. přenesená",J166,0)</f>
        <v>0</v>
      </c>
      <c r="BH166" s="230">
        <f>IF(N166="sníž. přenesená",J166,0)</f>
        <v>0</v>
      </c>
      <c r="BI166" s="230">
        <f>IF(N166="nulová",J166,0)</f>
        <v>0</v>
      </c>
      <c r="BJ166" s="23" t="s">
        <v>187</v>
      </c>
      <c r="BK166" s="230">
        <f>ROUND(I166*H166,0)</f>
        <v>0</v>
      </c>
      <c r="BL166" s="23" t="s">
        <v>186</v>
      </c>
      <c r="BM166" s="23" t="s">
        <v>270</v>
      </c>
    </row>
    <row r="167" spans="2:65" s="1" customFormat="1" ht="45.6" customHeight="1">
      <c r="B167" s="45"/>
      <c r="C167" s="220" t="s">
        <v>271</v>
      </c>
      <c r="D167" s="220" t="s">
        <v>182</v>
      </c>
      <c r="E167" s="221" t="s">
        <v>272</v>
      </c>
      <c r="F167" s="222" t="s">
        <v>273</v>
      </c>
      <c r="G167" s="223" t="s">
        <v>192</v>
      </c>
      <c r="H167" s="224">
        <v>26.34</v>
      </c>
      <c r="I167" s="225"/>
      <c r="J167" s="224">
        <f>ROUND(I167*H167,0)</f>
        <v>0</v>
      </c>
      <c r="K167" s="222" t="s">
        <v>193</v>
      </c>
      <c r="L167" s="71"/>
      <c r="M167" s="226" t="s">
        <v>22</v>
      </c>
      <c r="N167" s="227" t="s">
        <v>45</v>
      </c>
      <c r="O167" s="46"/>
      <c r="P167" s="228">
        <f>O167*H167</f>
        <v>0</v>
      </c>
      <c r="Q167" s="228">
        <v>0</v>
      </c>
      <c r="R167" s="228">
        <f>Q167*H167</f>
        <v>0</v>
      </c>
      <c r="S167" s="228">
        <v>0</v>
      </c>
      <c r="T167" s="229">
        <f>S167*H167</f>
        <v>0</v>
      </c>
      <c r="AR167" s="23" t="s">
        <v>186</v>
      </c>
      <c r="AT167" s="23" t="s">
        <v>182</v>
      </c>
      <c r="AU167" s="23" t="s">
        <v>187</v>
      </c>
      <c r="AY167" s="23" t="s">
        <v>180</v>
      </c>
      <c r="BE167" s="230">
        <f>IF(N167="základní",J167,0)</f>
        <v>0</v>
      </c>
      <c r="BF167" s="230">
        <f>IF(N167="snížená",J167,0)</f>
        <v>0</v>
      </c>
      <c r="BG167" s="230">
        <f>IF(N167="zákl. přenesená",J167,0)</f>
        <v>0</v>
      </c>
      <c r="BH167" s="230">
        <f>IF(N167="sníž. přenesená",J167,0)</f>
        <v>0</v>
      </c>
      <c r="BI167" s="230">
        <f>IF(N167="nulová",J167,0)</f>
        <v>0</v>
      </c>
      <c r="BJ167" s="23" t="s">
        <v>187</v>
      </c>
      <c r="BK167" s="230">
        <f>ROUND(I167*H167,0)</f>
        <v>0</v>
      </c>
      <c r="BL167" s="23" t="s">
        <v>186</v>
      </c>
      <c r="BM167" s="23" t="s">
        <v>274</v>
      </c>
    </row>
    <row r="168" spans="2:51" s="11" customFormat="1" ht="13.5">
      <c r="B168" s="231"/>
      <c r="C168" s="232"/>
      <c r="D168" s="233" t="s">
        <v>194</v>
      </c>
      <c r="E168" s="234" t="s">
        <v>22</v>
      </c>
      <c r="F168" s="235" t="s">
        <v>275</v>
      </c>
      <c r="G168" s="232"/>
      <c r="H168" s="236">
        <v>26.34</v>
      </c>
      <c r="I168" s="237"/>
      <c r="J168" s="232"/>
      <c r="K168" s="232"/>
      <c r="L168" s="238"/>
      <c r="M168" s="239"/>
      <c r="N168" s="240"/>
      <c r="O168" s="240"/>
      <c r="P168" s="240"/>
      <c r="Q168" s="240"/>
      <c r="R168" s="240"/>
      <c r="S168" s="240"/>
      <c r="T168" s="241"/>
      <c r="AT168" s="242" t="s">
        <v>194</v>
      </c>
      <c r="AU168" s="242" t="s">
        <v>187</v>
      </c>
      <c r="AV168" s="11" t="s">
        <v>187</v>
      </c>
      <c r="AW168" s="11" t="s">
        <v>35</v>
      </c>
      <c r="AX168" s="11" t="s">
        <v>73</v>
      </c>
      <c r="AY168" s="242" t="s">
        <v>180</v>
      </c>
    </row>
    <row r="169" spans="2:51" s="12" customFormat="1" ht="13.5">
      <c r="B169" s="243"/>
      <c r="C169" s="244"/>
      <c r="D169" s="233" t="s">
        <v>194</v>
      </c>
      <c r="E169" s="245" t="s">
        <v>22</v>
      </c>
      <c r="F169" s="246" t="s">
        <v>196</v>
      </c>
      <c r="G169" s="244"/>
      <c r="H169" s="247">
        <v>26.34</v>
      </c>
      <c r="I169" s="248"/>
      <c r="J169" s="244"/>
      <c r="K169" s="244"/>
      <c r="L169" s="249"/>
      <c r="M169" s="250"/>
      <c r="N169" s="251"/>
      <c r="O169" s="251"/>
      <c r="P169" s="251"/>
      <c r="Q169" s="251"/>
      <c r="R169" s="251"/>
      <c r="S169" s="251"/>
      <c r="T169" s="252"/>
      <c r="AT169" s="253" t="s">
        <v>194</v>
      </c>
      <c r="AU169" s="253" t="s">
        <v>187</v>
      </c>
      <c r="AV169" s="12" t="s">
        <v>186</v>
      </c>
      <c r="AW169" s="12" t="s">
        <v>35</v>
      </c>
      <c r="AX169" s="12" t="s">
        <v>10</v>
      </c>
      <c r="AY169" s="253" t="s">
        <v>180</v>
      </c>
    </row>
    <row r="170" spans="2:65" s="1" customFormat="1" ht="22.8" customHeight="1">
      <c r="B170" s="45"/>
      <c r="C170" s="220" t="s">
        <v>229</v>
      </c>
      <c r="D170" s="220" t="s">
        <v>182</v>
      </c>
      <c r="E170" s="221" t="s">
        <v>276</v>
      </c>
      <c r="F170" s="222" t="s">
        <v>277</v>
      </c>
      <c r="G170" s="223" t="s">
        <v>203</v>
      </c>
      <c r="H170" s="224">
        <v>1</v>
      </c>
      <c r="I170" s="225"/>
      <c r="J170" s="224">
        <f>ROUND(I170*H170,0)</f>
        <v>0</v>
      </c>
      <c r="K170" s="222" t="s">
        <v>193</v>
      </c>
      <c r="L170" s="71"/>
      <c r="M170" s="226" t="s">
        <v>22</v>
      </c>
      <c r="N170" s="227" t="s">
        <v>45</v>
      </c>
      <c r="O170" s="46"/>
      <c r="P170" s="228">
        <f>O170*H170</f>
        <v>0</v>
      </c>
      <c r="Q170" s="228">
        <v>0</v>
      </c>
      <c r="R170" s="228">
        <f>Q170*H170</f>
        <v>0</v>
      </c>
      <c r="S170" s="228">
        <v>0</v>
      </c>
      <c r="T170" s="229">
        <f>S170*H170</f>
        <v>0</v>
      </c>
      <c r="AR170" s="23" t="s">
        <v>186</v>
      </c>
      <c r="AT170" s="23" t="s">
        <v>182</v>
      </c>
      <c r="AU170" s="23" t="s">
        <v>187</v>
      </c>
      <c r="AY170" s="23" t="s">
        <v>180</v>
      </c>
      <c r="BE170" s="230">
        <f>IF(N170="základní",J170,0)</f>
        <v>0</v>
      </c>
      <c r="BF170" s="230">
        <f>IF(N170="snížená",J170,0)</f>
        <v>0</v>
      </c>
      <c r="BG170" s="230">
        <f>IF(N170="zákl. přenesená",J170,0)</f>
        <v>0</v>
      </c>
      <c r="BH170" s="230">
        <f>IF(N170="sníž. přenesená",J170,0)</f>
        <v>0</v>
      </c>
      <c r="BI170" s="230">
        <f>IF(N170="nulová",J170,0)</f>
        <v>0</v>
      </c>
      <c r="BJ170" s="23" t="s">
        <v>187</v>
      </c>
      <c r="BK170" s="230">
        <f>ROUND(I170*H170,0)</f>
        <v>0</v>
      </c>
      <c r="BL170" s="23" t="s">
        <v>186</v>
      </c>
      <c r="BM170" s="23" t="s">
        <v>278</v>
      </c>
    </row>
    <row r="171" spans="2:51" s="11" customFormat="1" ht="13.5">
      <c r="B171" s="231"/>
      <c r="C171" s="232"/>
      <c r="D171" s="233" t="s">
        <v>194</v>
      </c>
      <c r="E171" s="234" t="s">
        <v>22</v>
      </c>
      <c r="F171" s="235" t="s">
        <v>279</v>
      </c>
      <c r="G171" s="232"/>
      <c r="H171" s="236">
        <v>1</v>
      </c>
      <c r="I171" s="237"/>
      <c r="J171" s="232"/>
      <c r="K171" s="232"/>
      <c r="L171" s="238"/>
      <c r="M171" s="239"/>
      <c r="N171" s="240"/>
      <c r="O171" s="240"/>
      <c r="P171" s="240"/>
      <c r="Q171" s="240"/>
      <c r="R171" s="240"/>
      <c r="S171" s="240"/>
      <c r="T171" s="241"/>
      <c r="AT171" s="242" t="s">
        <v>194</v>
      </c>
      <c r="AU171" s="242" t="s">
        <v>187</v>
      </c>
      <c r="AV171" s="11" t="s">
        <v>187</v>
      </c>
      <c r="AW171" s="11" t="s">
        <v>35</v>
      </c>
      <c r="AX171" s="11" t="s">
        <v>73</v>
      </c>
      <c r="AY171" s="242" t="s">
        <v>180</v>
      </c>
    </row>
    <row r="172" spans="2:51" s="12" customFormat="1" ht="13.5">
      <c r="B172" s="243"/>
      <c r="C172" s="244"/>
      <c r="D172" s="233" t="s">
        <v>194</v>
      </c>
      <c r="E172" s="245" t="s">
        <v>22</v>
      </c>
      <c r="F172" s="246" t="s">
        <v>196</v>
      </c>
      <c r="G172" s="244"/>
      <c r="H172" s="247">
        <v>1</v>
      </c>
      <c r="I172" s="248"/>
      <c r="J172" s="244"/>
      <c r="K172" s="244"/>
      <c r="L172" s="249"/>
      <c r="M172" s="250"/>
      <c r="N172" s="251"/>
      <c r="O172" s="251"/>
      <c r="P172" s="251"/>
      <c r="Q172" s="251"/>
      <c r="R172" s="251"/>
      <c r="S172" s="251"/>
      <c r="T172" s="252"/>
      <c r="AT172" s="253" t="s">
        <v>194</v>
      </c>
      <c r="AU172" s="253" t="s">
        <v>187</v>
      </c>
      <c r="AV172" s="12" t="s">
        <v>186</v>
      </c>
      <c r="AW172" s="12" t="s">
        <v>35</v>
      </c>
      <c r="AX172" s="12" t="s">
        <v>10</v>
      </c>
      <c r="AY172" s="253" t="s">
        <v>180</v>
      </c>
    </row>
    <row r="173" spans="2:63" s="10" customFormat="1" ht="29.85" customHeight="1">
      <c r="B173" s="204"/>
      <c r="C173" s="205"/>
      <c r="D173" s="206" t="s">
        <v>72</v>
      </c>
      <c r="E173" s="218" t="s">
        <v>280</v>
      </c>
      <c r="F173" s="218" t="s">
        <v>281</v>
      </c>
      <c r="G173" s="205"/>
      <c r="H173" s="205"/>
      <c r="I173" s="208"/>
      <c r="J173" s="219">
        <f>BK173</f>
        <v>0</v>
      </c>
      <c r="K173" s="205"/>
      <c r="L173" s="210"/>
      <c r="M173" s="211"/>
      <c r="N173" s="212"/>
      <c r="O173" s="212"/>
      <c r="P173" s="213">
        <f>SUM(P174:P185)</f>
        <v>0</v>
      </c>
      <c r="Q173" s="212"/>
      <c r="R173" s="213">
        <f>SUM(R174:R185)</f>
        <v>0</v>
      </c>
      <c r="S173" s="212"/>
      <c r="T173" s="214">
        <f>SUM(T174:T185)</f>
        <v>0</v>
      </c>
      <c r="AR173" s="215" t="s">
        <v>10</v>
      </c>
      <c r="AT173" s="216" t="s">
        <v>72</v>
      </c>
      <c r="AU173" s="216" t="s">
        <v>10</v>
      </c>
      <c r="AY173" s="215" t="s">
        <v>180</v>
      </c>
      <c r="BK173" s="217">
        <f>SUM(BK174:BK185)</f>
        <v>0</v>
      </c>
    </row>
    <row r="174" spans="2:65" s="1" customFormat="1" ht="22.8" customHeight="1">
      <c r="B174" s="45"/>
      <c r="C174" s="220" t="s">
        <v>282</v>
      </c>
      <c r="D174" s="220" t="s">
        <v>182</v>
      </c>
      <c r="E174" s="221" t="s">
        <v>283</v>
      </c>
      <c r="F174" s="222" t="s">
        <v>284</v>
      </c>
      <c r="G174" s="223" t="s">
        <v>285</v>
      </c>
      <c r="H174" s="224">
        <v>2.85</v>
      </c>
      <c r="I174" s="225"/>
      <c r="J174" s="224">
        <f>ROUND(I174*H174,0)</f>
        <v>0</v>
      </c>
      <c r="K174" s="222" t="s">
        <v>193</v>
      </c>
      <c r="L174" s="71"/>
      <c r="M174" s="226" t="s">
        <v>22</v>
      </c>
      <c r="N174" s="227" t="s">
        <v>45</v>
      </c>
      <c r="O174" s="46"/>
      <c r="P174" s="228">
        <f>O174*H174</f>
        <v>0</v>
      </c>
      <c r="Q174" s="228">
        <v>0</v>
      </c>
      <c r="R174" s="228">
        <f>Q174*H174</f>
        <v>0</v>
      </c>
      <c r="S174" s="228">
        <v>0</v>
      </c>
      <c r="T174" s="229">
        <f>S174*H174</f>
        <v>0</v>
      </c>
      <c r="AR174" s="23" t="s">
        <v>186</v>
      </c>
      <c r="AT174" s="23" t="s">
        <v>182</v>
      </c>
      <c r="AU174" s="23" t="s">
        <v>187</v>
      </c>
      <c r="AY174" s="23" t="s">
        <v>180</v>
      </c>
      <c r="BE174" s="230">
        <f>IF(N174="základní",J174,0)</f>
        <v>0</v>
      </c>
      <c r="BF174" s="230">
        <f>IF(N174="snížená",J174,0)</f>
        <v>0</v>
      </c>
      <c r="BG174" s="230">
        <f>IF(N174="zákl. přenesená",J174,0)</f>
        <v>0</v>
      </c>
      <c r="BH174" s="230">
        <f>IF(N174="sníž. přenesená",J174,0)</f>
        <v>0</v>
      </c>
      <c r="BI174" s="230">
        <f>IF(N174="nulová",J174,0)</f>
        <v>0</v>
      </c>
      <c r="BJ174" s="23" t="s">
        <v>187</v>
      </c>
      <c r="BK174" s="230">
        <f>ROUND(I174*H174,0)</f>
        <v>0</v>
      </c>
      <c r="BL174" s="23" t="s">
        <v>186</v>
      </c>
      <c r="BM174" s="23" t="s">
        <v>286</v>
      </c>
    </row>
    <row r="175" spans="2:47" s="1" customFormat="1" ht="13.5">
      <c r="B175" s="45"/>
      <c r="C175" s="73"/>
      <c r="D175" s="233" t="s">
        <v>205</v>
      </c>
      <c r="E175" s="73"/>
      <c r="F175" s="254" t="s">
        <v>287</v>
      </c>
      <c r="G175" s="73"/>
      <c r="H175" s="73"/>
      <c r="I175" s="190"/>
      <c r="J175" s="73"/>
      <c r="K175" s="73"/>
      <c r="L175" s="71"/>
      <c r="M175" s="255"/>
      <c r="N175" s="46"/>
      <c r="O175" s="46"/>
      <c r="P175" s="46"/>
      <c r="Q175" s="46"/>
      <c r="R175" s="46"/>
      <c r="S175" s="46"/>
      <c r="T175" s="94"/>
      <c r="AT175" s="23" t="s">
        <v>205</v>
      </c>
      <c r="AU175" s="23" t="s">
        <v>187</v>
      </c>
    </row>
    <row r="176" spans="2:65" s="1" customFormat="1" ht="34.2" customHeight="1">
      <c r="B176" s="45"/>
      <c r="C176" s="220" t="s">
        <v>232</v>
      </c>
      <c r="D176" s="220" t="s">
        <v>182</v>
      </c>
      <c r="E176" s="221" t="s">
        <v>288</v>
      </c>
      <c r="F176" s="222" t="s">
        <v>289</v>
      </c>
      <c r="G176" s="223" t="s">
        <v>285</v>
      </c>
      <c r="H176" s="224">
        <v>2.85</v>
      </c>
      <c r="I176" s="225"/>
      <c r="J176" s="224">
        <f>ROUND(I176*H176,0)</f>
        <v>0</v>
      </c>
      <c r="K176" s="222" t="s">
        <v>193</v>
      </c>
      <c r="L176" s="71"/>
      <c r="M176" s="226" t="s">
        <v>22</v>
      </c>
      <c r="N176" s="227" t="s">
        <v>45</v>
      </c>
      <c r="O176" s="46"/>
      <c r="P176" s="228">
        <f>O176*H176</f>
        <v>0</v>
      </c>
      <c r="Q176" s="228">
        <v>0</v>
      </c>
      <c r="R176" s="228">
        <f>Q176*H176</f>
        <v>0</v>
      </c>
      <c r="S176" s="228">
        <v>0</v>
      </c>
      <c r="T176" s="229">
        <f>S176*H176</f>
        <v>0</v>
      </c>
      <c r="AR176" s="23" t="s">
        <v>186</v>
      </c>
      <c r="AT176" s="23" t="s">
        <v>182</v>
      </c>
      <c r="AU176" s="23" t="s">
        <v>187</v>
      </c>
      <c r="AY176" s="23" t="s">
        <v>180</v>
      </c>
      <c r="BE176" s="230">
        <f>IF(N176="základní",J176,0)</f>
        <v>0</v>
      </c>
      <c r="BF176" s="230">
        <f>IF(N176="snížená",J176,0)</f>
        <v>0</v>
      </c>
      <c r="BG176" s="230">
        <f>IF(N176="zákl. přenesená",J176,0)</f>
        <v>0</v>
      </c>
      <c r="BH176" s="230">
        <f>IF(N176="sníž. přenesená",J176,0)</f>
        <v>0</v>
      </c>
      <c r="BI176" s="230">
        <f>IF(N176="nulová",J176,0)</f>
        <v>0</v>
      </c>
      <c r="BJ176" s="23" t="s">
        <v>187</v>
      </c>
      <c r="BK176" s="230">
        <f>ROUND(I176*H176,0)</f>
        <v>0</v>
      </c>
      <c r="BL176" s="23" t="s">
        <v>186</v>
      </c>
      <c r="BM176" s="23" t="s">
        <v>290</v>
      </c>
    </row>
    <row r="177" spans="2:47" s="1" customFormat="1" ht="13.5">
      <c r="B177" s="45"/>
      <c r="C177" s="73"/>
      <c r="D177" s="233" t="s">
        <v>205</v>
      </c>
      <c r="E177" s="73"/>
      <c r="F177" s="254" t="s">
        <v>291</v>
      </c>
      <c r="G177" s="73"/>
      <c r="H177" s="73"/>
      <c r="I177" s="190"/>
      <c r="J177" s="73"/>
      <c r="K177" s="73"/>
      <c r="L177" s="71"/>
      <c r="M177" s="255"/>
      <c r="N177" s="46"/>
      <c r="O177" s="46"/>
      <c r="P177" s="46"/>
      <c r="Q177" s="46"/>
      <c r="R177" s="46"/>
      <c r="S177" s="46"/>
      <c r="T177" s="94"/>
      <c r="AT177" s="23" t="s">
        <v>205</v>
      </c>
      <c r="AU177" s="23" t="s">
        <v>187</v>
      </c>
    </row>
    <row r="178" spans="2:65" s="1" customFormat="1" ht="22.8" customHeight="1">
      <c r="B178" s="45"/>
      <c r="C178" s="220" t="s">
        <v>9</v>
      </c>
      <c r="D178" s="220" t="s">
        <v>182</v>
      </c>
      <c r="E178" s="221" t="s">
        <v>292</v>
      </c>
      <c r="F178" s="222" t="s">
        <v>293</v>
      </c>
      <c r="G178" s="223" t="s">
        <v>285</v>
      </c>
      <c r="H178" s="224">
        <v>2.85</v>
      </c>
      <c r="I178" s="225"/>
      <c r="J178" s="224">
        <f>ROUND(I178*H178,0)</f>
        <v>0</v>
      </c>
      <c r="K178" s="222" t="s">
        <v>193</v>
      </c>
      <c r="L178" s="71"/>
      <c r="M178" s="226" t="s">
        <v>22</v>
      </c>
      <c r="N178" s="227" t="s">
        <v>45</v>
      </c>
      <c r="O178" s="46"/>
      <c r="P178" s="228">
        <f>O178*H178</f>
        <v>0</v>
      </c>
      <c r="Q178" s="228">
        <v>0</v>
      </c>
      <c r="R178" s="228">
        <f>Q178*H178</f>
        <v>0</v>
      </c>
      <c r="S178" s="228">
        <v>0</v>
      </c>
      <c r="T178" s="229">
        <f>S178*H178</f>
        <v>0</v>
      </c>
      <c r="AR178" s="23" t="s">
        <v>186</v>
      </c>
      <c r="AT178" s="23" t="s">
        <v>182</v>
      </c>
      <c r="AU178" s="23" t="s">
        <v>187</v>
      </c>
      <c r="AY178" s="23" t="s">
        <v>180</v>
      </c>
      <c r="BE178" s="230">
        <f>IF(N178="základní",J178,0)</f>
        <v>0</v>
      </c>
      <c r="BF178" s="230">
        <f>IF(N178="snížená",J178,0)</f>
        <v>0</v>
      </c>
      <c r="BG178" s="230">
        <f>IF(N178="zákl. přenesená",J178,0)</f>
        <v>0</v>
      </c>
      <c r="BH178" s="230">
        <f>IF(N178="sníž. přenesená",J178,0)</f>
        <v>0</v>
      </c>
      <c r="BI178" s="230">
        <f>IF(N178="nulová",J178,0)</f>
        <v>0</v>
      </c>
      <c r="BJ178" s="23" t="s">
        <v>187</v>
      </c>
      <c r="BK178" s="230">
        <f>ROUND(I178*H178,0)</f>
        <v>0</v>
      </c>
      <c r="BL178" s="23" t="s">
        <v>186</v>
      </c>
      <c r="BM178" s="23" t="s">
        <v>294</v>
      </c>
    </row>
    <row r="179" spans="2:47" s="1" customFormat="1" ht="13.5">
      <c r="B179" s="45"/>
      <c r="C179" s="73"/>
      <c r="D179" s="233" t="s">
        <v>205</v>
      </c>
      <c r="E179" s="73"/>
      <c r="F179" s="254" t="s">
        <v>295</v>
      </c>
      <c r="G179" s="73"/>
      <c r="H179" s="73"/>
      <c r="I179" s="190"/>
      <c r="J179" s="73"/>
      <c r="K179" s="73"/>
      <c r="L179" s="71"/>
      <c r="M179" s="255"/>
      <c r="N179" s="46"/>
      <c r="O179" s="46"/>
      <c r="P179" s="46"/>
      <c r="Q179" s="46"/>
      <c r="R179" s="46"/>
      <c r="S179" s="46"/>
      <c r="T179" s="94"/>
      <c r="AT179" s="23" t="s">
        <v>205</v>
      </c>
      <c r="AU179" s="23" t="s">
        <v>187</v>
      </c>
    </row>
    <row r="180" spans="2:65" s="1" customFormat="1" ht="34.2" customHeight="1">
      <c r="B180" s="45"/>
      <c r="C180" s="220" t="s">
        <v>240</v>
      </c>
      <c r="D180" s="220" t="s">
        <v>182</v>
      </c>
      <c r="E180" s="221" t="s">
        <v>296</v>
      </c>
      <c r="F180" s="222" t="s">
        <v>297</v>
      </c>
      <c r="G180" s="223" t="s">
        <v>285</v>
      </c>
      <c r="H180" s="224">
        <v>13.75</v>
      </c>
      <c r="I180" s="225"/>
      <c r="J180" s="224">
        <f>ROUND(I180*H180,0)</f>
        <v>0</v>
      </c>
      <c r="K180" s="222" t="s">
        <v>193</v>
      </c>
      <c r="L180" s="71"/>
      <c r="M180" s="226" t="s">
        <v>22</v>
      </c>
      <c r="N180" s="227" t="s">
        <v>45</v>
      </c>
      <c r="O180" s="46"/>
      <c r="P180" s="228">
        <f>O180*H180</f>
        <v>0</v>
      </c>
      <c r="Q180" s="228">
        <v>0</v>
      </c>
      <c r="R180" s="228">
        <f>Q180*H180</f>
        <v>0</v>
      </c>
      <c r="S180" s="228">
        <v>0</v>
      </c>
      <c r="T180" s="229">
        <f>S180*H180</f>
        <v>0</v>
      </c>
      <c r="AR180" s="23" t="s">
        <v>186</v>
      </c>
      <c r="AT180" s="23" t="s">
        <v>182</v>
      </c>
      <c r="AU180" s="23" t="s">
        <v>187</v>
      </c>
      <c r="AY180" s="23" t="s">
        <v>180</v>
      </c>
      <c r="BE180" s="230">
        <f>IF(N180="základní",J180,0)</f>
        <v>0</v>
      </c>
      <c r="BF180" s="230">
        <f>IF(N180="snížená",J180,0)</f>
        <v>0</v>
      </c>
      <c r="BG180" s="230">
        <f>IF(N180="zákl. přenesená",J180,0)</f>
        <v>0</v>
      </c>
      <c r="BH180" s="230">
        <f>IF(N180="sníž. přenesená",J180,0)</f>
        <v>0</v>
      </c>
      <c r="BI180" s="230">
        <f>IF(N180="nulová",J180,0)</f>
        <v>0</v>
      </c>
      <c r="BJ180" s="23" t="s">
        <v>187</v>
      </c>
      <c r="BK180" s="230">
        <f>ROUND(I180*H180,0)</f>
        <v>0</v>
      </c>
      <c r="BL180" s="23" t="s">
        <v>186</v>
      </c>
      <c r="BM180" s="23" t="s">
        <v>298</v>
      </c>
    </row>
    <row r="181" spans="2:47" s="1" customFormat="1" ht="13.5">
      <c r="B181" s="45"/>
      <c r="C181" s="73"/>
      <c r="D181" s="233" t="s">
        <v>205</v>
      </c>
      <c r="E181" s="73"/>
      <c r="F181" s="254" t="s">
        <v>295</v>
      </c>
      <c r="G181" s="73"/>
      <c r="H181" s="73"/>
      <c r="I181" s="190"/>
      <c r="J181" s="73"/>
      <c r="K181" s="73"/>
      <c r="L181" s="71"/>
      <c r="M181" s="255"/>
      <c r="N181" s="46"/>
      <c r="O181" s="46"/>
      <c r="P181" s="46"/>
      <c r="Q181" s="46"/>
      <c r="R181" s="46"/>
      <c r="S181" s="46"/>
      <c r="T181" s="94"/>
      <c r="AT181" s="23" t="s">
        <v>205</v>
      </c>
      <c r="AU181" s="23" t="s">
        <v>187</v>
      </c>
    </row>
    <row r="182" spans="2:51" s="11" customFormat="1" ht="13.5">
      <c r="B182" s="231"/>
      <c r="C182" s="232"/>
      <c r="D182" s="233" t="s">
        <v>194</v>
      </c>
      <c r="E182" s="234" t="s">
        <v>22</v>
      </c>
      <c r="F182" s="235" t="s">
        <v>299</v>
      </c>
      <c r="G182" s="232"/>
      <c r="H182" s="236">
        <v>13.75</v>
      </c>
      <c r="I182" s="237"/>
      <c r="J182" s="232"/>
      <c r="K182" s="232"/>
      <c r="L182" s="238"/>
      <c r="M182" s="239"/>
      <c r="N182" s="240"/>
      <c r="O182" s="240"/>
      <c r="P182" s="240"/>
      <c r="Q182" s="240"/>
      <c r="R182" s="240"/>
      <c r="S182" s="240"/>
      <c r="T182" s="241"/>
      <c r="AT182" s="242" t="s">
        <v>194</v>
      </c>
      <c r="AU182" s="242" t="s">
        <v>187</v>
      </c>
      <c r="AV182" s="11" t="s">
        <v>187</v>
      </c>
      <c r="AW182" s="11" t="s">
        <v>35</v>
      </c>
      <c r="AX182" s="11" t="s">
        <v>73</v>
      </c>
      <c r="AY182" s="242" t="s">
        <v>180</v>
      </c>
    </row>
    <row r="183" spans="2:51" s="12" customFormat="1" ht="13.5">
      <c r="B183" s="243"/>
      <c r="C183" s="244"/>
      <c r="D183" s="233" t="s">
        <v>194</v>
      </c>
      <c r="E183" s="245" t="s">
        <v>22</v>
      </c>
      <c r="F183" s="246" t="s">
        <v>196</v>
      </c>
      <c r="G183" s="244"/>
      <c r="H183" s="247">
        <v>13.75</v>
      </c>
      <c r="I183" s="248"/>
      <c r="J183" s="244"/>
      <c r="K183" s="244"/>
      <c r="L183" s="249"/>
      <c r="M183" s="250"/>
      <c r="N183" s="251"/>
      <c r="O183" s="251"/>
      <c r="P183" s="251"/>
      <c r="Q183" s="251"/>
      <c r="R183" s="251"/>
      <c r="S183" s="251"/>
      <c r="T183" s="252"/>
      <c r="AT183" s="253" t="s">
        <v>194</v>
      </c>
      <c r="AU183" s="253" t="s">
        <v>187</v>
      </c>
      <c r="AV183" s="12" t="s">
        <v>186</v>
      </c>
      <c r="AW183" s="12" t="s">
        <v>35</v>
      </c>
      <c r="AX183" s="12" t="s">
        <v>10</v>
      </c>
      <c r="AY183" s="253" t="s">
        <v>180</v>
      </c>
    </row>
    <row r="184" spans="2:65" s="1" customFormat="1" ht="34.2" customHeight="1">
      <c r="B184" s="45"/>
      <c r="C184" s="220" t="s">
        <v>300</v>
      </c>
      <c r="D184" s="220" t="s">
        <v>182</v>
      </c>
      <c r="E184" s="221" t="s">
        <v>301</v>
      </c>
      <c r="F184" s="222" t="s">
        <v>302</v>
      </c>
      <c r="G184" s="223" t="s">
        <v>285</v>
      </c>
      <c r="H184" s="224">
        <v>2.75</v>
      </c>
      <c r="I184" s="225"/>
      <c r="J184" s="224">
        <f>ROUND(I184*H184,0)</f>
        <v>0</v>
      </c>
      <c r="K184" s="222" t="s">
        <v>193</v>
      </c>
      <c r="L184" s="71"/>
      <c r="M184" s="226" t="s">
        <v>22</v>
      </c>
      <c r="N184" s="227" t="s">
        <v>45</v>
      </c>
      <c r="O184" s="46"/>
      <c r="P184" s="228">
        <f>O184*H184</f>
        <v>0</v>
      </c>
      <c r="Q184" s="228">
        <v>0</v>
      </c>
      <c r="R184" s="228">
        <f>Q184*H184</f>
        <v>0</v>
      </c>
      <c r="S184" s="228">
        <v>0</v>
      </c>
      <c r="T184" s="229">
        <f>S184*H184</f>
        <v>0</v>
      </c>
      <c r="AR184" s="23" t="s">
        <v>186</v>
      </c>
      <c r="AT184" s="23" t="s">
        <v>182</v>
      </c>
      <c r="AU184" s="23" t="s">
        <v>187</v>
      </c>
      <c r="AY184" s="23" t="s">
        <v>180</v>
      </c>
      <c r="BE184" s="230">
        <f>IF(N184="základní",J184,0)</f>
        <v>0</v>
      </c>
      <c r="BF184" s="230">
        <f>IF(N184="snížená",J184,0)</f>
        <v>0</v>
      </c>
      <c r="BG184" s="230">
        <f>IF(N184="zákl. přenesená",J184,0)</f>
        <v>0</v>
      </c>
      <c r="BH184" s="230">
        <f>IF(N184="sníž. přenesená",J184,0)</f>
        <v>0</v>
      </c>
      <c r="BI184" s="230">
        <f>IF(N184="nulová",J184,0)</f>
        <v>0</v>
      </c>
      <c r="BJ184" s="23" t="s">
        <v>187</v>
      </c>
      <c r="BK184" s="230">
        <f>ROUND(I184*H184,0)</f>
        <v>0</v>
      </c>
      <c r="BL184" s="23" t="s">
        <v>186</v>
      </c>
      <c r="BM184" s="23" t="s">
        <v>303</v>
      </c>
    </row>
    <row r="185" spans="2:47" s="1" customFormat="1" ht="13.5">
      <c r="B185" s="45"/>
      <c r="C185" s="73"/>
      <c r="D185" s="233" t="s">
        <v>205</v>
      </c>
      <c r="E185" s="73"/>
      <c r="F185" s="254" t="s">
        <v>304</v>
      </c>
      <c r="G185" s="73"/>
      <c r="H185" s="73"/>
      <c r="I185" s="190"/>
      <c r="J185" s="73"/>
      <c r="K185" s="73"/>
      <c r="L185" s="71"/>
      <c r="M185" s="255"/>
      <c r="N185" s="46"/>
      <c r="O185" s="46"/>
      <c r="P185" s="46"/>
      <c r="Q185" s="46"/>
      <c r="R185" s="46"/>
      <c r="S185" s="46"/>
      <c r="T185" s="94"/>
      <c r="AT185" s="23" t="s">
        <v>205</v>
      </c>
      <c r="AU185" s="23" t="s">
        <v>187</v>
      </c>
    </row>
    <row r="186" spans="2:63" s="10" customFormat="1" ht="29.85" customHeight="1">
      <c r="B186" s="204"/>
      <c r="C186" s="205"/>
      <c r="D186" s="206" t="s">
        <v>72</v>
      </c>
      <c r="E186" s="218" t="s">
        <v>305</v>
      </c>
      <c r="F186" s="218" t="s">
        <v>306</v>
      </c>
      <c r="G186" s="205"/>
      <c r="H186" s="205"/>
      <c r="I186" s="208"/>
      <c r="J186" s="219">
        <f>BK186</f>
        <v>0</v>
      </c>
      <c r="K186" s="205"/>
      <c r="L186" s="210"/>
      <c r="M186" s="211"/>
      <c r="N186" s="212"/>
      <c r="O186" s="212"/>
      <c r="P186" s="213">
        <f>SUM(P187:P188)</f>
        <v>0</v>
      </c>
      <c r="Q186" s="212"/>
      <c r="R186" s="213">
        <f>SUM(R187:R188)</f>
        <v>0</v>
      </c>
      <c r="S186" s="212"/>
      <c r="T186" s="214">
        <f>SUM(T187:T188)</f>
        <v>0</v>
      </c>
      <c r="AR186" s="215" t="s">
        <v>10</v>
      </c>
      <c r="AT186" s="216" t="s">
        <v>72</v>
      </c>
      <c r="AU186" s="216" t="s">
        <v>10</v>
      </c>
      <c r="AY186" s="215" t="s">
        <v>180</v>
      </c>
      <c r="BK186" s="217">
        <f>SUM(BK187:BK188)</f>
        <v>0</v>
      </c>
    </row>
    <row r="187" spans="2:65" s="1" customFormat="1" ht="45.6" customHeight="1">
      <c r="B187" s="45"/>
      <c r="C187" s="220" t="s">
        <v>243</v>
      </c>
      <c r="D187" s="220" t="s">
        <v>182</v>
      </c>
      <c r="E187" s="221" t="s">
        <v>307</v>
      </c>
      <c r="F187" s="222" t="s">
        <v>308</v>
      </c>
      <c r="G187" s="223" t="s">
        <v>285</v>
      </c>
      <c r="H187" s="224">
        <v>2.31</v>
      </c>
      <c r="I187" s="225"/>
      <c r="J187" s="224">
        <f>ROUND(I187*H187,0)</f>
        <v>0</v>
      </c>
      <c r="K187" s="222" t="s">
        <v>193</v>
      </c>
      <c r="L187" s="71"/>
      <c r="M187" s="226" t="s">
        <v>22</v>
      </c>
      <c r="N187" s="227" t="s">
        <v>45</v>
      </c>
      <c r="O187" s="46"/>
      <c r="P187" s="228">
        <f>O187*H187</f>
        <v>0</v>
      </c>
      <c r="Q187" s="228">
        <v>0</v>
      </c>
      <c r="R187" s="228">
        <f>Q187*H187</f>
        <v>0</v>
      </c>
      <c r="S187" s="228">
        <v>0</v>
      </c>
      <c r="T187" s="229">
        <f>S187*H187</f>
        <v>0</v>
      </c>
      <c r="AR187" s="23" t="s">
        <v>186</v>
      </c>
      <c r="AT187" s="23" t="s">
        <v>182</v>
      </c>
      <c r="AU187" s="23" t="s">
        <v>187</v>
      </c>
      <c r="AY187" s="23" t="s">
        <v>180</v>
      </c>
      <c r="BE187" s="230">
        <f>IF(N187="základní",J187,0)</f>
        <v>0</v>
      </c>
      <c r="BF187" s="230">
        <f>IF(N187="snížená",J187,0)</f>
        <v>0</v>
      </c>
      <c r="BG187" s="230">
        <f>IF(N187="zákl. přenesená",J187,0)</f>
        <v>0</v>
      </c>
      <c r="BH187" s="230">
        <f>IF(N187="sníž. přenesená",J187,0)</f>
        <v>0</v>
      </c>
      <c r="BI187" s="230">
        <f>IF(N187="nulová",J187,0)</f>
        <v>0</v>
      </c>
      <c r="BJ187" s="23" t="s">
        <v>187</v>
      </c>
      <c r="BK187" s="230">
        <f>ROUND(I187*H187,0)</f>
        <v>0</v>
      </c>
      <c r="BL187" s="23" t="s">
        <v>186</v>
      </c>
      <c r="BM187" s="23" t="s">
        <v>309</v>
      </c>
    </row>
    <row r="188" spans="2:47" s="1" customFormat="1" ht="13.5">
      <c r="B188" s="45"/>
      <c r="C188" s="73"/>
      <c r="D188" s="233" t="s">
        <v>205</v>
      </c>
      <c r="E188" s="73"/>
      <c r="F188" s="254" t="s">
        <v>310</v>
      </c>
      <c r="G188" s="73"/>
      <c r="H188" s="73"/>
      <c r="I188" s="190"/>
      <c r="J188" s="73"/>
      <c r="K188" s="73"/>
      <c r="L188" s="71"/>
      <c r="M188" s="255"/>
      <c r="N188" s="46"/>
      <c r="O188" s="46"/>
      <c r="P188" s="46"/>
      <c r="Q188" s="46"/>
      <c r="R188" s="46"/>
      <c r="S188" s="46"/>
      <c r="T188" s="94"/>
      <c r="AT188" s="23" t="s">
        <v>205</v>
      </c>
      <c r="AU188" s="23" t="s">
        <v>187</v>
      </c>
    </row>
    <row r="189" spans="2:63" s="10" customFormat="1" ht="37.4" customHeight="1">
      <c r="B189" s="204"/>
      <c r="C189" s="205"/>
      <c r="D189" s="206" t="s">
        <v>72</v>
      </c>
      <c r="E189" s="207" t="s">
        <v>311</v>
      </c>
      <c r="F189" s="207" t="s">
        <v>312</v>
      </c>
      <c r="G189" s="205"/>
      <c r="H189" s="205"/>
      <c r="I189" s="208"/>
      <c r="J189" s="209">
        <f>BK189</f>
        <v>0</v>
      </c>
      <c r="K189" s="205"/>
      <c r="L189" s="210"/>
      <c r="M189" s="211"/>
      <c r="N189" s="212"/>
      <c r="O189" s="212"/>
      <c r="P189" s="213">
        <f>P190+P205+P226+P245+P269+P297+P310+P345+P376+P405</f>
        <v>0</v>
      </c>
      <c r="Q189" s="212"/>
      <c r="R189" s="213">
        <f>R190+R205+R226+R245+R269+R297+R310+R345+R376+R405</f>
        <v>0</v>
      </c>
      <c r="S189" s="212"/>
      <c r="T189" s="214">
        <f>T190+T205+T226+T245+T269+T297+T310+T345+T376+T405</f>
        <v>0</v>
      </c>
      <c r="AR189" s="215" t="s">
        <v>187</v>
      </c>
      <c r="AT189" s="216" t="s">
        <v>72</v>
      </c>
      <c r="AU189" s="216" t="s">
        <v>73</v>
      </c>
      <c r="AY189" s="215" t="s">
        <v>180</v>
      </c>
      <c r="BK189" s="217">
        <f>BK190+BK205+BK226+BK245+BK269+BK297+BK310+BK345+BK376+BK405</f>
        <v>0</v>
      </c>
    </row>
    <row r="190" spans="2:63" s="10" customFormat="1" ht="19.9" customHeight="1">
      <c r="B190" s="204"/>
      <c r="C190" s="205"/>
      <c r="D190" s="206" t="s">
        <v>72</v>
      </c>
      <c r="E190" s="218" t="s">
        <v>313</v>
      </c>
      <c r="F190" s="218" t="s">
        <v>314</v>
      </c>
      <c r="G190" s="205"/>
      <c r="H190" s="205"/>
      <c r="I190" s="208"/>
      <c r="J190" s="219">
        <f>BK190</f>
        <v>0</v>
      </c>
      <c r="K190" s="205"/>
      <c r="L190" s="210"/>
      <c r="M190" s="211"/>
      <c r="N190" s="212"/>
      <c r="O190" s="212"/>
      <c r="P190" s="213">
        <f>SUM(P191:P204)</f>
        <v>0</v>
      </c>
      <c r="Q190" s="212"/>
      <c r="R190" s="213">
        <f>SUM(R191:R204)</f>
        <v>0</v>
      </c>
      <c r="S190" s="212"/>
      <c r="T190" s="214">
        <f>SUM(T191:T204)</f>
        <v>0</v>
      </c>
      <c r="AR190" s="215" t="s">
        <v>187</v>
      </c>
      <c r="AT190" s="216" t="s">
        <v>72</v>
      </c>
      <c r="AU190" s="216" t="s">
        <v>10</v>
      </c>
      <c r="AY190" s="215" t="s">
        <v>180</v>
      </c>
      <c r="BK190" s="217">
        <f>SUM(BK191:BK204)</f>
        <v>0</v>
      </c>
    </row>
    <row r="191" spans="2:65" s="1" customFormat="1" ht="14.4" customHeight="1">
      <c r="B191" s="45"/>
      <c r="C191" s="220" t="s">
        <v>315</v>
      </c>
      <c r="D191" s="220" t="s">
        <v>182</v>
      </c>
      <c r="E191" s="221" t="s">
        <v>316</v>
      </c>
      <c r="F191" s="222" t="s">
        <v>317</v>
      </c>
      <c r="G191" s="223" t="s">
        <v>203</v>
      </c>
      <c r="H191" s="224">
        <v>10.06</v>
      </c>
      <c r="I191" s="225"/>
      <c r="J191" s="224">
        <f>ROUND(I191*H191,0)</f>
        <v>0</v>
      </c>
      <c r="K191" s="222" t="s">
        <v>22</v>
      </c>
      <c r="L191" s="71"/>
      <c r="M191" s="226" t="s">
        <v>22</v>
      </c>
      <c r="N191" s="227" t="s">
        <v>45</v>
      </c>
      <c r="O191" s="46"/>
      <c r="P191" s="228">
        <f>O191*H191</f>
        <v>0</v>
      </c>
      <c r="Q191" s="228">
        <v>0</v>
      </c>
      <c r="R191" s="228">
        <f>Q191*H191</f>
        <v>0</v>
      </c>
      <c r="S191" s="228">
        <v>0</v>
      </c>
      <c r="T191" s="229">
        <f>S191*H191</f>
        <v>0</v>
      </c>
      <c r="AR191" s="23" t="s">
        <v>224</v>
      </c>
      <c r="AT191" s="23" t="s">
        <v>182</v>
      </c>
      <c r="AU191" s="23" t="s">
        <v>187</v>
      </c>
      <c r="AY191" s="23" t="s">
        <v>180</v>
      </c>
      <c r="BE191" s="230">
        <f>IF(N191="základní",J191,0)</f>
        <v>0</v>
      </c>
      <c r="BF191" s="230">
        <f>IF(N191="snížená",J191,0)</f>
        <v>0</v>
      </c>
      <c r="BG191" s="230">
        <f>IF(N191="zákl. přenesená",J191,0)</f>
        <v>0</v>
      </c>
      <c r="BH191" s="230">
        <f>IF(N191="sníž. přenesená",J191,0)</f>
        <v>0</v>
      </c>
      <c r="BI191" s="230">
        <f>IF(N191="nulová",J191,0)</f>
        <v>0</v>
      </c>
      <c r="BJ191" s="23" t="s">
        <v>187</v>
      </c>
      <c r="BK191" s="230">
        <f>ROUND(I191*H191,0)</f>
        <v>0</v>
      </c>
      <c r="BL191" s="23" t="s">
        <v>224</v>
      </c>
      <c r="BM191" s="23" t="s">
        <v>318</v>
      </c>
    </row>
    <row r="192" spans="2:51" s="11" customFormat="1" ht="13.5">
      <c r="B192" s="231"/>
      <c r="C192" s="232"/>
      <c r="D192" s="233" t="s">
        <v>194</v>
      </c>
      <c r="E192" s="234" t="s">
        <v>22</v>
      </c>
      <c r="F192" s="235" t="s">
        <v>319</v>
      </c>
      <c r="G192" s="232"/>
      <c r="H192" s="236">
        <v>5.72</v>
      </c>
      <c r="I192" s="237"/>
      <c r="J192" s="232"/>
      <c r="K192" s="232"/>
      <c r="L192" s="238"/>
      <c r="M192" s="239"/>
      <c r="N192" s="240"/>
      <c r="O192" s="240"/>
      <c r="P192" s="240"/>
      <c r="Q192" s="240"/>
      <c r="R192" s="240"/>
      <c r="S192" s="240"/>
      <c r="T192" s="241"/>
      <c r="AT192" s="242" t="s">
        <v>194</v>
      </c>
      <c r="AU192" s="242" t="s">
        <v>187</v>
      </c>
      <c r="AV192" s="11" t="s">
        <v>187</v>
      </c>
      <c r="AW192" s="11" t="s">
        <v>35</v>
      </c>
      <c r="AX192" s="11" t="s">
        <v>73</v>
      </c>
      <c r="AY192" s="242" t="s">
        <v>180</v>
      </c>
    </row>
    <row r="193" spans="2:51" s="11" customFormat="1" ht="13.5">
      <c r="B193" s="231"/>
      <c r="C193" s="232"/>
      <c r="D193" s="233" t="s">
        <v>194</v>
      </c>
      <c r="E193" s="234" t="s">
        <v>22</v>
      </c>
      <c r="F193" s="235" t="s">
        <v>320</v>
      </c>
      <c r="G193" s="232"/>
      <c r="H193" s="236">
        <v>4.34</v>
      </c>
      <c r="I193" s="237"/>
      <c r="J193" s="232"/>
      <c r="K193" s="232"/>
      <c r="L193" s="238"/>
      <c r="M193" s="239"/>
      <c r="N193" s="240"/>
      <c r="O193" s="240"/>
      <c r="P193" s="240"/>
      <c r="Q193" s="240"/>
      <c r="R193" s="240"/>
      <c r="S193" s="240"/>
      <c r="T193" s="241"/>
      <c r="AT193" s="242" t="s">
        <v>194</v>
      </c>
      <c r="AU193" s="242" t="s">
        <v>187</v>
      </c>
      <c r="AV193" s="11" t="s">
        <v>187</v>
      </c>
      <c r="AW193" s="11" t="s">
        <v>35</v>
      </c>
      <c r="AX193" s="11" t="s">
        <v>73</v>
      </c>
      <c r="AY193" s="242" t="s">
        <v>180</v>
      </c>
    </row>
    <row r="194" spans="2:51" s="12" customFormat="1" ht="13.5">
      <c r="B194" s="243"/>
      <c r="C194" s="244"/>
      <c r="D194" s="233" t="s">
        <v>194</v>
      </c>
      <c r="E194" s="245" t="s">
        <v>22</v>
      </c>
      <c r="F194" s="246" t="s">
        <v>196</v>
      </c>
      <c r="G194" s="244"/>
      <c r="H194" s="247">
        <v>10.06</v>
      </c>
      <c r="I194" s="248"/>
      <c r="J194" s="244"/>
      <c r="K194" s="244"/>
      <c r="L194" s="249"/>
      <c r="M194" s="250"/>
      <c r="N194" s="251"/>
      <c r="O194" s="251"/>
      <c r="P194" s="251"/>
      <c r="Q194" s="251"/>
      <c r="R194" s="251"/>
      <c r="S194" s="251"/>
      <c r="T194" s="252"/>
      <c r="AT194" s="253" t="s">
        <v>194</v>
      </c>
      <c r="AU194" s="253" t="s">
        <v>187</v>
      </c>
      <c r="AV194" s="12" t="s">
        <v>186</v>
      </c>
      <c r="AW194" s="12" t="s">
        <v>35</v>
      </c>
      <c r="AX194" s="12" t="s">
        <v>10</v>
      </c>
      <c r="AY194" s="253" t="s">
        <v>180</v>
      </c>
    </row>
    <row r="195" spans="2:65" s="1" customFormat="1" ht="34.2" customHeight="1">
      <c r="B195" s="45"/>
      <c r="C195" s="220" t="s">
        <v>253</v>
      </c>
      <c r="D195" s="220" t="s">
        <v>182</v>
      </c>
      <c r="E195" s="221" t="s">
        <v>321</v>
      </c>
      <c r="F195" s="222" t="s">
        <v>322</v>
      </c>
      <c r="G195" s="223" t="s">
        <v>192</v>
      </c>
      <c r="H195" s="224">
        <v>3.55</v>
      </c>
      <c r="I195" s="225"/>
      <c r="J195" s="224">
        <f>ROUND(I195*H195,0)</f>
        <v>0</v>
      </c>
      <c r="K195" s="222" t="s">
        <v>193</v>
      </c>
      <c r="L195" s="71"/>
      <c r="M195" s="226" t="s">
        <v>22</v>
      </c>
      <c r="N195" s="227" t="s">
        <v>45</v>
      </c>
      <c r="O195" s="46"/>
      <c r="P195" s="228">
        <f>O195*H195</f>
        <v>0</v>
      </c>
      <c r="Q195" s="228">
        <v>0</v>
      </c>
      <c r="R195" s="228">
        <f>Q195*H195</f>
        <v>0</v>
      </c>
      <c r="S195" s="228">
        <v>0</v>
      </c>
      <c r="T195" s="229">
        <f>S195*H195</f>
        <v>0</v>
      </c>
      <c r="AR195" s="23" t="s">
        <v>224</v>
      </c>
      <c r="AT195" s="23" t="s">
        <v>182</v>
      </c>
      <c r="AU195" s="23" t="s">
        <v>187</v>
      </c>
      <c r="AY195" s="23" t="s">
        <v>180</v>
      </c>
      <c r="BE195" s="230">
        <f>IF(N195="základní",J195,0)</f>
        <v>0</v>
      </c>
      <c r="BF195" s="230">
        <f>IF(N195="snížená",J195,0)</f>
        <v>0</v>
      </c>
      <c r="BG195" s="230">
        <f>IF(N195="zákl. přenesená",J195,0)</f>
        <v>0</v>
      </c>
      <c r="BH195" s="230">
        <f>IF(N195="sníž. přenesená",J195,0)</f>
        <v>0</v>
      </c>
      <c r="BI195" s="230">
        <f>IF(N195="nulová",J195,0)</f>
        <v>0</v>
      </c>
      <c r="BJ195" s="23" t="s">
        <v>187</v>
      </c>
      <c r="BK195" s="230">
        <f>ROUND(I195*H195,0)</f>
        <v>0</v>
      </c>
      <c r="BL195" s="23" t="s">
        <v>224</v>
      </c>
      <c r="BM195" s="23" t="s">
        <v>323</v>
      </c>
    </row>
    <row r="196" spans="2:51" s="11" customFormat="1" ht="13.5">
      <c r="B196" s="231"/>
      <c r="C196" s="232"/>
      <c r="D196" s="233" t="s">
        <v>194</v>
      </c>
      <c r="E196" s="234" t="s">
        <v>22</v>
      </c>
      <c r="F196" s="235" t="s">
        <v>324</v>
      </c>
      <c r="G196" s="232"/>
      <c r="H196" s="236">
        <v>2.45</v>
      </c>
      <c r="I196" s="237"/>
      <c r="J196" s="232"/>
      <c r="K196" s="232"/>
      <c r="L196" s="238"/>
      <c r="M196" s="239"/>
      <c r="N196" s="240"/>
      <c r="O196" s="240"/>
      <c r="P196" s="240"/>
      <c r="Q196" s="240"/>
      <c r="R196" s="240"/>
      <c r="S196" s="240"/>
      <c r="T196" s="241"/>
      <c r="AT196" s="242" t="s">
        <v>194</v>
      </c>
      <c r="AU196" s="242" t="s">
        <v>187</v>
      </c>
      <c r="AV196" s="11" t="s">
        <v>187</v>
      </c>
      <c r="AW196" s="11" t="s">
        <v>35</v>
      </c>
      <c r="AX196" s="11" t="s">
        <v>73</v>
      </c>
      <c r="AY196" s="242" t="s">
        <v>180</v>
      </c>
    </row>
    <row r="197" spans="2:51" s="11" customFormat="1" ht="13.5">
      <c r="B197" s="231"/>
      <c r="C197" s="232"/>
      <c r="D197" s="233" t="s">
        <v>194</v>
      </c>
      <c r="E197" s="234" t="s">
        <v>22</v>
      </c>
      <c r="F197" s="235" t="s">
        <v>325</v>
      </c>
      <c r="G197" s="232"/>
      <c r="H197" s="236">
        <v>1.1</v>
      </c>
      <c r="I197" s="237"/>
      <c r="J197" s="232"/>
      <c r="K197" s="232"/>
      <c r="L197" s="238"/>
      <c r="M197" s="239"/>
      <c r="N197" s="240"/>
      <c r="O197" s="240"/>
      <c r="P197" s="240"/>
      <c r="Q197" s="240"/>
      <c r="R197" s="240"/>
      <c r="S197" s="240"/>
      <c r="T197" s="241"/>
      <c r="AT197" s="242" t="s">
        <v>194</v>
      </c>
      <c r="AU197" s="242" t="s">
        <v>187</v>
      </c>
      <c r="AV197" s="11" t="s">
        <v>187</v>
      </c>
      <c r="AW197" s="11" t="s">
        <v>35</v>
      </c>
      <c r="AX197" s="11" t="s">
        <v>73</v>
      </c>
      <c r="AY197" s="242" t="s">
        <v>180</v>
      </c>
    </row>
    <row r="198" spans="2:51" s="12" customFormat="1" ht="13.5">
      <c r="B198" s="243"/>
      <c r="C198" s="244"/>
      <c r="D198" s="233" t="s">
        <v>194</v>
      </c>
      <c r="E198" s="245" t="s">
        <v>22</v>
      </c>
      <c r="F198" s="246" t="s">
        <v>196</v>
      </c>
      <c r="G198" s="244"/>
      <c r="H198" s="247">
        <v>3.55</v>
      </c>
      <c r="I198" s="248"/>
      <c r="J198" s="244"/>
      <c r="K198" s="244"/>
      <c r="L198" s="249"/>
      <c r="M198" s="250"/>
      <c r="N198" s="251"/>
      <c r="O198" s="251"/>
      <c r="P198" s="251"/>
      <c r="Q198" s="251"/>
      <c r="R198" s="251"/>
      <c r="S198" s="251"/>
      <c r="T198" s="252"/>
      <c r="AT198" s="253" t="s">
        <v>194</v>
      </c>
      <c r="AU198" s="253" t="s">
        <v>187</v>
      </c>
      <c r="AV198" s="12" t="s">
        <v>186</v>
      </c>
      <c r="AW198" s="12" t="s">
        <v>35</v>
      </c>
      <c r="AX198" s="12" t="s">
        <v>10</v>
      </c>
      <c r="AY198" s="253" t="s">
        <v>180</v>
      </c>
    </row>
    <row r="199" spans="2:65" s="1" customFormat="1" ht="34.2" customHeight="1">
      <c r="B199" s="45"/>
      <c r="C199" s="220" t="s">
        <v>326</v>
      </c>
      <c r="D199" s="220" t="s">
        <v>182</v>
      </c>
      <c r="E199" s="221" t="s">
        <v>327</v>
      </c>
      <c r="F199" s="222" t="s">
        <v>328</v>
      </c>
      <c r="G199" s="223" t="s">
        <v>192</v>
      </c>
      <c r="H199" s="224">
        <v>15.26</v>
      </c>
      <c r="I199" s="225"/>
      <c r="J199" s="224">
        <f>ROUND(I199*H199,0)</f>
        <v>0</v>
      </c>
      <c r="K199" s="222" t="s">
        <v>193</v>
      </c>
      <c r="L199" s="71"/>
      <c r="M199" s="226" t="s">
        <v>22</v>
      </c>
      <c r="N199" s="227" t="s">
        <v>45</v>
      </c>
      <c r="O199" s="46"/>
      <c r="P199" s="228">
        <f>O199*H199</f>
        <v>0</v>
      </c>
      <c r="Q199" s="228">
        <v>0</v>
      </c>
      <c r="R199" s="228">
        <f>Q199*H199</f>
        <v>0</v>
      </c>
      <c r="S199" s="228">
        <v>0</v>
      </c>
      <c r="T199" s="229">
        <f>S199*H199</f>
        <v>0</v>
      </c>
      <c r="AR199" s="23" t="s">
        <v>224</v>
      </c>
      <c r="AT199" s="23" t="s">
        <v>182</v>
      </c>
      <c r="AU199" s="23" t="s">
        <v>187</v>
      </c>
      <c r="AY199" s="23" t="s">
        <v>180</v>
      </c>
      <c r="BE199" s="230">
        <f>IF(N199="základní",J199,0)</f>
        <v>0</v>
      </c>
      <c r="BF199" s="230">
        <f>IF(N199="snížená",J199,0)</f>
        <v>0</v>
      </c>
      <c r="BG199" s="230">
        <f>IF(N199="zákl. přenesená",J199,0)</f>
        <v>0</v>
      </c>
      <c r="BH199" s="230">
        <f>IF(N199="sníž. přenesená",J199,0)</f>
        <v>0</v>
      </c>
      <c r="BI199" s="230">
        <f>IF(N199="nulová",J199,0)</f>
        <v>0</v>
      </c>
      <c r="BJ199" s="23" t="s">
        <v>187</v>
      </c>
      <c r="BK199" s="230">
        <f>ROUND(I199*H199,0)</f>
        <v>0</v>
      </c>
      <c r="BL199" s="23" t="s">
        <v>224</v>
      </c>
      <c r="BM199" s="23" t="s">
        <v>329</v>
      </c>
    </row>
    <row r="200" spans="2:51" s="11" customFormat="1" ht="13.5">
      <c r="B200" s="231"/>
      <c r="C200" s="232"/>
      <c r="D200" s="233" t="s">
        <v>194</v>
      </c>
      <c r="E200" s="234" t="s">
        <v>22</v>
      </c>
      <c r="F200" s="235" t="s">
        <v>330</v>
      </c>
      <c r="G200" s="232"/>
      <c r="H200" s="236">
        <v>9.8</v>
      </c>
      <c r="I200" s="237"/>
      <c r="J200" s="232"/>
      <c r="K200" s="232"/>
      <c r="L200" s="238"/>
      <c r="M200" s="239"/>
      <c r="N200" s="240"/>
      <c r="O200" s="240"/>
      <c r="P200" s="240"/>
      <c r="Q200" s="240"/>
      <c r="R200" s="240"/>
      <c r="S200" s="240"/>
      <c r="T200" s="241"/>
      <c r="AT200" s="242" t="s">
        <v>194</v>
      </c>
      <c r="AU200" s="242" t="s">
        <v>187</v>
      </c>
      <c r="AV200" s="11" t="s">
        <v>187</v>
      </c>
      <c r="AW200" s="11" t="s">
        <v>35</v>
      </c>
      <c r="AX200" s="11" t="s">
        <v>73</v>
      </c>
      <c r="AY200" s="242" t="s">
        <v>180</v>
      </c>
    </row>
    <row r="201" spans="2:51" s="11" customFormat="1" ht="13.5">
      <c r="B201" s="231"/>
      <c r="C201" s="232"/>
      <c r="D201" s="233" t="s">
        <v>194</v>
      </c>
      <c r="E201" s="234" t="s">
        <v>22</v>
      </c>
      <c r="F201" s="235" t="s">
        <v>331</v>
      </c>
      <c r="G201" s="232"/>
      <c r="H201" s="236">
        <v>5.46</v>
      </c>
      <c r="I201" s="237"/>
      <c r="J201" s="232"/>
      <c r="K201" s="232"/>
      <c r="L201" s="238"/>
      <c r="M201" s="239"/>
      <c r="N201" s="240"/>
      <c r="O201" s="240"/>
      <c r="P201" s="240"/>
      <c r="Q201" s="240"/>
      <c r="R201" s="240"/>
      <c r="S201" s="240"/>
      <c r="T201" s="241"/>
      <c r="AT201" s="242" t="s">
        <v>194</v>
      </c>
      <c r="AU201" s="242" t="s">
        <v>187</v>
      </c>
      <c r="AV201" s="11" t="s">
        <v>187</v>
      </c>
      <c r="AW201" s="11" t="s">
        <v>35</v>
      </c>
      <c r="AX201" s="11" t="s">
        <v>73</v>
      </c>
      <c r="AY201" s="242" t="s">
        <v>180</v>
      </c>
    </row>
    <row r="202" spans="2:51" s="12" customFormat="1" ht="13.5">
      <c r="B202" s="243"/>
      <c r="C202" s="244"/>
      <c r="D202" s="233" t="s">
        <v>194</v>
      </c>
      <c r="E202" s="245" t="s">
        <v>22</v>
      </c>
      <c r="F202" s="246" t="s">
        <v>196</v>
      </c>
      <c r="G202" s="244"/>
      <c r="H202" s="247">
        <v>15.26</v>
      </c>
      <c r="I202" s="248"/>
      <c r="J202" s="244"/>
      <c r="K202" s="244"/>
      <c r="L202" s="249"/>
      <c r="M202" s="250"/>
      <c r="N202" s="251"/>
      <c r="O202" s="251"/>
      <c r="P202" s="251"/>
      <c r="Q202" s="251"/>
      <c r="R202" s="251"/>
      <c r="S202" s="251"/>
      <c r="T202" s="252"/>
      <c r="AT202" s="253" t="s">
        <v>194</v>
      </c>
      <c r="AU202" s="253" t="s">
        <v>187</v>
      </c>
      <c r="AV202" s="12" t="s">
        <v>186</v>
      </c>
      <c r="AW202" s="12" t="s">
        <v>35</v>
      </c>
      <c r="AX202" s="12" t="s">
        <v>10</v>
      </c>
      <c r="AY202" s="253" t="s">
        <v>180</v>
      </c>
    </row>
    <row r="203" spans="2:65" s="1" customFormat="1" ht="34.2" customHeight="1">
      <c r="B203" s="45"/>
      <c r="C203" s="220" t="s">
        <v>258</v>
      </c>
      <c r="D203" s="220" t="s">
        <v>182</v>
      </c>
      <c r="E203" s="221" t="s">
        <v>332</v>
      </c>
      <c r="F203" s="222" t="s">
        <v>333</v>
      </c>
      <c r="G203" s="223" t="s">
        <v>334</v>
      </c>
      <c r="H203" s="225"/>
      <c r="I203" s="225"/>
      <c r="J203" s="224">
        <f>ROUND(I203*H203,0)</f>
        <v>0</v>
      </c>
      <c r="K203" s="222" t="s">
        <v>193</v>
      </c>
      <c r="L203" s="71"/>
      <c r="M203" s="226" t="s">
        <v>22</v>
      </c>
      <c r="N203" s="227" t="s">
        <v>45</v>
      </c>
      <c r="O203" s="46"/>
      <c r="P203" s="228">
        <f>O203*H203</f>
        <v>0</v>
      </c>
      <c r="Q203" s="228">
        <v>0</v>
      </c>
      <c r="R203" s="228">
        <f>Q203*H203</f>
        <v>0</v>
      </c>
      <c r="S203" s="228">
        <v>0</v>
      </c>
      <c r="T203" s="229">
        <f>S203*H203</f>
        <v>0</v>
      </c>
      <c r="AR203" s="23" t="s">
        <v>224</v>
      </c>
      <c r="AT203" s="23" t="s">
        <v>182</v>
      </c>
      <c r="AU203" s="23" t="s">
        <v>187</v>
      </c>
      <c r="AY203" s="23" t="s">
        <v>180</v>
      </c>
      <c r="BE203" s="230">
        <f>IF(N203="základní",J203,0)</f>
        <v>0</v>
      </c>
      <c r="BF203" s="230">
        <f>IF(N203="snížená",J203,0)</f>
        <v>0</v>
      </c>
      <c r="BG203" s="230">
        <f>IF(N203="zákl. přenesená",J203,0)</f>
        <v>0</v>
      </c>
      <c r="BH203" s="230">
        <f>IF(N203="sníž. přenesená",J203,0)</f>
        <v>0</v>
      </c>
      <c r="BI203" s="230">
        <f>IF(N203="nulová",J203,0)</f>
        <v>0</v>
      </c>
      <c r="BJ203" s="23" t="s">
        <v>187</v>
      </c>
      <c r="BK203" s="230">
        <f>ROUND(I203*H203,0)</f>
        <v>0</v>
      </c>
      <c r="BL203" s="23" t="s">
        <v>224</v>
      </c>
      <c r="BM203" s="23" t="s">
        <v>335</v>
      </c>
    </row>
    <row r="204" spans="2:47" s="1" customFormat="1" ht="13.5">
      <c r="B204" s="45"/>
      <c r="C204" s="73"/>
      <c r="D204" s="233" t="s">
        <v>205</v>
      </c>
      <c r="E204" s="73"/>
      <c r="F204" s="254" t="s">
        <v>336</v>
      </c>
      <c r="G204" s="73"/>
      <c r="H204" s="73"/>
      <c r="I204" s="190"/>
      <c r="J204" s="73"/>
      <c r="K204" s="73"/>
      <c r="L204" s="71"/>
      <c r="M204" s="255"/>
      <c r="N204" s="46"/>
      <c r="O204" s="46"/>
      <c r="P204" s="46"/>
      <c r="Q204" s="46"/>
      <c r="R204" s="46"/>
      <c r="S204" s="46"/>
      <c r="T204" s="94"/>
      <c r="AT204" s="23" t="s">
        <v>205</v>
      </c>
      <c r="AU204" s="23" t="s">
        <v>187</v>
      </c>
    </row>
    <row r="205" spans="2:63" s="10" customFormat="1" ht="29.85" customHeight="1">
      <c r="B205" s="204"/>
      <c r="C205" s="205"/>
      <c r="D205" s="206" t="s">
        <v>72</v>
      </c>
      <c r="E205" s="218" t="s">
        <v>337</v>
      </c>
      <c r="F205" s="218" t="s">
        <v>338</v>
      </c>
      <c r="G205" s="205"/>
      <c r="H205" s="205"/>
      <c r="I205" s="208"/>
      <c r="J205" s="219">
        <f>BK205</f>
        <v>0</v>
      </c>
      <c r="K205" s="205"/>
      <c r="L205" s="210"/>
      <c r="M205" s="211"/>
      <c r="N205" s="212"/>
      <c r="O205" s="212"/>
      <c r="P205" s="213">
        <f>SUM(P206:P225)</f>
        <v>0</v>
      </c>
      <c r="Q205" s="212"/>
      <c r="R205" s="213">
        <f>SUM(R206:R225)</f>
        <v>0</v>
      </c>
      <c r="S205" s="212"/>
      <c r="T205" s="214">
        <f>SUM(T206:T225)</f>
        <v>0</v>
      </c>
      <c r="AR205" s="215" t="s">
        <v>187</v>
      </c>
      <c r="AT205" s="216" t="s">
        <v>72</v>
      </c>
      <c r="AU205" s="216" t="s">
        <v>10</v>
      </c>
      <c r="AY205" s="215" t="s">
        <v>180</v>
      </c>
      <c r="BK205" s="217">
        <f>SUM(BK206:BK225)</f>
        <v>0</v>
      </c>
    </row>
    <row r="206" spans="2:65" s="1" customFormat="1" ht="14.4" customHeight="1">
      <c r="B206" s="45"/>
      <c r="C206" s="220" t="s">
        <v>339</v>
      </c>
      <c r="D206" s="220" t="s">
        <v>182</v>
      </c>
      <c r="E206" s="221" t="s">
        <v>340</v>
      </c>
      <c r="F206" s="222" t="s">
        <v>341</v>
      </c>
      <c r="G206" s="223" t="s">
        <v>269</v>
      </c>
      <c r="H206" s="224">
        <v>1</v>
      </c>
      <c r="I206" s="225"/>
      <c r="J206" s="224">
        <f>ROUND(I206*H206,0)</f>
        <v>0</v>
      </c>
      <c r="K206" s="222" t="s">
        <v>22</v>
      </c>
      <c r="L206" s="71"/>
      <c r="M206" s="226" t="s">
        <v>22</v>
      </c>
      <c r="N206" s="227" t="s">
        <v>45</v>
      </c>
      <c r="O206" s="46"/>
      <c r="P206" s="228">
        <f>O206*H206</f>
        <v>0</v>
      </c>
      <c r="Q206" s="228">
        <v>0</v>
      </c>
      <c r="R206" s="228">
        <f>Q206*H206</f>
        <v>0</v>
      </c>
      <c r="S206" s="228">
        <v>0</v>
      </c>
      <c r="T206" s="229">
        <f>S206*H206</f>
        <v>0</v>
      </c>
      <c r="AR206" s="23" t="s">
        <v>224</v>
      </c>
      <c r="AT206" s="23" t="s">
        <v>182</v>
      </c>
      <c r="AU206" s="23" t="s">
        <v>187</v>
      </c>
      <c r="AY206" s="23" t="s">
        <v>180</v>
      </c>
      <c r="BE206" s="230">
        <f>IF(N206="základní",J206,0)</f>
        <v>0</v>
      </c>
      <c r="BF206" s="230">
        <f>IF(N206="snížená",J206,0)</f>
        <v>0</v>
      </c>
      <c r="BG206" s="230">
        <f>IF(N206="zákl. přenesená",J206,0)</f>
        <v>0</v>
      </c>
      <c r="BH206" s="230">
        <f>IF(N206="sníž. přenesená",J206,0)</f>
        <v>0</v>
      </c>
      <c r="BI206" s="230">
        <f>IF(N206="nulová",J206,0)</f>
        <v>0</v>
      </c>
      <c r="BJ206" s="23" t="s">
        <v>187</v>
      </c>
      <c r="BK206" s="230">
        <f>ROUND(I206*H206,0)</f>
        <v>0</v>
      </c>
      <c r="BL206" s="23" t="s">
        <v>224</v>
      </c>
      <c r="BM206" s="23" t="s">
        <v>342</v>
      </c>
    </row>
    <row r="207" spans="2:65" s="1" customFormat="1" ht="14.4" customHeight="1">
      <c r="B207" s="45"/>
      <c r="C207" s="220" t="s">
        <v>265</v>
      </c>
      <c r="D207" s="220" t="s">
        <v>182</v>
      </c>
      <c r="E207" s="221" t="s">
        <v>343</v>
      </c>
      <c r="F207" s="222" t="s">
        <v>344</v>
      </c>
      <c r="G207" s="223" t="s">
        <v>203</v>
      </c>
      <c r="H207" s="224">
        <v>2</v>
      </c>
      <c r="I207" s="225"/>
      <c r="J207" s="224">
        <f>ROUND(I207*H207,0)</f>
        <v>0</v>
      </c>
      <c r="K207" s="222" t="s">
        <v>193</v>
      </c>
      <c r="L207" s="71"/>
      <c r="M207" s="226" t="s">
        <v>22</v>
      </c>
      <c r="N207" s="227" t="s">
        <v>45</v>
      </c>
      <c r="O207" s="46"/>
      <c r="P207" s="228">
        <f>O207*H207</f>
        <v>0</v>
      </c>
      <c r="Q207" s="228">
        <v>0</v>
      </c>
      <c r="R207" s="228">
        <f>Q207*H207</f>
        <v>0</v>
      </c>
      <c r="S207" s="228">
        <v>0</v>
      </c>
      <c r="T207" s="229">
        <f>S207*H207</f>
        <v>0</v>
      </c>
      <c r="AR207" s="23" t="s">
        <v>224</v>
      </c>
      <c r="AT207" s="23" t="s">
        <v>182</v>
      </c>
      <c r="AU207" s="23" t="s">
        <v>187</v>
      </c>
      <c r="AY207" s="23" t="s">
        <v>180</v>
      </c>
      <c r="BE207" s="230">
        <f>IF(N207="základní",J207,0)</f>
        <v>0</v>
      </c>
      <c r="BF207" s="230">
        <f>IF(N207="snížená",J207,0)</f>
        <v>0</v>
      </c>
      <c r="BG207" s="230">
        <f>IF(N207="zákl. přenesená",J207,0)</f>
        <v>0</v>
      </c>
      <c r="BH207" s="230">
        <f>IF(N207="sníž. přenesená",J207,0)</f>
        <v>0</v>
      </c>
      <c r="BI207" s="230">
        <f>IF(N207="nulová",J207,0)</f>
        <v>0</v>
      </c>
      <c r="BJ207" s="23" t="s">
        <v>187</v>
      </c>
      <c r="BK207" s="230">
        <f>ROUND(I207*H207,0)</f>
        <v>0</v>
      </c>
      <c r="BL207" s="23" t="s">
        <v>224</v>
      </c>
      <c r="BM207" s="23" t="s">
        <v>345</v>
      </c>
    </row>
    <row r="208" spans="2:47" s="1" customFormat="1" ht="13.5">
      <c r="B208" s="45"/>
      <c r="C208" s="73"/>
      <c r="D208" s="233" t="s">
        <v>205</v>
      </c>
      <c r="E208" s="73"/>
      <c r="F208" s="254" t="s">
        <v>346</v>
      </c>
      <c r="G208" s="73"/>
      <c r="H208" s="73"/>
      <c r="I208" s="190"/>
      <c r="J208" s="73"/>
      <c r="K208" s="73"/>
      <c r="L208" s="71"/>
      <c r="M208" s="255"/>
      <c r="N208" s="46"/>
      <c r="O208" s="46"/>
      <c r="P208" s="46"/>
      <c r="Q208" s="46"/>
      <c r="R208" s="46"/>
      <c r="S208" s="46"/>
      <c r="T208" s="94"/>
      <c r="AT208" s="23" t="s">
        <v>205</v>
      </c>
      <c r="AU208" s="23" t="s">
        <v>187</v>
      </c>
    </row>
    <row r="209" spans="2:51" s="11" customFormat="1" ht="13.5">
      <c r="B209" s="231"/>
      <c r="C209" s="232"/>
      <c r="D209" s="233" t="s">
        <v>194</v>
      </c>
      <c r="E209" s="234" t="s">
        <v>22</v>
      </c>
      <c r="F209" s="235" t="s">
        <v>347</v>
      </c>
      <c r="G209" s="232"/>
      <c r="H209" s="236">
        <v>2</v>
      </c>
      <c r="I209" s="237"/>
      <c r="J209" s="232"/>
      <c r="K209" s="232"/>
      <c r="L209" s="238"/>
      <c r="M209" s="239"/>
      <c r="N209" s="240"/>
      <c r="O209" s="240"/>
      <c r="P209" s="240"/>
      <c r="Q209" s="240"/>
      <c r="R209" s="240"/>
      <c r="S209" s="240"/>
      <c r="T209" s="241"/>
      <c r="AT209" s="242" t="s">
        <v>194</v>
      </c>
      <c r="AU209" s="242" t="s">
        <v>187</v>
      </c>
      <c r="AV209" s="11" t="s">
        <v>187</v>
      </c>
      <c r="AW209" s="11" t="s">
        <v>35</v>
      </c>
      <c r="AX209" s="11" t="s">
        <v>73</v>
      </c>
      <c r="AY209" s="242" t="s">
        <v>180</v>
      </c>
    </row>
    <row r="210" spans="2:51" s="12" customFormat="1" ht="13.5">
      <c r="B210" s="243"/>
      <c r="C210" s="244"/>
      <c r="D210" s="233" t="s">
        <v>194</v>
      </c>
      <c r="E210" s="245" t="s">
        <v>22</v>
      </c>
      <c r="F210" s="246" t="s">
        <v>196</v>
      </c>
      <c r="G210" s="244"/>
      <c r="H210" s="247">
        <v>2</v>
      </c>
      <c r="I210" s="248"/>
      <c r="J210" s="244"/>
      <c r="K210" s="244"/>
      <c r="L210" s="249"/>
      <c r="M210" s="250"/>
      <c r="N210" s="251"/>
      <c r="O210" s="251"/>
      <c r="P210" s="251"/>
      <c r="Q210" s="251"/>
      <c r="R210" s="251"/>
      <c r="S210" s="251"/>
      <c r="T210" s="252"/>
      <c r="AT210" s="253" t="s">
        <v>194</v>
      </c>
      <c r="AU210" s="253" t="s">
        <v>187</v>
      </c>
      <c r="AV210" s="12" t="s">
        <v>186</v>
      </c>
      <c r="AW210" s="12" t="s">
        <v>35</v>
      </c>
      <c r="AX210" s="12" t="s">
        <v>10</v>
      </c>
      <c r="AY210" s="253" t="s">
        <v>180</v>
      </c>
    </row>
    <row r="211" spans="2:65" s="1" customFormat="1" ht="14.4" customHeight="1">
      <c r="B211" s="45"/>
      <c r="C211" s="220" t="s">
        <v>348</v>
      </c>
      <c r="D211" s="220" t="s">
        <v>182</v>
      </c>
      <c r="E211" s="221" t="s">
        <v>349</v>
      </c>
      <c r="F211" s="222" t="s">
        <v>350</v>
      </c>
      <c r="G211" s="223" t="s">
        <v>203</v>
      </c>
      <c r="H211" s="224">
        <v>2</v>
      </c>
      <c r="I211" s="225"/>
      <c r="J211" s="224">
        <f>ROUND(I211*H211,0)</f>
        <v>0</v>
      </c>
      <c r="K211" s="222" t="s">
        <v>193</v>
      </c>
      <c r="L211" s="71"/>
      <c r="M211" s="226" t="s">
        <v>22</v>
      </c>
      <c r="N211" s="227" t="s">
        <v>45</v>
      </c>
      <c r="O211" s="46"/>
      <c r="P211" s="228">
        <f>O211*H211</f>
        <v>0</v>
      </c>
      <c r="Q211" s="228">
        <v>0</v>
      </c>
      <c r="R211" s="228">
        <f>Q211*H211</f>
        <v>0</v>
      </c>
      <c r="S211" s="228">
        <v>0</v>
      </c>
      <c r="T211" s="229">
        <f>S211*H211</f>
        <v>0</v>
      </c>
      <c r="AR211" s="23" t="s">
        <v>224</v>
      </c>
      <c r="AT211" s="23" t="s">
        <v>182</v>
      </c>
      <c r="AU211" s="23" t="s">
        <v>187</v>
      </c>
      <c r="AY211" s="23" t="s">
        <v>180</v>
      </c>
      <c r="BE211" s="230">
        <f>IF(N211="základní",J211,0)</f>
        <v>0</v>
      </c>
      <c r="BF211" s="230">
        <f>IF(N211="snížená",J211,0)</f>
        <v>0</v>
      </c>
      <c r="BG211" s="230">
        <f>IF(N211="zákl. přenesená",J211,0)</f>
        <v>0</v>
      </c>
      <c r="BH211" s="230">
        <f>IF(N211="sníž. přenesená",J211,0)</f>
        <v>0</v>
      </c>
      <c r="BI211" s="230">
        <f>IF(N211="nulová",J211,0)</f>
        <v>0</v>
      </c>
      <c r="BJ211" s="23" t="s">
        <v>187</v>
      </c>
      <c r="BK211" s="230">
        <f>ROUND(I211*H211,0)</f>
        <v>0</v>
      </c>
      <c r="BL211" s="23" t="s">
        <v>224</v>
      </c>
      <c r="BM211" s="23" t="s">
        <v>351</v>
      </c>
    </row>
    <row r="212" spans="2:47" s="1" customFormat="1" ht="13.5">
      <c r="B212" s="45"/>
      <c r="C212" s="73"/>
      <c r="D212" s="233" t="s">
        <v>205</v>
      </c>
      <c r="E212" s="73"/>
      <c r="F212" s="254" t="s">
        <v>346</v>
      </c>
      <c r="G212" s="73"/>
      <c r="H212" s="73"/>
      <c r="I212" s="190"/>
      <c r="J212" s="73"/>
      <c r="K212" s="73"/>
      <c r="L212" s="71"/>
      <c r="M212" s="255"/>
      <c r="N212" s="46"/>
      <c r="O212" s="46"/>
      <c r="P212" s="46"/>
      <c r="Q212" s="46"/>
      <c r="R212" s="46"/>
      <c r="S212" s="46"/>
      <c r="T212" s="94"/>
      <c r="AT212" s="23" t="s">
        <v>205</v>
      </c>
      <c r="AU212" s="23" t="s">
        <v>187</v>
      </c>
    </row>
    <row r="213" spans="2:65" s="1" customFormat="1" ht="14.4" customHeight="1">
      <c r="B213" s="45"/>
      <c r="C213" s="220" t="s">
        <v>270</v>
      </c>
      <c r="D213" s="220" t="s">
        <v>182</v>
      </c>
      <c r="E213" s="221" t="s">
        <v>352</v>
      </c>
      <c r="F213" s="222" t="s">
        <v>353</v>
      </c>
      <c r="G213" s="223" t="s">
        <v>203</v>
      </c>
      <c r="H213" s="224">
        <v>1</v>
      </c>
      <c r="I213" s="225"/>
      <c r="J213" s="224">
        <f>ROUND(I213*H213,0)</f>
        <v>0</v>
      </c>
      <c r="K213" s="222" t="s">
        <v>193</v>
      </c>
      <c r="L213" s="71"/>
      <c r="M213" s="226" t="s">
        <v>22</v>
      </c>
      <c r="N213" s="227" t="s">
        <v>45</v>
      </c>
      <c r="O213" s="46"/>
      <c r="P213" s="228">
        <f>O213*H213</f>
        <v>0</v>
      </c>
      <c r="Q213" s="228">
        <v>0</v>
      </c>
      <c r="R213" s="228">
        <f>Q213*H213</f>
        <v>0</v>
      </c>
      <c r="S213" s="228">
        <v>0</v>
      </c>
      <c r="T213" s="229">
        <f>S213*H213</f>
        <v>0</v>
      </c>
      <c r="AR213" s="23" t="s">
        <v>224</v>
      </c>
      <c r="AT213" s="23" t="s">
        <v>182</v>
      </c>
      <c r="AU213" s="23" t="s">
        <v>187</v>
      </c>
      <c r="AY213" s="23" t="s">
        <v>180</v>
      </c>
      <c r="BE213" s="230">
        <f>IF(N213="základní",J213,0)</f>
        <v>0</v>
      </c>
      <c r="BF213" s="230">
        <f>IF(N213="snížená",J213,0)</f>
        <v>0</v>
      </c>
      <c r="BG213" s="230">
        <f>IF(N213="zákl. přenesená",J213,0)</f>
        <v>0</v>
      </c>
      <c r="BH213" s="230">
        <f>IF(N213="sníž. přenesená",J213,0)</f>
        <v>0</v>
      </c>
      <c r="BI213" s="230">
        <f>IF(N213="nulová",J213,0)</f>
        <v>0</v>
      </c>
      <c r="BJ213" s="23" t="s">
        <v>187</v>
      </c>
      <c r="BK213" s="230">
        <f>ROUND(I213*H213,0)</f>
        <v>0</v>
      </c>
      <c r="BL213" s="23" t="s">
        <v>224</v>
      </c>
      <c r="BM213" s="23" t="s">
        <v>354</v>
      </c>
    </row>
    <row r="214" spans="2:47" s="1" customFormat="1" ht="13.5">
      <c r="B214" s="45"/>
      <c r="C214" s="73"/>
      <c r="D214" s="233" t="s">
        <v>205</v>
      </c>
      <c r="E214" s="73"/>
      <c r="F214" s="254" t="s">
        <v>346</v>
      </c>
      <c r="G214" s="73"/>
      <c r="H214" s="73"/>
      <c r="I214" s="190"/>
      <c r="J214" s="73"/>
      <c r="K214" s="73"/>
      <c r="L214" s="71"/>
      <c r="M214" s="255"/>
      <c r="N214" s="46"/>
      <c r="O214" s="46"/>
      <c r="P214" s="46"/>
      <c r="Q214" s="46"/>
      <c r="R214" s="46"/>
      <c r="S214" s="46"/>
      <c r="T214" s="94"/>
      <c r="AT214" s="23" t="s">
        <v>205</v>
      </c>
      <c r="AU214" s="23" t="s">
        <v>187</v>
      </c>
    </row>
    <row r="215" spans="2:65" s="1" customFormat="1" ht="22.8" customHeight="1">
      <c r="B215" s="45"/>
      <c r="C215" s="220" t="s">
        <v>355</v>
      </c>
      <c r="D215" s="220" t="s">
        <v>182</v>
      </c>
      <c r="E215" s="221" t="s">
        <v>356</v>
      </c>
      <c r="F215" s="222" t="s">
        <v>357</v>
      </c>
      <c r="G215" s="223" t="s">
        <v>358</v>
      </c>
      <c r="H215" s="224">
        <v>2</v>
      </c>
      <c r="I215" s="225"/>
      <c r="J215" s="224">
        <f>ROUND(I215*H215,0)</f>
        <v>0</v>
      </c>
      <c r="K215" s="222" t="s">
        <v>193</v>
      </c>
      <c r="L215" s="71"/>
      <c r="M215" s="226" t="s">
        <v>22</v>
      </c>
      <c r="N215" s="227" t="s">
        <v>45</v>
      </c>
      <c r="O215" s="46"/>
      <c r="P215" s="228">
        <f>O215*H215</f>
        <v>0</v>
      </c>
      <c r="Q215" s="228">
        <v>0</v>
      </c>
      <c r="R215" s="228">
        <f>Q215*H215</f>
        <v>0</v>
      </c>
      <c r="S215" s="228">
        <v>0</v>
      </c>
      <c r="T215" s="229">
        <f>S215*H215</f>
        <v>0</v>
      </c>
      <c r="AR215" s="23" t="s">
        <v>224</v>
      </c>
      <c r="AT215" s="23" t="s">
        <v>182</v>
      </c>
      <c r="AU215" s="23" t="s">
        <v>187</v>
      </c>
      <c r="AY215" s="23" t="s">
        <v>180</v>
      </c>
      <c r="BE215" s="230">
        <f>IF(N215="základní",J215,0)</f>
        <v>0</v>
      </c>
      <c r="BF215" s="230">
        <f>IF(N215="snížená",J215,0)</f>
        <v>0</v>
      </c>
      <c r="BG215" s="230">
        <f>IF(N215="zákl. přenesená",J215,0)</f>
        <v>0</v>
      </c>
      <c r="BH215" s="230">
        <f>IF(N215="sníž. přenesená",J215,0)</f>
        <v>0</v>
      </c>
      <c r="BI215" s="230">
        <f>IF(N215="nulová",J215,0)</f>
        <v>0</v>
      </c>
      <c r="BJ215" s="23" t="s">
        <v>187</v>
      </c>
      <c r="BK215" s="230">
        <f>ROUND(I215*H215,0)</f>
        <v>0</v>
      </c>
      <c r="BL215" s="23" t="s">
        <v>224</v>
      </c>
      <c r="BM215" s="23" t="s">
        <v>359</v>
      </c>
    </row>
    <row r="216" spans="2:47" s="1" customFormat="1" ht="13.5">
      <c r="B216" s="45"/>
      <c r="C216" s="73"/>
      <c r="D216" s="233" t="s">
        <v>205</v>
      </c>
      <c r="E216" s="73"/>
      <c r="F216" s="254" t="s">
        <v>360</v>
      </c>
      <c r="G216" s="73"/>
      <c r="H216" s="73"/>
      <c r="I216" s="190"/>
      <c r="J216" s="73"/>
      <c r="K216" s="73"/>
      <c r="L216" s="71"/>
      <c r="M216" s="255"/>
      <c r="N216" s="46"/>
      <c r="O216" s="46"/>
      <c r="P216" s="46"/>
      <c r="Q216" s="46"/>
      <c r="R216" s="46"/>
      <c r="S216" s="46"/>
      <c r="T216" s="94"/>
      <c r="AT216" s="23" t="s">
        <v>205</v>
      </c>
      <c r="AU216" s="23" t="s">
        <v>187</v>
      </c>
    </row>
    <row r="217" spans="2:65" s="1" customFormat="1" ht="22.8" customHeight="1">
      <c r="B217" s="45"/>
      <c r="C217" s="220" t="s">
        <v>274</v>
      </c>
      <c r="D217" s="220" t="s">
        <v>182</v>
      </c>
      <c r="E217" s="221" t="s">
        <v>361</v>
      </c>
      <c r="F217" s="222" t="s">
        <v>362</v>
      </c>
      <c r="G217" s="223" t="s">
        <v>358</v>
      </c>
      <c r="H217" s="224">
        <v>1</v>
      </c>
      <c r="I217" s="225"/>
      <c r="J217" s="224">
        <f>ROUND(I217*H217,0)</f>
        <v>0</v>
      </c>
      <c r="K217" s="222" t="s">
        <v>193</v>
      </c>
      <c r="L217" s="71"/>
      <c r="M217" s="226" t="s">
        <v>22</v>
      </c>
      <c r="N217" s="227" t="s">
        <v>45</v>
      </c>
      <c r="O217" s="46"/>
      <c r="P217" s="228">
        <f>O217*H217</f>
        <v>0</v>
      </c>
      <c r="Q217" s="228">
        <v>0</v>
      </c>
      <c r="R217" s="228">
        <f>Q217*H217</f>
        <v>0</v>
      </c>
      <c r="S217" s="228">
        <v>0</v>
      </c>
      <c r="T217" s="229">
        <f>S217*H217</f>
        <v>0</v>
      </c>
      <c r="AR217" s="23" t="s">
        <v>224</v>
      </c>
      <c r="AT217" s="23" t="s">
        <v>182</v>
      </c>
      <c r="AU217" s="23" t="s">
        <v>187</v>
      </c>
      <c r="AY217" s="23" t="s">
        <v>180</v>
      </c>
      <c r="BE217" s="230">
        <f>IF(N217="základní",J217,0)</f>
        <v>0</v>
      </c>
      <c r="BF217" s="230">
        <f>IF(N217="snížená",J217,0)</f>
        <v>0</v>
      </c>
      <c r="BG217" s="230">
        <f>IF(N217="zákl. přenesená",J217,0)</f>
        <v>0</v>
      </c>
      <c r="BH217" s="230">
        <f>IF(N217="sníž. přenesená",J217,0)</f>
        <v>0</v>
      </c>
      <c r="BI217" s="230">
        <f>IF(N217="nulová",J217,0)</f>
        <v>0</v>
      </c>
      <c r="BJ217" s="23" t="s">
        <v>187</v>
      </c>
      <c r="BK217" s="230">
        <f>ROUND(I217*H217,0)</f>
        <v>0</v>
      </c>
      <c r="BL217" s="23" t="s">
        <v>224</v>
      </c>
      <c r="BM217" s="23" t="s">
        <v>363</v>
      </c>
    </row>
    <row r="218" spans="2:47" s="1" customFormat="1" ht="13.5">
      <c r="B218" s="45"/>
      <c r="C218" s="73"/>
      <c r="D218" s="233" t="s">
        <v>205</v>
      </c>
      <c r="E218" s="73"/>
      <c r="F218" s="254" t="s">
        <v>360</v>
      </c>
      <c r="G218" s="73"/>
      <c r="H218" s="73"/>
      <c r="I218" s="190"/>
      <c r="J218" s="73"/>
      <c r="K218" s="73"/>
      <c r="L218" s="71"/>
      <c r="M218" s="255"/>
      <c r="N218" s="46"/>
      <c r="O218" s="46"/>
      <c r="P218" s="46"/>
      <c r="Q218" s="46"/>
      <c r="R218" s="46"/>
      <c r="S218" s="46"/>
      <c r="T218" s="94"/>
      <c r="AT218" s="23" t="s">
        <v>205</v>
      </c>
      <c r="AU218" s="23" t="s">
        <v>187</v>
      </c>
    </row>
    <row r="219" spans="2:65" s="1" customFormat="1" ht="22.8" customHeight="1">
      <c r="B219" s="45"/>
      <c r="C219" s="220" t="s">
        <v>364</v>
      </c>
      <c r="D219" s="220" t="s">
        <v>182</v>
      </c>
      <c r="E219" s="221" t="s">
        <v>365</v>
      </c>
      <c r="F219" s="222" t="s">
        <v>366</v>
      </c>
      <c r="G219" s="223" t="s">
        <v>358</v>
      </c>
      <c r="H219" s="224">
        <v>1</v>
      </c>
      <c r="I219" s="225"/>
      <c r="J219" s="224">
        <f>ROUND(I219*H219,0)</f>
        <v>0</v>
      </c>
      <c r="K219" s="222" t="s">
        <v>193</v>
      </c>
      <c r="L219" s="71"/>
      <c r="M219" s="226" t="s">
        <v>22</v>
      </c>
      <c r="N219" s="227" t="s">
        <v>45</v>
      </c>
      <c r="O219" s="46"/>
      <c r="P219" s="228">
        <f>O219*H219</f>
        <v>0</v>
      </c>
      <c r="Q219" s="228">
        <v>0</v>
      </c>
      <c r="R219" s="228">
        <f>Q219*H219</f>
        <v>0</v>
      </c>
      <c r="S219" s="228">
        <v>0</v>
      </c>
      <c r="T219" s="229">
        <f>S219*H219</f>
        <v>0</v>
      </c>
      <c r="AR219" s="23" t="s">
        <v>224</v>
      </c>
      <c r="AT219" s="23" t="s">
        <v>182</v>
      </c>
      <c r="AU219" s="23" t="s">
        <v>187</v>
      </c>
      <c r="AY219" s="23" t="s">
        <v>180</v>
      </c>
      <c r="BE219" s="230">
        <f>IF(N219="základní",J219,0)</f>
        <v>0</v>
      </c>
      <c r="BF219" s="230">
        <f>IF(N219="snížená",J219,0)</f>
        <v>0</v>
      </c>
      <c r="BG219" s="230">
        <f>IF(N219="zákl. přenesená",J219,0)</f>
        <v>0</v>
      </c>
      <c r="BH219" s="230">
        <f>IF(N219="sníž. přenesená",J219,0)</f>
        <v>0</v>
      </c>
      <c r="BI219" s="230">
        <f>IF(N219="nulová",J219,0)</f>
        <v>0</v>
      </c>
      <c r="BJ219" s="23" t="s">
        <v>187</v>
      </c>
      <c r="BK219" s="230">
        <f>ROUND(I219*H219,0)</f>
        <v>0</v>
      </c>
      <c r="BL219" s="23" t="s">
        <v>224</v>
      </c>
      <c r="BM219" s="23" t="s">
        <v>367</v>
      </c>
    </row>
    <row r="220" spans="2:47" s="1" customFormat="1" ht="13.5">
      <c r="B220" s="45"/>
      <c r="C220" s="73"/>
      <c r="D220" s="233" t="s">
        <v>205</v>
      </c>
      <c r="E220" s="73"/>
      <c r="F220" s="254" t="s">
        <v>360</v>
      </c>
      <c r="G220" s="73"/>
      <c r="H220" s="73"/>
      <c r="I220" s="190"/>
      <c r="J220" s="73"/>
      <c r="K220" s="73"/>
      <c r="L220" s="71"/>
      <c r="M220" s="255"/>
      <c r="N220" s="46"/>
      <c r="O220" s="46"/>
      <c r="P220" s="46"/>
      <c r="Q220" s="46"/>
      <c r="R220" s="46"/>
      <c r="S220" s="46"/>
      <c r="T220" s="94"/>
      <c r="AT220" s="23" t="s">
        <v>205</v>
      </c>
      <c r="AU220" s="23" t="s">
        <v>187</v>
      </c>
    </row>
    <row r="221" spans="2:65" s="1" customFormat="1" ht="22.8" customHeight="1">
      <c r="B221" s="45"/>
      <c r="C221" s="220" t="s">
        <v>278</v>
      </c>
      <c r="D221" s="220" t="s">
        <v>182</v>
      </c>
      <c r="E221" s="221" t="s">
        <v>368</v>
      </c>
      <c r="F221" s="222" t="s">
        <v>369</v>
      </c>
      <c r="G221" s="223" t="s">
        <v>358</v>
      </c>
      <c r="H221" s="224">
        <v>1</v>
      </c>
      <c r="I221" s="225"/>
      <c r="J221" s="224">
        <f>ROUND(I221*H221,0)</f>
        <v>0</v>
      </c>
      <c r="K221" s="222" t="s">
        <v>193</v>
      </c>
      <c r="L221" s="71"/>
      <c r="M221" s="226" t="s">
        <v>22</v>
      </c>
      <c r="N221" s="227" t="s">
        <v>45</v>
      </c>
      <c r="O221" s="46"/>
      <c r="P221" s="228">
        <f>O221*H221</f>
        <v>0</v>
      </c>
      <c r="Q221" s="228">
        <v>0</v>
      </c>
      <c r="R221" s="228">
        <f>Q221*H221</f>
        <v>0</v>
      </c>
      <c r="S221" s="228">
        <v>0</v>
      </c>
      <c r="T221" s="229">
        <f>S221*H221</f>
        <v>0</v>
      </c>
      <c r="AR221" s="23" t="s">
        <v>224</v>
      </c>
      <c r="AT221" s="23" t="s">
        <v>182</v>
      </c>
      <c r="AU221" s="23" t="s">
        <v>187</v>
      </c>
      <c r="AY221" s="23" t="s">
        <v>180</v>
      </c>
      <c r="BE221" s="230">
        <f>IF(N221="základní",J221,0)</f>
        <v>0</v>
      </c>
      <c r="BF221" s="230">
        <f>IF(N221="snížená",J221,0)</f>
        <v>0</v>
      </c>
      <c r="BG221" s="230">
        <f>IF(N221="zákl. přenesená",J221,0)</f>
        <v>0</v>
      </c>
      <c r="BH221" s="230">
        <f>IF(N221="sníž. přenesená",J221,0)</f>
        <v>0</v>
      </c>
      <c r="BI221" s="230">
        <f>IF(N221="nulová",J221,0)</f>
        <v>0</v>
      </c>
      <c r="BJ221" s="23" t="s">
        <v>187</v>
      </c>
      <c r="BK221" s="230">
        <f>ROUND(I221*H221,0)</f>
        <v>0</v>
      </c>
      <c r="BL221" s="23" t="s">
        <v>224</v>
      </c>
      <c r="BM221" s="23" t="s">
        <v>370</v>
      </c>
    </row>
    <row r="222" spans="2:65" s="1" customFormat="1" ht="14.4" customHeight="1">
      <c r="B222" s="45"/>
      <c r="C222" s="220" t="s">
        <v>371</v>
      </c>
      <c r="D222" s="220" t="s">
        <v>182</v>
      </c>
      <c r="E222" s="221" t="s">
        <v>372</v>
      </c>
      <c r="F222" s="222" t="s">
        <v>373</v>
      </c>
      <c r="G222" s="223" t="s">
        <v>203</v>
      </c>
      <c r="H222" s="224">
        <v>5</v>
      </c>
      <c r="I222" s="225"/>
      <c r="J222" s="224">
        <f>ROUND(I222*H222,0)</f>
        <v>0</v>
      </c>
      <c r="K222" s="222" t="s">
        <v>193</v>
      </c>
      <c r="L222" s="71"/>
      <c r="M222" s="226" t="s">
        <v>22</v>
      </c>
      <c r="N222" s="227" t="s">
        <v>45</v>
      </c>
      <c r="O222" s="46"/>
      <c r="P222" s="228">
        <f>O222*H222</f>
        <v>0</v>
      </c>
      <c r="Q222" s="228">
        <v>0</v>
      </c>
      <c r="R222" s="228">
        <f>Q222*H222</f>
        <v>0</v>
      </c>
      <c r="S222" s="228">
        <v>0</v>
      </c>
      <c r="T222" s="229">
        <f>S222*H222</f>
        <v>0</v>
      </c>
      <c r="AR222" s="23" t="s">
        <v>224</v>
      </c>
      <c r="AT222" s="23" t="s">
        <v>182</v>
      </c>
      <c r="AU222" s="23" t="s">
        <v>187</v>
      </c>
      <c r="AY222" s="23" t="s">
        <v>180</v>
      </c>
      <c r="BE222" s="230">
        <f>IF(N222="základní",J222,0)</f>
        <v>0</v>
      </c>
      <c r="BF222" s="230">
        <f>IF(N222="snížená",J222,0)</f>
        <v>0</v>
      </c>
      <c r="BG222" s="230">
        <f>IF(N222="zákl. přenesená",J222,0)</f>
        <v>0</v>
      </c>
      <c r="BH222" s="230">
        <f>IF(N222="sníž. přenesená",J222,0)</f>
        <v>0</v>
      </c>
      <c r="BI222" s="230">
        <f>IF(N222="nulová",J222,0)</f>
        <v>0</v>
      </c>
      <c r="BJ222" s="23" t="s">
        <v>187</v>
      </c>
      <c r="BK222" s="230">
        <f>ROUND(I222*H222,0)</f>
        <v>0</v>
      </c>
      <c r="BL222" s="23" t="s">
        <v>224</v>
      </c>
      <c r="BM222" s="23" t="s">
        <v>374</v>
      </c>
    </row>
    <row r="223" spans="2:47" s="1" customFormat="1" ht="13.5">
      <c r="B223" s="45"/>
      <c r="C223" s="73"/>
      <c r="D223" s="233" t="s">
        <v>205</v>
      </c>
      <c r="E223" s="73"/>
      <c r="F223" s="254" t="s">
        <v>375</v>
      </c>
      <c r="G223" s="73"/>
      <c r="H223" s="73"/>
      <c r="I223" s="190"/>
      <c r="J223" s="73"/>
      <c r="K223" s="73"/>
      <c r="L223" s="71"/>
      <c r="M223" s="255"/>
      <c r="N223" s="46"/>
      <c r="O223" s="46"/>
      <c r="P223" s="46"/>
      <c r="Q223" s="46"/>
      <c r="R223" s="46"/>
      <c r="S223" s="46"/>
      <c r="T223" s="94"/>
      <c r="AT223" s="23" t="s">
        <v>205</v>
      </c>
      <c r="AU223" s="23" t="s">
        <v>187</v>
      </c>
    </row>
    <row r="224" spans="2:65" s="1" customFormat="1" ht="34.2" customHeight="1">
      <c r="B224" s="45"/>
      <c r="C224" s="220" t="s">
        <v>286</v>
      </c>
      <c r="D224" s="220" t="s">
        <v>182</v>
      </c>
      <c r="E224" s="221" t="s">
        <v>376</v>
      </c>
      <c r="F224" s="222" t="s">
        <v>377</v>
      </c>
      <c r="G224" s="223" t="s">
        <v>334</v>
      </c>
      <c r="H224" s="225"/>
      <c r="I224" s="225"/>
      <c r="J224" s="224">
        <f>ROUND(I224*H224,0)</f>
        <v>0</v>
      </c>
      <c r="K224" s="222" t="s">
        <v>193</v>
      </c>
      <c r="L224" s="71"/>
      <c r="M224" s="226" t="s">
        <v>22</v>
      </c>
      <c r="N224" s="227" t="s">
        <v>45</v>
      </c>
      <c r="O224" s="46"/>
      <c r="P224" s="228">
        <f>O224*H224</f>
        <v>0</v>
      </c>
      <c r="Q224" s="228">
        <v>0</v>
      </c>
      <c r="R224" s="228">
        <f>Q224*H224</f>
        <v>0</v>
      </c>
      <c r="S224" s="228">
        <v>0</v>
      </c>
      <c r="T224" s="229">
        <f>S224*H224</f>
        <v>0</v>
      </c>
      <c r="AR224" s="23" t="s">
        <v>224</v>
      </c>
      <c r="AT224" s="23" t="s">
        <v>182</v>
      </c>
      <c r="AU224" s="23" t="s">
        <v>187</v>
      </c>
      <c r="AY224" s="23" t="s">
        <v>180</v>
      </c>
      <c r="BE224" s="230">
        <f>IF(N224="základní",J224,0)</f>
        <v>0</v>
      </c>
      <c r="BF224" s="230">
        <f>IF(N224="snížená",J224,0)</f>
        <v>0</v>
      </c>
      <c r="BG224" s="230">
        <f>IF(N224="zákl. přenesená",J224,0)</f>
        <v>0</v>
      </c>
      <c r="BH224" s="230">
        <f>IF(N224="sníž. přenesená",J224,0)</f>
        <v>0</v>
      </c>
      <c r="BI224" s="230">
        <f>IF(N224="nulová",J224,0)</f>
        <v>0</v>
      </c>
      <c r="BJ224" s="23" t="s">
        <v>187</v>
      </c>
      <c r="BK224" s="230">
        <f>ROUND(I224*H224,0)</f>
        <v>0</v>
      </c>
      <c r="BL224" s="23" t="s">
        <v>224</v>
      </c>
      <c r="BM224" s="23" t="s">
        <v>378</v>
      </c>
    </row>
    <row r="225" spans="2:47" s="1" customFormat="1" ht="13.5">
      <c r="B225" s="45"/>
      <c r="C225" s="73"/>
      <c r="D225" s="233" t="s">
        <v>205</v>
      </c>
      <c r="E225" s="73"/>
      <c r="F225" s="254" t="s">
        <v>336</v>
      </c>
      <c r="G225" s="73"/>
      <c r="H225" s="73"/>
      <c r="I225" s="190"/>
      <c r="J225" s="73"/>
      <c r="K225" s="73"/>
      <c r="L225" s="71"/>
      <c r="M225" s="255"/>
      <c r="N225" s="46"/>
      <c r="O225" s="46"/>
      <c r="P225" s="46"/>
      <c r="Q225" s="46"/>
      <c r="R225" s="46"/>
      <c r="S225" s="46"/>
      <c r="T225" s="94"/>
      <c r="AT225" s="23" t="s">
        <v>205</v>
      </c>
      <c r="AU225" s="23" t="s">
        <v>187</v>
      </c>
    </row>
    <row r="226" spans="2:63" s="10" customFormat="1" ht="29.85" customHeight="1">
      <c r="B226" s="204"/>
      <c r="C226" s="205"/>
      <c r="D226" s="206" t="s">
        <v>72</v>
      </c>
      <c r="E226" s="218" t="s">
        <v>379</v>
      </c>
      <c r="F226" s="218" t="s">
        <v>380</v>
      </c>
      <c r="G226" s="205"/>
      <c r="H226" s="205"/>
      <c r="I226" s="208"/>
      <c r="J226" s="219">
        <f>BK226</f>
        <v>0</v>
      </c>
      <c r="K226" s="205"/>
      <c r="L226" s="210"/>
      <c r="M226" s="211"/>
      <c r="N226" s="212"/>
      <c r="O226" s="212"/>
      <c r="P226" s="213">
        <f>SUM(P227:P244)</f>
        <v>0</v>
      </c>
      <c r="Q226" s="212"/>
      <c r="R226" s="213">
        <f>SUM(R227:R244)</f>
        <v>0</v>
      </c>
      <c r="S226" s="212"/>
      <c r="T226" s="214">
        <f>SUM(T227:T244)</f>
        <v>0</v>
      </c>
      <c r="AR226" s="215" t="s">
        <v>187</v>
      </c>
      <c r="AT226" s="216" t="s">
        <v>72</v>
      </c>
      <c r="AU226" s="216" t="s">
        <v>10</v>
      </c>
      <c r="AY226" s="215" t="s">
        <v>180</v>
      </c>
      <c r="BK226" s="217">
        <f>SUM(BK227:BK244)</f>
        <v>0</v>
      </c>
    </row>
    <row r="227" spans="2:65" s="1" customFormat="1" ht="14.4" customHeight="1">
      <c r="B227" s="45"/>
      <c r="C227" s="220" t="s">
        <v>381</v>
      </c>
      <c r="D227" s="220" t="s">
        <v>182</v>
      </c>
      <c r="E227" s="221" t="s">
        <v>382</v>
      </c>
      <c r="F227" s="222" t="s">
        <v>341</v>
      </c>
      <c r="G227" s="223" t="s">
        <v>269</v>
      </c>
      <c r="H227" s="224">
        <v>2</v>
      </c>
      <c r="I227" s="225"/>
      <c r="J227" s="224">
        <f>ROUND(I227*H227,0)</f>
        <v>0</v>
      </c>
      <c r="K227" s="222" t="s">
        <v>22</v>
      </c>
      <c r="L227" s="71"/>
      <c r="M227" s="226" t="s">
        <v>22</v>
      </c>
      <c r="N227" s="227" t="s">
        <v>45</v>
      </c>
      <c r="O227" s="46"/>
      <c r="P227" s="228">
        <f>O227*H227</f>
        <v>0</v>
      </c>
      <c r="Q227" s="228">
        <v>0</v>
      </c>
      <c r="R227" s="228">
        <f>Q227*H227</f>
        <v>0</v>
      </c>
      <c r="S227" s="228">
        <v>0</v>
      </c>
      <c r="T227" s="229">
        <f>S227*H227</f>
        <v>0</v>
      </c>
      <c r="AR227" s="23" t="s">
        <v>224</v>
      </c>
      <c r="AT227" s="23" t="s">
        <v>182</v>
      </c>
      <c r="AU227" s="23" t="s">
        <v>187</v>
      </c>
      <c r="AY227" s="23" t="s">
        <v>180</v>
      </c>
      <c r="BE227" s="230">
        <f>IF(N227="základní",J227,0)</f>
        <v>0</v>
      </c>
      <c r="BF227" s="230">
        <f>IF(N227="snížená",J227,0)</f>
        <v>0</v>
      </c>
      <c r="BG227" s="230">
        <f>IF(N227="zákl. přenesená",J227,0)</f>
        <v>0</v>
      </c>
      <c r="BH227" s="230">
        <f>IF(N227="sníž. přenesená",J227,0)</f>
        <v>0</v>
      </c>
      <c r="BI227" s="230">
        <f>IF(N227="nulová",J227,0)</f>
        <v>0</v>
      </c>
      <c r="BJ227" s="23" t="s">
        <v>187</v>
      </c>
      <c r="BK227" s="230">
        <f>ROUND(I227*H227,0)</f>
        <v>0</v>
      </c>
      <c r="BL227" s="23" t="s">
        <v>224</v>
      </c>
      <c r="BM227" s="23" t="s">
        <v>383</v>
      </c>
    </row>
    <row r="228" spans="2:65" s="1" customFormat="1" ht="22.8" customHeight="1">
      <c r="B228" s="45"/>
      <c r="C228" s="220" t="s">
        <v>290</v>
      </c>
      <c r="D228" s="220" t="s">
        <v>182</v>
      </c>
      <c r="E228" s="221" t="s">
        <v>384</v>
      </c>
      <c r="F228" s="222" t="s">
        <v>385</v>
      </c>
      <c r="G228" s="223" t="s">
        <v>203</v>
      </c>
      <c r="H228" s="224">
        <v>14</v>
      </c>
      <c r="I228" s="225"/>
      <c r="J228" s="224">
        <f>ROUND(I228*H228,0)</f>
        <v>0</v>
      </c>
      <c r="K228" s="222" t="s">
        <v>193</v>
      </c>
      <c r="L228" s="71"/>
      <c r="M228" s="226" t="s">
        <v>22</v>
      </c>
      <c r="N228" s="227" t="s">
        <v>45</v>
      </c>
      <c r="O228" s="46"/>
      <c r="P228" s="228">
        <f>O228*H228</f>
        <v>0</v>
      </c>
      <c r="Q228" s="228">
        <v>0</v>
      </c>
      <c r="R228" s="228">
        <f>Q228*H228</f>
        <v>0</v>
      </c>
      <c r="S228" s="228">
        <v>0</v>
      </c>
      <c r="T228" s="229">
        <f>S228*H228</f>
        <v>0</v>
      </c>
      <c r="AR228" s="23" t="s">
        <v>224</v>
      </c>
      <c r="AT228" s="23" t="s">
        <v>182</v>
      </c>
      <c r="AU228" s="23" t="s">
        <v>187</v>
      </c>
      <c r="AY228" s="23" t="s">
        <v>180</v>
      </c>
      <c r="BE228" s="230">
        <f>IF(N228="základní",J228,0)</f>
        <v>0</v>
      </c>
      <c r="BF228" s="230">
        <f>IF(N228="snížená",J228,0)</f>
        <v>0</v>
      </c>
      <c r="BG228" s="230">
        <f>IF(N228="zákl. přenesená",J228,0)</f>
        <v>0</v>
      </c>
      <c r="BH228" s="230">
        <f>IF(N228="sníž. přenesená",J228,0)</f>
        <v>0</v>
      </c>
      <c r="BI228" s="230">
        <f>IF(N228="nulová",J228,0)</f>
        <v>0</v>
      </c>
      <c r="BJ228" s="23" t="s">
        <v>187</v>
      </c>
      <c r="BK228" s="230">
        <f>ROUND(I228*H228,0)</f>
        <v>0</v>
      </c>
      <c r="BL228" s="23" t="s">
        <v>224</v>
      </c>
      <c r="BM228" s="23" t="s">
        <v>386</v>
      </c>
    </row>
    <row r="229" spans="2:47" s="1" customFormat="1" ht="13.5">
      <c r="B229" s="45"/>
      <c r="C229" s="73"/>
      <c r="D229" s="233" t="s">
        <v>205</v>
      </c>
      <c r="E229" s="73"/>
      <c r="F229" s="254" t="s">
        <v>387</v>
      </c>
      <c r="G229" s="73"/>
      <c r="H229" s="73"/>
      <c r="I229" s="190"/>
      <c r="J229" s="73"/>
      <c r="K229" s="73"/>
      <c r="L229" s="71"/>
      <c r="M229" s="255"/>
      <c r="N229" s="46"/>
      <c r="O229" s="46"/>
      <c r="P229" s="46"/>
      <c r="Q229" s="46"/>
      <c r="R229" s="46"/>
      <c r="S229" s="46"/>
      <c r="T229" s="94"/>
      <c r="AT229" s="23" t="s">
        <v>205</v>
      </c>
      <c r="AU229" s="23" t="s">
        <v>187</v>
      </c>
    </row>
    <row r="230" spans="2:51" s="11" customFormat="1" ht="13.5">
      <c r="B230" s="231"/>
      <c r="C230" s="232"/>
      <c r="D230" s="233" t="s">
        <v>194</v>
      </c>
      <c r="E230" s="234" t="s">
        <v>22</v>
      </c>
      <c r="F230" s="235" t="s">
        <v>388</v>
      </c>
      <c r="G230" s="232"/>
      <c r="H230" s="236">
        <v>14</v>
      </c>
      <c r="I230" s="237"/>
      <c r="J230" s="232"/>
      <c r="K230" s="232"/>
      <c r="L230" s="238"/>
      <c r="M230" s="239"/>
      <c r="N230" s="240"/>
      <c r="O230" s="240"/>
      <c r="P230" s="240"/>
      <c r="Q230" s="240"/>
      <c r="R230" s="240"/>
      <c r="S230" s="240"/>
      <c r="T230" s="241"/>
      <c r="AT230" s="242" t="s">
        <v>194</v>
      </c>
      <c r="AU230" s="242" t="s">
        <v>187</v>
      </c>
      <c r="AV230" s="11" t="s">
        <v>187</v>
      </c>
      <c r="AW230" s="11" t="s">
        <v>35</v>
      </c>
      <c r="AX230" s="11" t="s">
        <v>73</v>
      </c>
      <c r="AY230" s="242" t="s">
        <v>180</v>
      </c>
    </row>
    <row r="231" spans="2:51" s="12" customFormat="1" ht="13.5">
      <c r="B231" s="243"/>
      <c r="C231" s="244"/>
      <c r="D231" s="233" t="s">
        <v>194</v>
      </c>
      <c r="E231" s="245" t="s">
        <v>22</v>
      </c>
      <c r="F231" s="246" t="s">
        <v>196</v>
      </c>
      <c r="G231" s="244"/>
      <c r="H231" s="247">
        <v>14</v>
      </c>
      <c r="I231" s="248"/>
      <c r="J231" s="244"/>
      <c r="K231" s="244"/>
      <c r="L231" s="249"/>
      <c r="M231" s="250"/>
      <c r="N231" s="251"/>
      <c r="O231" s="251"/>
      <c r="P231" s="251"/>
      <c r="Q231" s="251"/>
      <c r="R231" s="251"/>
      <c r="S231" s="251"/>
      <c r="T231" s="252"/>
      <c r="AT231" s="253" t="s">
        <v>194</v>
      </c>
      <c r="AU231" s="253" t="s">
        <v>187</v>
      </c>
      <c r="AV231" s="12" t="s">
        <v>186</v>
      </c>
      <c r="AW231" s="12" t="s">
        <v>35</v>
      </c>
      <c r="AX231" s="12" t="s">
        <v>10</v>
      </c>
      <c r="AY231" s="253" t="s">
        <v>180</v>
      </c>
    </row>
    <row r="232" spans="2:65" s="1" customFormat="1" ht="34.2" customHeight="1">
      <c r="B232" s="45"/>
      <c r="C232" s="220" t="s">
        <v>389</v>
      </c>
      <c r="D232" s="220" t="s">
        <v>182</v>
      </c>
      <c r="E232" s="221" t="s">
        <v>390</v>
      </c>
      <c r="F232" s="222" t="s">
        <v>391</v>
      </c>
      <c r="G232" s="223" t="s">
        <v>203</v>
      </c>
      <c r="H232" s="224">
        <v>14</v>
      </c>
      <c r="I232" s="225"/>
      <c r="J232" s="224">
        <f>ROUND(I232*H232,0)</f>
        <v>0</v>
      </c>
      <c r="K232" s="222" t="s">
        <v>193</v>
      </c>
      <c r="L232" s="71"/>
      <c r="M232" s="226" t="s">
        <v>22</v>
      </c>
      <c r="N232" s="227" t="s">
        <v>45</v>
      </c>
      <c r="O232" s="46"/>
      <c r="P232" s="228">
        <f>O232*H232</f>
        <v>0</v>
      </c>
      <c r="Q232" s="228">
        <v>0</v>
      </c>
      <c r="R232" s="228">
        <f>Q232*H232</f>
        <v>0</v>
      </c>
      <c r="S232" s="228">
        <v>0</v>
      </c>
      <c r="T232" s="229">
        <f>S232*H232</f>
        <v>0</v>
      </c>
      <c r="AR232" s="23" t="s">
        <v>224</v>
      </c>
      <c r="AT232" s="23" t="s">
        <v>182</v>
      </c>
      <c r="AU232" s="23" t="s">
        <v>187</v>
      </c>
      <c r="AY232" s="23" t="s">
        <v>180</v>
      </c>
      <c r="BE232" s="230">
        <f>IF(N232="základní",J232,0)</f>
        <v>0</v>
      </c>
      <c r="BF232" s="230">
        <f>IF(N232="snížená",J232,0)</f>
        <v>0</v>
      </c>
      <c r="BG232" s="230">
        <f>IF(N232="zákl. přenesená",J232,0)</f>
        <v>0</v>
      </c>
      <c r="BH232" s="230">
        <f>IF(N232="sníž. přenesená",J232,0)</f>
        <v>0</v>
      </c>
      <c r="BI232" s="230">
        <f>IF(N232="nulová",J232,0)</f>
        <v>0</v>
      </c>
      <c r="BJ232" s="23" t="s">
        <v>187</v>
      </c>
      <c r="BK232" s="230">
        <f>ROUND(I232*H232,0)</f>
        <v>0</v>
      </c>
      <c r="BL232" s="23" t="s">
        <v>224</v>
      </c>
      <c r="BM232" s="23" t="s">
        <v>392</v>
      </c>
    </row>
    <row r="233" spans="2:47" s="1" customFormat="1" ht="13.5">
      <c r="B233" s="45"/>
      <c r="C233" s="73"/>
      <c r="D233" s="233" t="s">
        <v>205</v>
      </c>
      <c r="E233" s="73"/>
      <c r="F233" s="254" t="s">
        <v>393</v>
      </c>
      <c r="G233" s="73"/>
      <c r="H233" s="73"/>
      <c r="I233" s="190"/>
      <c r="J233" s="73"/>
      <c r="K233" s="73"/>
      <c r="L233" s="71"/>
      <c r="M233" s="255"/>
      <c r="N233" s="46"/>
      <c r="O233" s="46"/>
      <c r="P233" s="46"/>
      <c r="Q233" s="46"/>
      <c r="R233" s="46"/>
      <c r="S233" s="46"/>
      <c r="T233" s="94"/>
      <c r="AT233" s="23" t="s">
        <v>205</v>
      </c>
      <c r="AU233" s="23" t="s">
        <v>187</v>
      </c>
    </row>
    <row r="234" spans="2:65" s="1" customFormat="1" ht="22.8" customHeight="1">
      <c r="B234" s="45"/>
      <c r="C234" s="220" t="s">
        <v>294</v>
      </c>
      <c r="D234" s="220" t="s">
        <v>182</v>
      </c>
      <c r="E234" s="221" t="s">
        <v>394</v>
      </c>
      <c r="F234" s="222" t="s">
        <v>395</v>
      </c>
      <c r="G234" s="223" t="s">
        <v>358</v>
      </c>
      <c r="H234" s="224">
        <v>8</v>
      </c>
      <c r="I234" s="225"/>
      <c r="J234" s="224">
        <f>ROUND(I234*H234,0)</f>
        <v>0</v>
      </c>
      <c r="K234" s="222" t="s">
        <v>193</v>
      </c>
      <c r="L234" s="71"/>
      <c r="M234" s="226" t="s">
        <v>22</v>
      </c>
      <c r="N234" s="227" t="s">
        <v>45</v>
      </c>
      <c r="O234" s="46"/>
      <c r="P234" s="228">
        <f>O234*H234</f>
        <v>0</v>
      </c>
      <c r="Q234" s="228">
        <v>0</v>
      </c>
      <c r="R234" s="228">
        <f>Q234*H234</f>
        <v>0</v>
      </c>
      <c r="S234" s="228">
        <v>0</v>
      </c>
      <c r="T234" s="229">
        <f>S234*H234</f>
        <v>0</v>
      </c>
      <c r="AR234" s="23" t="s">
        <v>224</v>
      </c>
      <c r="AT234" s="23" t="s">
        <v>182</v>
      </c>
      <c r="AU234" s="23" t="s">
        <v>187</v>
      </c>
      <c r="AY234" s="23" t="s">
        <v>180</v>
      </c>
      <c r="BE234" s="230">
        <f>IF(N234="základní",J234,0)</f>
        <v>0</v>
      </c>
      <c r="BF234" s="230">
        <f>IF(N234="snížená",J234,0)</f>
        <v>0</v>
      </c>
      <c r="BG234" s="230">
        <f>IF(N234="zákl. přenesená",J234,0)</f>
        <v>0</v>
      </c>
      <c r="BH234" s="230">
        <f>IF(N234="sníž. přenesená",J234,0)</f>
        <v>0</v>
      </c>
      <c r="BI234" s="230">
        <f>IF(N234="nulová",J234,0)</f>
        <v>0</v>
      </c>
      <c r="BJ234" s="23" t="s">
        <v>187</v>
      </c>
      <c r="BK234" s="230">
        <f>ROUND(I234*H234,0)</f>
        <v>0</v>
      </c>
      <c r="BL234" s="23" t="s">
        <v>224</v>
      </c>
      <c r="BM234" s="23" t="s">
        <v>396</v>
      </c>
    </row>
    <row r="235" spans="2:47" s="1" customFormat="1" ht="13.5">
      <c r="B235" s="45"/>
      <c r="C235" s="73"/>
      <c r="D235" s="233" t="s">
        <v>205</v>
      </c>
      <c r="E235" s="73"/>
      <c r="F235" s="254" t="s">
        <v>397</v>
      </c>
      <c r="G235" s="73"/>
      <c r="H235" s="73"/>
      <c r="I235" s="190"/>
      <c r="J235" s="73"/>
      <c r="K235" s="73"/>
      <c r="L235" s="71"/>
      <c r="M235" s="255"/>
      <c r="N235" s="46"/>
      <c r="O235" s="46"/>
      <c r="P235" s="46"/>
      <c r="Q235" s="46"/>
      <c r="R235" s="46"/>
      <c r="S235" s="46"/>
      <c r="T235" s="94"/>
      <c r="AT235" s="23" t="s">
        <v>205</v>
      </c>
      <c r="AU235" s="23" t="s">
        <v>187</v>
      </c>
    </row>
    <row r="236" spans="2:65" s="1" customFormat="1" ht="14.4" customHeight="1">
      <c r="B236" s="45"/>
      <c r="C236" s="220" t="s">
        <v>398</v>
      </c>
      <c r="D236" s="220" t="s">
        <v>182</v>
      </c>
      <c r="E236" s="221" t="s">
        <v>399</v>
      </c>
      <c r="F236" s="222" t="s">
        <v>400</v>
      </c>
      <c r="G236" s="223" t="s">
        <v>358</v>
      </c>
      <c r="H236" s="224">
        <v>2</v>
      </c>
      <c r="I236" s="225"/>
      <c r="J236" s="224">
        <f>ROUND(I236*H236,0)</f>
        <v>0</v>
      </c>
      <c r="K236" s="222" t="s">
        <v>193</v>
      </c>
      <c r="L236" s="71"/>
      <c r="M236" s="226" t="s">
        <v>22</v>
      </c>
      <c r="N236" s="227" t="s">
        <v>45</v>
      </c>
      <c r="O236" s="46"/>
      <c r="P236" s="228">
        <f>O236*H236</f>
        <v>0</v>
      </c>
      <c r="Q236" s="228">
        <v>0</v>
      </c>
      <c r="R236" s="228">
        <f>Q236*H236</f>
        <v>0</v>
      </c>
      <c r="S236" s="228">
        <v>0</v>
      </c>
      <c r="T236" s="229">
        <f>S236*H236</f>
        <v>0</v>
      </c>
      <c r="AR236" s="23" t="s">
        <v>224</v>
      </c>
      <c r="AT236" s="23" t="s">
        <v>182</v>
      </c>
      <c r="AU236" s="23" t="s">
        <v>187</v>
      </c>
      <c r="AY236" s="23" t="s">
        <v>180</v>
      </c>
      <c r="BE236" s="230">
        <f>IF(N236="základní",J236,0)</f>
        <v>0</v>
      </c>
      <c r="BF236" s="230">
        <f>IF(N236="snížená",J236,0)</f>
        <v>0</v>
      </c>
      <c r="BG236" s="230">
        <f>IF(N236="zákl. přenesená",J236,0)</f>
        <v>0</v>
      </c>
      <c r="BH236" s="230">
        <f>IF(N236="sníž. přenesená",J236,0)</f>
        <v>0</v>
      </c>
      <c r="BI236" s="230">
        <f>IF(N236="nulová",J236,0)</f>
        <v>0</v>
      </c>
      <c r="BJ236" s="23" t="s">
        <v>187</v>
      </c>
      <c r="BK236" s="230">
        <f>ROUND(I236*H236,0)</f>
        <v>0</v>
      </c>
      <c r="BL236" s="23" t="s">
        <v>224</v>
      </c>
      <c r="BM236" s="23" t="s">
        <v>401</v>
      </c>
    </row>
    <row r="237" spans="2:65" s="1" customFormat="1" ht="22.8" customHeight="1">
      <c r="B237" s="45"/>
      <c r="C237" s="220" t="s">
        <v>298</v>
      </c>
      <c r="D237" s="220" t="s">
        <v>182</v>
      </c>
      <c r="E237" s="221" t="s">
        <v>402</v>
      </c>
      <c r="F237" s="222" t="s">
        <v>403</v>
      </c>
      <c r="G237" s="223" t="s">
        <v>358</v>
      </c>
      <c r="H237" s="224">
        <v>2</v>
      </c>
      <c r="I237" s="225"/>
      <c r="J237" s="224">
        <f>ROUND(I237*H237,0)</f>
        <v>0</v>
      </c>
      <c r="K237" s="222" t="s">
        <v>193</v>
      </c>
      <c r="L237" s="71"/>
      <c r="M237" s="226" t="s">
        <v>22</v>
      </c>
      <c r="N237" s="227" t="s">
        <v>45</v>
      </c>
      <c r="O237" s="46"/>
      <c r="P237" s="228">
        <f>O237*H237</f>
        <v>0</v>
      </c>
      <c r="Q237" s="228">
        <v>0</v>
      </c>
      <c r="R237" s="228">
        <f>Q237*H237</f>
        <v>0</v>
      </c>
      <c r="S237" s="228">
        <v>0</v>
      </c>
      <c r="T237" s="229">
        <f>S237*H237</f>
        <v>0</v>
      </c>
      <c r="AR237" s="23" t="s">
        <v>224</v>
      </c>
      <c r="AT237" s="23" t="s">
        <v>182</v>
      </c>
      <c r="AU237" s="23" t="s">
        <v>187</v>
      </c>
      <c r="AY237" s="23" t="s">
        <v>180</v>
      </c>
      <c r="BE237" s="230">
        <f>IF(N237="základní",J237,0)</f>
        <v>0</v>
      </c>
      <c r="BF237" s="230">
        <f>IF(N237="snížená",J237,0)</f>
        <v>0</v>
      </c>
      <c r="BG237" s="230">
        <f>IF(N237="zákl. přenesená",J237,0)</f>
        <v>0</v>
      </c>
      <c r="BH237" s="230">
        <f>IF(N237="sníž. přenesená",J237,0)</f>
        <v>0</v>
      </c>
      <c r="BI237" s="230">
        <f>IF(N237="nulová",J237,0)</f>
        <v>0</v>
      </c>
      <c r="BJ237" s="23" t="s">
        <v>187</v>
      </c>
      <c r="BK237" s="230">
        <f>ROUND(I237*H237,0)</f>
        <v>0</v>
      </c>
      <c r="BL237" s="23" t="s">
        <v>224</v>
      </c>
      <c r="BM237" s="23" t="s">
        <v>404</v>
      </c>
    </row>
    <row r="238" spans="2:47" s="1" customFormat="1" ht="13.5">
      <c r="B238" s="45"/>
      <c r="C238" s="73"/>
      <c r="D238" s="233" t="s">
        <v>205</v>
      </c>
      <c r="E238" s="73"/>
      <c r="F238" s="254" t="s">
        <v>405</v>
      </c>
      <c r="G238" s="73"/>
      <c r="H238" s="73"/>
      <c r="I238" s="190"/>
      <c r="J238" s="73"/>
      <c r="K238" s="73"/>
      <c r="L238" s="71"/>
      <c r="M238" s="255"/>
      <c r="N238" s="46"/>
      <c r="O238" s="46"/>
      <c r="P238" s="46"/>
      <c r="Q238" s="46"/>
      <c r="R238" s="46"/>
      <c r="S238" s="46"/>
      <c r="T238" s="94"/>
      <c r="AT238" s="23" t="s">
        <v>205</v>
      </c>
      <c r="AU238" s="23" t="s">
        <v>187</v>
      </c>
    </row>
    <row r="239" spans="2:65" s="1" customFormat="1" ht="22.8" customHeight="1">
      <c r="B239" s="45"/>
      <c r="C239" s="220" t="s">
        <v>406</v>
      </c>
      <c r="D239" s="220" t="s">
        <v>182</v>
      </c>
      <c r="E239" s="221" t="s">
        <v>407</v>
      </c>
      <c r="F239" s="222" t="s">
        <v>408</v>
      </c>
      <c r="G239" s="223" t="s">
        <v>203</v>
      </c>
      <c r="H239" s="224">
        <v>14</v>
      </c>
      <c r="I239" s="225"/>
      <c r="J239" s="224">
        <f>ROUND(I239*H239,0)</f>
        <v>0</v>
      </c>
      <c r="K239" s="222" t="s">
        <v>193</v>
      </c>
      <c r="L239" s="71"/>
      <c r="M239" s="226" t="s">
        <v>22</v>
      </c>
      <c r="N239" s="227" t="s">
        <v>45</v>
      </c>
      <c r="O239" s="46"/>
      <c r="P239" s="228">
        <f>O239*H239</f>
        <v>0</v>
      </c>
      <c r="Q239" s="228">
        <v>0</v>
      </c>
      <c r="R239" s="228">
        <f>Q239*H239</f>
        <v>0</v>
      </c>
      <c r="S239" s="228">
        <v>0</v>
      </c>
      <c r="T239" s="229">
        <f>S239*H239</f>
        <v>0</v>
      </c>
      <c r="AR239" s="23" t="s">
        <v>224</v>
      </c>
      <c r="AT239" s="23" t="s">
        <v>182</v>
      </c>
      <c r="AU239" s="23" t="s">
        <v>187</v>
      </c>
      <c r="AY239" s="23" t="s">
        <v>180</v>
      </c>
      <c r="BE239" s="230">
        <f>IF(N239="základní",J239,0)</f>
        <v>0</v>
      </c>
      <c r="BF239" s="230">
        <f>IF(N239="snížená",J239,0)</f>
        <v>0</v>
      </c>
      <c r="BG239" s="230">
        <f>IF(N239="zákl. přenesená",J239,0)</f>
        <v>0</v>
      </c>
      <c r="BH239" s="230">
        <f>IF(N239="sníž. přenesená",J239,0)</f>
        <v>0</v>
      </c>
      <c r="BI239" s="230">
        <f>IF(N239="nulová",J239,0)</f>
        <v>0</v>
      </c>
      <c r="BJ239" s="23" t="s">
        <v>187</v>
      </c>
      <c r="BK239" s="230">
        <f>ROUND(I239*H239,0)</f>
        <v>0</v>
      </c>
      <c r="BL239" s="23" t="s">
        <v>224</v>
      </c>
      <c r="BM239" s="23" t="s">
        <v>409</v>
      </c>
    </row>
    <row r="240" spans="2:47" s="1" customFormat="1" ht="13.5">
      <c r="B240" s="45"/>
      <c r="C240" s="73"/>
      <c r="D240" s="233" t="s">
        <v>205</v>
      </c>
      <c r="E240" s="73"/>
      <c r="F240" s="254" t="s">
        <v>410</v>
      </c>
      <c r="G240" s="73"/>
      <c r="H240" s="73"/>
      <c r="I240" s="190"/>
      <c r="J240" s="73"/>
      <c r="K240" s="73"/>
      <c r="L240" s="71"/>
      <c r="M240" s="255"/>
      <c r="N240" s="46"/>
      <c r="O240" s="46"/>
      <c r="P240" s="46"/>
      <c r="Q240" s="46"/>
      <c r="R240" s="46"/>
      <c r="S240" s="46"/>
      <c r="T240" s="94"/>
      <c r="AT240" s="23" t="s">
        <v>205</v>
      </c>
      <c r="AU240" s="23" t="s">
        <v>187</v>
      </c>
    </row>
    <row r="241" spans="2:65" s="1" customFormat="1" ht="22.8" customHeight="1">
      <c r="B241" s="45"/>
      <c r="C241" s="220" t="s">
        <v>303</v>
      </c>
      <c r="D241" s="220" t="s">
        <v>182</v>
      </c>
      <c r="E241" s="221" t="s">
        <v>411</v>
      </c>
      <c r="F241" s="222" t="s">
        <v>412</v>
      </c>
      <c r="G241" s="223" t="s">
        <v>203</v>
      </c>
      <c r="H241" s="224">
        <v>14</v>
      </c>
      <c r="I241" s="225"/>
      <c r="J241" s="224">
        <f>ROUND(I241*H241,0)</f>
        <v>0</v>
      </c>
      <c r="K241" s="222" t="s">
        <v>193</v>
      </c>
      <c r="L241" s="71"/>
      <c r="M241" s="226" t="s">
        <v>22</v>
      </c>
      <c r="N241" s="227" t="s">
        <v>45</v>
      </c>
      <c r="O241" s="46"/>
      <c r="P241" s="228">
        <f>O241*H241</f>
        <v>0</v>
      </c>
      <c r="Q241" s="228">
        <v>0</v>
      </c>
      <c r="R241" s="228">
        <f>Q241*H241</f>
        <v>0</v>
      </c>
      <c r="S241" s="228">
        <v>0</v>
      </c>
      <c r="T241" s="229">
        <f>S241*H241</f>
        <v>0</v>
      </c>
      <c r="AR241" s="23" t="s">
        <v>224</v>
      </c>
      <c r="AT241" s="23" t="s">
        <v>182</v>
      </c>
      <c r="AU241" s="23" t="s">
        <v>187</v>
      </c>
      <c r="AY241" s="23" t="s">
        <v>180</v>
      </c>
      <c r="BE241" s="230">
        <f>IF(N241="základní",J241,0)</f>
        <v>0</v>
      </c>
      <c r="BF241" s="230">
        <f>IF(N241="snížená",J241,0)</f>
        <v>0</v>
      </c>
      <c r="BG241" s="230">
        <f>IF(N241="zákl. přenesená",J241,0)</f>
        <v>0</v>
      </c>
      <c r="BH241" s="230">
        <f>IF(N241="sníž. přenesená",J241,0)</f>
        <v>0</v>
      </c>
      <c r="BI241" s="230">
        <f>IF(N241="nulová",J241,0)</f>
        <v>0</v>
      </c>
      <c r="BJ241" s="23" t="s">
        <v>187</v>
      </c>
      <c r="BK241" s="230">
        <f>ROUND(I241*H241,0)</f>
        <v>0</v>
      </c>
      <c r="BL241" s="23" t="s">
        <v>224</v>
      </c>
      <c r="BM241" s="23" t="s">
        <v>413</v>
      </c>
    </row>
    <row r="242" spans="2:47" s="1" customFormat="1" ht="13.5">
      <c r="B242" s="45"/>
      <c r="C242" s="73"/>
      <c r="D242" s="233" t="s">
        <v>205</v>
      </c>
      <c r="E242" s="73"/>
      <c r="F242" s="254" t="s">
        <v>410</v>
      </c>
      <c r="G242" s="73"/>
      <c r="H242" s="73"/>
      <c r="I242" s="190"/>
      <c r="J242" s="73"/>
      <c r="K242" s="73"/>
      <c r="L242" s="71"/>
      <c r="M242" s="255"/>
      <c r="N242" s="46"/>
      <c r="O242" s="46"/>
      <c r="P242" s="46"/>
      <c r="Q242" s="46"/>
      <c r="R242" s="46"/>
      <c r="S242" s="46"/>
      <c r="T242" s="94"/>
      <c r="AT242" s="23" t="s">
        <v>205</v>
      </c>
      <c r="AU242" s="23" t="s">
        <v>187</v>
      </c>
    </row>
    <row r="243" spans="2:65" s="1" customFormat="1" ht="34.2" customHeight="1">
      <c r="B243" s="45"/>
      <c r="C243" s="220" t="s">
        <v>414</v>
      </c>
      <c r="D243" s="220" t="s">
        <v>182</v>
      </c>
      <c r="E243" s="221" t="s">
        <v>415</v>
      </c>
      <c r="F243" s="222" t="s">
        <v>416</v>
      </c>
      <c r="G243" s="223" t="s">
        <v>334</v>
      </c>
      <c r="H243" s="225"/>
      <c r="I243" s="225"/>
      <c r="J243" s="224">
        <f>ROUND(I243*H243,0)</f>
        <v>0</v>
      </c>
      <c r="K243" s="222" t="s">
        <v>193</v>
      </c>
      <c r="L243" s="71"/>
      <c r="M243" s="226" t="s">
        <v>22</v>
      </c>
      <c r="N243" s="227" t="s">
        <v>45</v>
      </c>
      <c r="O243" s="46"/>
      <c r="P243" s="228">
        <f>O243*H243</f>
        <v>0</v>
      </c>
      <c r="Q243" s="228">
        <v>0</v>
      </c>
      <c r="R243" s="228">
        <f>Q243*H243</f>
        <v>0</v>
      </c>
      <c r="S243" s="228">
        <v>0</v>
      </c>
      <c r="T243" s="229">
        <f>S243*H243</f>
        <v>0</v>
      </c>
      <c r="AR243" s="23" t="s">
        <v>224</v>
      </c>
      <c r="AT243" s="23" t="s">
        <v>182</v>
      </c>
      <c r="AU243" s="23" t="s">
        <v>187</v>
      </c>
      <c r="AY243" s="23" t="s">
        <v>180</v>
      </c>
      <c r="BE243" s="230">
        <f>IF(N243="základní",J243,0)</f>
        <v>0</v>
      </c>
      <c r="BF243" s="230">
        <f>IF(N243="snížená",J243,0)</f>
        <v>0</v>
      </c>
      <c r="BG243" s="230">
        <f>IF(N243="zákl. přenesená",J243,0)</f>
        <v>0</v>
      </c>
      <c r="BH243" s="230">
        <f>IF(N243="sníž. přenesená",J243,0)</f>
        <v>0</v>
      </c>
      <c r="BI243" s="230">
        <f>IF(N243="nulová",J243,0)</f>
        <v>0</v>
      </c>
      <c r="BJ243" s="23" t="s">
        <v>187</v>
      </c>
      <c r="BK243" s="230">
        <f>ROUND(I243*H243,0)</f>
        <v>0</v>
      </c>
      <c r="BL243" s="23" t="s">
        <v>224</v>
      </c>
      <c r="BM243" s="23" t="s">
        <v>417</v>
      </c>
    </row>
    <row r="244" spans="2:47" s="1" customFormat="1" ht="13.5">
      <c r="B244" s="45"/>
      <c r="C244" s="73"/>
      <c r="D244" s="233" t="s">
        <v>205</v>
      </c>
      <c r="E244" s="73"/>
      <c r="F244" s="254" t="s">
        <v>418</v>
      </c>
      <c r="G244" s="73"/>
      <c r="H244" s="73"/>
      <c r="I244" s="190"/>
      <c r="J244" s="73"/>
      <c r="K244" s="73"/>
      <c r="L244" s="71"/>
      <c r="M244" s="255"/>
      <c r="N244" s="46"/>
      <c r="O244" s="46"/>
      <c r="P244" s="46"/>
      <c r="Q244" s="46"/>
      <c r="R244" s="46"/>
      <c r="S244" s="46"/>
      <c r="T244" s="94"/>
      <c r="AT244" s="23" t="s">
        <v>205</v>
      </c>
      <c r="AU244" s="23" t="s">
        <v>187</v>
      </c>
    </row>
    <row r="245" spans="2:63" s="10" customFormat="1" ht="29.85" customHeight="1">
      <c r="B245" s="204"/>
      <c r="C245" s="205"/>
      <c r="D245" s="206" t="s">
        <v>72</v>
      </c>
      <c r="E245" s="218" t="s">
        <v>419</v>
      </c>
      <c r="F245" s="218" t="s">
        <v>420</v>
      </c>
      <c r="G245" s="205"/>
      <c r="H245" s="205"/>
      <c r="I245" s="208"/>
      <c r="J245" s="219">
        <f>BK245</f>
        <v>0</v>
      </c>
      <c r="K245" s="205"/>
      <c r="L245" s="210"/>
      <c r="M245" s="211"/>
      <c r="N245" s="212"/>
      <c r="O245" s="212"/>
      <c r="P245" s="213">
        <f>SUM(P246:P268)</f>
        <v>0</v>
      </c>
      <c r="Q245" s="212"/>
      <c r="R245" s="213">
        <f>SUM(R246:R268)</f>
        <v>0</v>
      </c>
      <c r="S245" s="212"/>
      <c r="T245" s="214">
        <f>SUM(T246:T268)</f>
        <v>0</v>
      </c>
      <c r="AR245" s="215" t="s">
        <v>187</v>
      </c>
      <c r="AT245" s="216" t="s">
        <v>72</v>
      </c>
      <c r="AU245" s="216" t="s">
        <v>10</v>
      </c>
      <c r="AY245" s="215" t="s">
        <v>180</v>
      </c>
      <c r="BK245" s="217">
        <f>SUM(BK246:BK268)</f>
        <v>0</v>
      </c>
    </row>
    <row r="246" spans="2:65" s="1" customFormat="1" ht="14.4" customHeight="1">
      <c r="B246" s="45"/>
      <c r="C246" s="220" t="s">
        <v>309</v>
      </c>
      <c r="D246" s="220" t="s">
        <v>182</v>
      </c>
      <c r="E246" s="221" t="s">
        <v>421</v>
      </c>
      <c r="F246" s="222" t="s">
        <v>422</v>
      </c>
      <c r="G246" s="223" t="s">
        <v>423</v>
      </c>
      <c r="H246" s="224">
        <v>1</v>
      </c>
      <c r="I246" s="225"/>
      <c r="J246" s="224">
        <f>ROUND(I246*H246,0)</f>
        <v>0</v>
      </c>
      <c r="K246" s="222" t="s">
        <v>193</v>
      </c>
      <c r="L246" s="71"/>
      <c r="M246" s="226" t="s">
        <v>22</v>
      </c>
      <c r="N246" s="227" t="s">
        <v>45</v>
      </c>
      <c r="O246" s="46"/>
      <c r="P246" s="228">
        <f>O246*H246</f>
        <v>0</v>
      </c>
      <c r="Q246" s="228">
        <v>0</v>
      </c>
      <c r="R246" s="228">
        <f>Q246*H246</f>
        <v>0</v>
      </c>
      <c r="S246" s="228">
        <v>0</v>
      </c>
      <c r="T246" s="229">
        <f>S246*H246</f>
        <v>0</v>
      </c>
      <c r="AR246" s="23" t="s">
        <v>224</v>
      </c>
      <c r="AT246" s="23" t="s">
        <v>182</v>
      </c>
      <c r="AU246" s="23" t="s">
        <v>187</v>
      </c>
      <c r="AY246" s="23" t="s">
        <v>180</v>
      </c>
      <c r="BE246" s="230">
        <f>IF(N246="základní",J246,0)</f>
        <v>0</v>
      </c>
      <c r="BF246" s="230">
        <f>IF(N246="snížená",J246,0)</f>
        <v>0</v>
      </c>
      <c r="BG246" s="230">
        <f>IF(N246="zákl. přenesená",J246,0)</f>
        <v>0</v>
      </c>
      <c r="BH246" s="230">
        <f>IF(N246="sníž. přenesená",J246,0)</f>
        <v>0</v>
      </c>
      <c r="BI246" s="230">
        <f>IF(N246="nulová",J246,0)</f>
        <v>0</v>
      </c>
      <c r="BJ246" s="23" t="s">
        <v>187</v>
      </c>
      <c r="BK246" s="230">
        <f>ROUND(I246*H246,0)</f>
        <v>0</v>
      </c>
      <c r="BL246" s="23" t="s">
        <v>224</v>
      </c>
      <c r="BM246" s="23" t="s">
        <v>424</v>
      </c>
    </row>
    <row r="247" spans="2:65" s="1" customFormat="1" ht="22.8" customHeight="1">
      <c r="B247" s="45"/>
      <c r="C247" s="220" t="s">
        <v>425</v>
      </c>
      <c r="D247" s="220" t="s">
        <v>182</v>
      </c>
      <c r="E247" s="221" t="s">
        <v>426</v>
      </c>
      <c r="F247" s="222" t="s">
        <v>427</v>
      </c>
      <c r="G247" s="223" t="s">
        <v>423</v>
      </c>
      <c r="H247" s="224">
        <v>1</v>
      </c>
      <c r="I247" s="225"/>
      <c r="J247" s="224">
        <f>ROUND(I247*H247,0)</f>
        <v>0</v>
      </c>
      <c r="K247" s="222" t="s">
        <v>193</v>
      </c>
      <c r="L247" s="71"/>
      <c r="M247" s="226" t="s">
        <v>22</v>
      </c>
      <c r="N247" s="227" t="s">
        <v>45</v>
      </c>
      <c r="O247" s="46"/>
      <c r="P247" s="228">
        <f>O247*H247</f>
        <v>0</v>
      </c>
      <c r="Q247" s="228">
        <v>0</v>
      </c>
      <c r="R247" s="228">
        <f>Q247*H247</f>
        <v>0</v>
      </c>
      <c r="S247" s="228">
        <v>0</v>
      </c>
      <c r="T247" s="229">
        <f>S247*H247</f>
        <v>0</v>
      </c>
      <c r="AR247" s="23" t="s">
        <v>224</v>
      </c>
      <c r="AT247" s="23" t="s">
        <v>182</v>
      </c>
      <c r="AU247" s="23" t="s">
        <v>187</v>
      </c>
      <c r="AY247" s="23" t="s">
        <v>180</v>
      </c>
      <c r="BE247" s="230">
        <f>IF(N247="základní",J247,0)</f>
        <v>0</v>
      </c>
      <c r="BF247" s="230">
        <f>IF(N247="snížená",J247,0)</f>
        <v>0</v>
      </c>
      <c r="BG247" s="230">
        <f>IF(N247="zákl. přenesená",J247,0)</f>
        <v>0</v>
      </c>
      <c r="BH247" s="230">
        <f>IF(N247="sníž. přenesená",J247,0)</f>
        <v>0</v>
      </c>
      <c r="BI247" s="230">
        <f>IF(N247="nulová",J247,0)</f>
        <v>0</v>
      </c>
      <c r="BJ247" s="23" t="s">
        <v>187</v>
      </c>
      <c r="BK247" s="230">
        <f>ROUND(I247*H247,0)</f>
        <v>0</v>
      </c>
      <c r="BL247" s="23" t="s">
        <v>224</v>
      </c>
      <c r="BM247" s="23" t="s">
        <v>428</v>
      </c>
    </row>
    <row r="248" spans="2:47" s="1" customFormat="1" ht="13.5">
      <c r="B248" s="45"/>
      <c r="C248" s="73"/>
      <c r="D248" s="233" t="s">
        <v>205</v>
      </c>
      <c r="E248" s="73"/>
      <c r="F248" s="254" t="s">
        <v>429</v>
      </c>
      <c r="G248" s="73"/>
      <c r="H248" s="73"/>
      <c r="I248" s="190"/>
      <c r="J248" s="73"/>
      <c r="K248" s="73"/>
      <c r="L248" s="71"/>
      <c r="M248" s="255"/>
      <c r="N248" s="46"/>
      <c r="O248" s="46"/>
      <c r="P248" s="46"/>
      <c r="Q248" s="46"/>
      <c r="R248" s="46"/>
      <c r="S248" s="46"/>
      <c r="T248" s="94"/>
      <c r="AT248" s="23" t="s">
        <v>205</v>
      </c>
      <c r="AU248" s="23" t="s">
        <v>187</v>
      </c>
    </row>
    <row r="249" spans="2:65" s="1" customFormat="1" ht="14.4" customHeight="1">
      <c r="B249" s="45"/>
      <c r="C249" s="220" t="s">
        <v>318</v>
      </c>
      <c r="D249" s="220" t="s">
        <v>182</v>
      </c>
      <c r="E249" s="221" t="s">
        <v>430</v>
      </c>
      <c r="F249" s="222" t="s">
        <v>431</v>
      </c>
      <c r="G249" s="223" t="s">
        <v>423</v>
      </c>
      <c r="H249" s="224">
        <v>1</v>
      </c>
      <c r="I249" s="225"/>
      <c r="J249" s="224">
        <f>ROUND(I249*H249,0)</f>
        <v>0</v>
      </c>
      <c r="K249" s="222" t="s">
        <v>193</v>
      </c>
      <c r="L249" s="71"/>
      <c r="M249" s="226" t="s">
        <v>22</v>
      </c>
      <c r="N249" s="227" t="s">
        <v>45</v>
      </c>
      <c r="O249" s="46"/>
      <c r="P249" s="228">
        <f>O249*H249</f>
        <v>0</v>
      </c>
      <c r="Q249" s="228">
        <v>0</v>
      </c>
      <c r="R249" s="228">
        <f>Q249*H249</f>
        <v>0</v>
      </c>
      <c r="S249" s="228">
        <v>0</v>
      </c>
      <c r="T249" s="229">
        <f>S249*H249</f>
        <v>0</v>
      </c>
      <c r="AR249" s="23" t="s">
        <v>224</v>
      </c>
      <c r="AT249" s="23" t="s">
        <v>182</v>
      </c>
      <c r="AU249" s="23" t="s">
        <v>187</v>
      </c>
      <c r="AY249" s="23" t="s">
        <v>180</v>
      </c>
      <c r="BE249" s="230">
        <f>IF(N249="základní",J249,0)</f>
        <v>0</v>
      </c>
      <c r="BF249" s="230">
        <f>IF(N249="snížená",J249,0)</f>
        <v>0</v>
      </c>
      <c r="BG249" s="230">
        <f>IF(N249="zákl. přenesená",J249,0)</f>
        <v>0</v>
      </c>
      <c r="BH249" s="230">
        <f>IF(N249="sníž. přenesená",J249,0)</f>
        <v>0</v>
      </c>
      <c r="BI249" s="230">
        <f>IF(N249="nulová",J249,0)</f>
        <v>0</v>
      </c>
      <c r="BJ249" s="23" t="s">
        <v>187</v>
      </c>
      <c r="BK249" s="230">
        <f>ROUND(I249*H249,0)</f>
        <v>0</v>
      </c>
      <c r="BL249" s="23" t="s">
        <v>224</v>
      </c>
      <c r="BM249" s="23" t="s">
        <v>29</v>
      </c>
    </row>
    <row r="250" spans="2:65" s="1" customFormat="1" ht="22.8" customHeight="1">
      <c r="B250" s="45"/>
      <c r="C250" s="220" t="s">
        <v>432</v>
      </c>
      <c r="D250" s="220" t="s">
        <v>182</v>
      </c>
      <c r="E250" s="221" t="s">
        <v>433</v>
      </c>
      <c r="F250" s="222" t="s">
        <v>434</v>
      </c>
      <c r="G250" s="223" t="s">
        <v>423</v>
      </c>
      <c r="H250" s="224">
        <v>1</v>
      </c>
      <c r="I250" s="225"/>
      <c r="J250" s="224">
        <f>ROUND(I250*H250,0)</f>
        <v>0</v>
      </c>
      <c r="K250" s="222" t="s">
        <v>193</v>
      </c>
      <c r="L250" s="71"/>
      <c r="M250" s="226" t="s">
        <v>22</v>
      </c>
      <c r="N250" s="227" t="s">
        <v>45</v>
      </c>
      <c r="O250" s="46"/>
      <c r="P250" s="228">
        <f>O250*H250</f>
        <v>0</v>
      </c>
      <c r="Q250" s="228">
        <v>0</v>
      </c>
      <c r="R250" s="228">
        <f>Q250*H250</f>
        <v>0</v>
      </c>
      <c r="S250" s="228">
        <v>0</v>
      </c>
      <c r="T250" s="229">
        <f>S250*H250</f>
        <v>0</v>
      </c>
      <c r="AR250" s="23" t="s">
        <v>224</v>
      </c>
      <c r="AT250" s="23" t="s">
        <v>182</v>
      </c>
      <c r="AU250" s="23" t="s">
        <v>187</v>
      </c>
      <c r="AY250" s="23" t="s">
        <v>180</v>
      </c>
      <c r="BE250" s="230">
        <f>IF(N250="základní",J250,0)</f>
        <v>0</v>
      </c>
      <c r="BF250" s="230">
        <f>IF(N250="snížená",J250,0)</f>
        <v>0</v>
      </c>
      <c r="BG250" s="230">
        <f>IF(N250="zákl. přenesená",J250,0)</f>
        <v>0</v>
      </c>
      <c r="BH250" s="230">
        <f>IF(N250="sníž. přenesená",J250,0)</f>
        <v>0</v>
      </c>
      <c r="BI250" s="230">
        <f>IF(N250="nulová",J250,0)</f>
        <v>0</v>
      </c>
      <c r="BJ250" s="23" t="s">
        <v>187</v>
      </c>
      <c r="BK250" s="230">
        <f>ROUND(I250*H250,0)</f>
        <v>0</v>
      </c>
      <c r="BL250" s="23" t="s">
        <v>224</v>
      </c>
      <c r="BM250" s="23" t="s">
        <v>435</v>
      </c>
    </row>
    <row r="251" spans="2:47" s="1" customFormat="1" ht="13.5">
      <c r="B251" s="45"/>
      <c r="C251" s="73"/>
      <c r="D251" s="233" t="s">
        <v>205</v>
      </c>
      <c r="E251" s="73"/>
      <c r="F251" s="254" t="s">
        <v>436</v>
      </c>
      <c r="G251" s="73"/>
      <c r="H251" s="73"/>
      <c r="I251" s="190"/>
      <c r="J251" s="73"/>
      <c r="K251" s="73"/>
      <c r="L251" s="71"/>
      <c r="M251" s="255"/>
      <c r="N251" s="46"/>
      <c r="O251" s="46"/>
      <c r="P251" s="46"/>
      <c r="Q251" s="46"/>
      <c r="R251" s="46"/>
      <c r="S251" s="46"/>
      <c r="T251" s="94"/>
      <c r="AT251" s="23" t="s">
        <v>205</v>
      </c>
      <c r="AU251" s="23" t="s">
        <v>187</v>
      </c>
    </row>
    <row r="252" spans="2:65" s="1" customFormat="1" ht="14.4" customHeight="1">
      <c r="B252" s="45"/>
      <c r="C252" s="220" t="s">
        <v>323</v>
      </c>
      <c r="D252" s="220" t="s">
        <v>182</v>
      </c>
      <c r="E252" s="221" t="s">
        <v>437</v>
      </c>
      <c r="F252" s="222" t="s">
        <v>438</v>
      </c>
      <c r="G252" s="223" t="s">
        <v>423</v>
      </c>
      <c r="H252" s="224">
        <v>1</v>
      </c>
      <c r="I252" s="225"/>
      <c r="J252" s="224">
        <f>ROUND(I252*H252,0)</f>
        <v>0</v>
      </c>
      <c r="K252" s="222" t="s">
        <v>193</v>
      </c>
      <c r="L252" s="71"/>
      <c r="M252" s="226" t="s">
        <v>22</v>
      </c>
      <c r="N252" s="227" t="s">
        <v>45</v>
      </c>
      <c r="O252" s="46"/>
      <c r="P252" s="228">
        <f>O252*H252</f>
        <v>0</v>
      </c>
      <c r="Q252" s="228">
        <v>0</v>
      </c>
      <c r="R252" s="228">
        <f>Q252*H252</f>
        <v>0</v>
      </c>
      <c r="S252" s="228">
        <v>0</v>
      </c>
      <c r="T252" s="229">
        <f>S252*H252</f>
        <v>0</v>
      </c>
      <c r="AR252" s="23" t="s">
        <v>224</v>
      </c>
      <c r="AT252" s="23" t="s">
        <v>182</v>
      </c>
      <c r="AU252" s="23" t="s">
        <v>187</v>
      </c>
      <c r="AY252" s="23" t="s">
        <v>180</v>
      </c>
      <c r="BE252" s="230">
        <f>IF(N252="základní",J252,0)</f>
        <v>0</v>
      </c>
      <c r="BF252" s="230">
        <f>IF(N252="snížená",J252,0)</f>
        <v>0</v>
      </c>
      <c r="BG252" s="230">
        <f>IF(N252="zákl. přenesená",J252,0)</f>
        <v>0</v>
      </c>
      <c r="BH252" s="230">
        <f>IF(N252="sníž. přenesená",J252,0)</f>
        <v>0</v>
      </c>
      <c r="BI252" s="230">
        <f>IF(N252="nulová",J252,0)</f>
        <v>0</v>
      </c>
      <c r="BJ252" s="23" t="s">
        <v>187</v>
      </c>
      <c r="BK252" s="230">
        <f>ROUND(I252*H252,0)</f>
        <v>0</v>
      </c>
      <c r="BL252" s="23" t="s">
        <v>224</v>
      </c>
      <c r="BM252" s="23" t="s">
        <v>439</v>
      </c>
    </row>
    <row r="253" spans="2:65" s="1" customFormat="1" ht="22.8" customHeight="1">
      <c r="B253" s="45"/>
      <c r="C253" s="220" t="s">
        <v>440</v>
      </c>
      <c r="D253" s="220" t="s">
        <v>182</v>
      </c>
      <c r="E253" s="221" t="s">
        <v>441</v>
      </c>
      <c r="F253" s="222" t="s">
        <v>442</v>
      </c>
      <c r="G253" s="223" t="s">
        <v>423</v>
      </c>
      <c r="H253" s="224">
        <v>1</v>
      </c>
      <c r="I253" s="225"/>
      <c r="J253" s="224">
        <f>ROUND(I253*H253,0)</f>
        <v>0</v>
      </c>
      <c r="K253" s="222" t="s">
        <v>193</v>
      </c>
      <c r="L253" s="71"/>
      <c r="M253" s="226" t="s">
        <v>22</v>
      </c>
      <c r="N253" s="227" t="s">
        <v>45</v>
      </c>
      <c r="O253" s="46"/>
      <c r="P253" s="228">
        <f>O253*H253</f>
        <v>0</v>
      </c>
      <c r="Q253" s="228">
        <v>0</v>
      </c>
      <c r="R253" s="228">
        <f>Q253*H253</f>
        <v>0</v>
      </c>
      <c r="S253" s="228">
        <v>0</v>
      </c>
      <c r="T253" s="229">
        <f>S253*H253</f>
        <v>0</v>
      </c>
      <c r="AR253" s="23" t="s">
        <v>224</v>
      </c>
      <c r="AT253" s="23" t="s">
        <v>182</v>
      </c>
      <c r="AU253" s="23" t="s">
        <v>187</v>
      </c>
      <c r="AY253" s="23" t="s">
        <v>180</v>
      </c>
      <c r="BE253" s="230">
        <f>IF(N253="základní",J253,0)</f>
        <v>0</v>
      </c>
      <c r="BF253" s="230">
        <f>IF(N253="snížená",J253,0)</f>
        <v>0</v>
      </c>
      <c r="BG253" s="230">
        <f>IF(N253="zákl. přenesená",J253,0)</f>
        <v>0</v>
      </c>
      <c r="BH253" s="230">
        <f>IF(N253="sníž. přenesená",J253,0)</f>
        <v>0</v>
      </c>
      <c r="BI253" s="230">
        <f>IF(N253="nulová",J253,0)</f>
        <v>0</v>
      </c>
      <c r="BJ253" s="23" t="s">
        <v>187</v>
      </c>
      <c r="BK253" s="230">
        <f>ROUND(I253*H253,0)</f>
        <v>0</v>
      </c>
      <c r="BL253" s="23" t="s">
        <v>224</v>
      </c>
      <c r="BM253" s="23" t="s">
        <v>443</v>
      </c>
    </row>
    <row r="254" spans="2:47" s="1" customFormat="1" ht="13.5">
      <c r="B254" s="45"/>
      <c r="C254" s="73"/>
      <c r="D254" s="233" t="s">
        <v>205</v>
      </c>
      <c r="E254" s="73"/>
      <c r="F254" s="254" t="s">
        <v>444</v>
      </c>
      <c r="G254" s="73"/>
      <c r="H254" s="73"/>
      <c r="I254" s="190"/>
      <c r="J254" s="73"/>
      <c r="K254" s="73"/>
      <c r="L254" s="71"/>
      <c r="M254" s="255"/>
      <c r="N254" s="46"/>
      <c r="O254" s="46"/>
      <c r="P254" s="46"/>
      <c r="Q254" s="46"/>
      <c r="R254" s="46"/>
      <c r="S254" s="46"/>
      <c r="T254" s="94"/>
      <c r="AT254" s="23" t="s">
        <v>205</v>
      </c>
      <c r="AU254" s="23" t="s">
        <v>187</v>
      </c>
    </row>
    <row r="255" spans="2:65" s="1" customFormat="1" ht="22.8" customHeight="1">
      <c r="B255" s="45"/>
      <c r="C255" s="220" t="s">
        <v>329</v>
      </c>
      <c r="D255" s="220" t="s">
        <v>182</v>
      </c>
      <c r="E255" s="221" t="s">
        <v>445</v>
      </c>
      <c r="F255" s="222" t="s">
        <v>446</v>
      </c>
      <c r="G255" s="223" t="s">
        <v>423</v>
      </c>
      <c r="H255" s="224">
        <v>1</v>
      </c>
      <c r="I255" s="225"/>
      <c r="J255" s="224">
        <f>ROUND(I255*H255,0)</f>
        <v>0</v>
      </c>
      <c r="K255" s="222" t="s">
        <v>193</v>
      </c>
      <c r="L255" s="71"/>
      <c r="M255" s="226" t="s">
        <v>22</v>
      </c>
      <c r="N255" s="227" t="s">
        <v>45</v>
      </c>
      <c r="O255" s="46"/>
      <c r="P255" s="228">
        <f>O255*H255</f>
        <v>0</v>
      </c>
      <c r="Q255" s="228">
        <v>0</v>
      </c>
      <c r="R255" s="228">
        <f>Q255*H255</f>
        <v>0</v>
      </c>
      <c r="S255" s="228">
        <v>0</v>
      </c>
      <c r="T255" s="229">
        <f>S255*H255</f>
        <v>0</v>
      </c>
      <c r="AR255" s="23" t="s">
        <v>224</v>
      </c>
      <c r="AT255" s="23" t="s">
        <v>182</v>
      </c>
      <c r="AU255" s="23" t="s">
        <v>187</v>
      </c>
      <c r="AY255" s="23" t="s">
        <v>180</v>
      </c>
      <c r="BE255" s="230">
        <f>IF(N255="základní",J255,0)</f>
        <v>0</v>
      </c>
      <c r="BF255" s="230">
        <f>IF(N255="snížená",J255,0)</f>
        <v>0</v>
      </c>
      <c r="BG255" s="230">
        <f>IF(N255="zákl. přenesená",J255,0)</f>
        <v>0</v>
      </c>
      <c r="BH255" s="230">
        <f>IF(N255="sníž. přenesená",J255,0)</f>
        <v>0</v>
      </c>
      <c r="BI255" s="230">
        <f>IF(N255="nulová",J255,0)</f>
        <v>0</v>
      </c>
      <c r="BJ255" s="23" t="s">
        <v>187</v>
      </c>
      <c r="BK255" s="230">
        <f>ROUND(I255*H255,0)</f>
        <v>0</v>
      </c>
      <c r="BL255" s="23" t="s">
        <v>224</v>
      </c>
      <c r="BM255" s="23" t="s">
        <v>447</v>
      </c>
    </row>
    <row r="256" spans="2:65" s="1" customFormat="1" ht="14.4" customHeight="1">
      <c r="B256" s="45"/>
      <c r="C256" s="220" t="s">
        <v>448</v>
      </c>
      <c r="D256" s="220" t="s">
        <v>182</v>
      </c>
      <c r="E256" s="221" t="s">
        <v>449</v>
      </c>
      <c r="F256" s="222" t="s">
        <v>450</v>
      </c>
      <c r="G256" s="223" t="s">
        <v>423</v>
      </c>
      <c r="H256" s="224">
        <v>1</v>
      </c>
      <c r="I256" s="225"/>
      <c r="J256" s="224">
        <f>ROUND(I256*H256,0)</f>
        <v>0</v>
      </c>
      <c r="K256" s="222" t="s">
        <v>193</v>
      </c>
      <c r="L256" s="71"/>
      <c r="M256" s="226" t="s">
        <v>22</v>
      </c>
      <c r="N256" s="227" t="s">
        <v>45</v>
      </c>
      <c r="O256" s="46"/>
      <c r="P256" s="228">
        <f>O256*H256</f>
        <v>0</v>
      </c>
      <c r="Q256" s="228">
        <v>0</v>
      </c>
      <c r="R256" s="228">
        <f>Q256*H256</f>
        <v>0</v>
      </c>
      <c r="S256" s="228">
        <v>0</v>
      </c>
      <c r="T256" s="229">
        <f>S256*H256</f>
        <v>0</v>
      </c>
      <c r="AR256" s="23" t="s">
        <v>224</v>
      </c>
      <c r="AT256" s="23" t="s">
        <v>182</v>
      </c>
      <c r="AU256" s="23" t="s">
        <v>187</v>
      </c>
      <c r="AY256" s="23" t="s">
        <v>180</v>
      </c>
      <c r="BE256" s="230">
        <f>IF(N256="základní",J256,0)</f>
        <v>0</v>
      </c>
      <c r="BF256" s="230">
        <f>IF(N256="snížená",J256,0)</f>
        <v>0</v>
      </c>
      <c r="BG256" s="230">
        <f>IF(N256="zákl. přenesená",J256,0)</f>
        <v>0</v>
      </c>
      <c r="BH256" s="230">
        <f>IF(N256="sníž. přenesená",J256,0)</f>
        <v>0</v>
      </c>
      <c r="BI256" s="230">
        <f>IF(N256="nulová",J256,0)</f>
        <v>0</v>
      </c>
      <c r="BJ256" s="23" t="s">
        <v>187</v>
      </c>
      <c r="BK256" s="230">
        <f>ROUND(I256*H256,0)</f>
        <v>0</v>
      </c>
      <c r="BL256" s="23" t="s">
        <v>224</v>
      </c>
      <c r="BM256" s="23" t="s">
        <v>451</v>
      </c>
    </row>
    <row r="257" spans="2:47" s="1" customFormat="1" ht="13.5">
      <c r="B257" s="45"/>
      <c r="C257" s="73"/>
      <c r="D257" s="233" t="s">
        <v>205</v>
      </c>
      <c r="E257" s="73"/>
      <c r="F257" s="254" t="s">
        <v>452</v>
      </c>
      <c r="G257" s="73"/>
      <c r="H257" s="73"/>
      <c r="I257" s="190"/>
      <c r="J257" s="73"/>
      <c r="K257" s="73"/>
      <c r="L257" s="71"/>
      <c r="M257" s="255"/>
      <c r="N257" s="46"/>
      <c r="O257" s="46"/>
      <c r="P257" s="46"/>
      <c r="Q257" s="46"/>
      <c r="R257" s="46"/>
      <c r="S257" s="46"/>
      <c r="T257" s="94"/>
      <c r="AT257" s="23" t="s">
        <v>205</v>
      </c>
      <c r="AU257" s="23" t="s">
        <v>187</v>
      </c>
    </row>
    <row r="258" spans="2:65" s="1" customFormat="1" ht="22.8" customHeight="1">
      <c r="B258" s="45"/>
      <c r="C258" s="220" t="s">
        <v>335</v>
      </c>
      <c r="D258" s="220" t="s">
        <v>182</v>
      </c>
      <c r="E258" s="221" t="s">
        <v>453</v>
      </c>
      <c r="F258" s="222" t="s">
        <v>454</v>
      </c>
      <c r="G258" s="223" t="s">
        <v>423</v>
      </c>
      <c r="H258" s="224">
        <v>1</v>
      </c>
      <c r="I258" s="225"/>
      <c r="J258" s="224">
        <f>ROUND(I258*H258,0)</f>
        <v>0</v>
      </c>
      <c r="K258" s="222" t="s">
        <v>193</v>
      </c>
      <c r="L258" s="71"/>
      <c r="M258" s="226" t="s">
        <v>22</v>
      </c>
      <c r="N258" s="227" t="s">
        <v>45</v>
      </c>
      <c r="O258" s="46"/>
      <c r="P258" s="228">
        <f>O258*H258</f>
        <v>0</v>
      </c>
      <c r="Q258" s="228">
        <v>0</v>
      </c>
      <c r="R258" s="228">
        <f>Q258*H258</f>
        <v>0</v>
      </c>
      <c r="S258" s="228">
        <v>0</v>
      </c>
      <c r="T258" s="229">
        <f>S258*H258</f>
        <v>0</v>
      </c>
      <c r="AR258" s="23" t="s">
        <v>224</v>
      </c>
      <c r="AT258" s="23" t="s">
        <v>182</v>
      </c>
      <c r="AU258" s="23" t="s">
        <v>187</v>
      </c>
      <c r="AY258" s="23" t="s">
        <v>180</v>
      </c>
      <c r="BE258" s="230">
        <f>IF(N258="základní",J258,0)</f>
        <v>0</v>
      </c>
      <c r="BF258" s="230">
        <f>IF(N258="snížená",J258,0)</f>
        <v>0</v>
      </c>
      <c r="BG258" s="230">
        <f>IF(N258="zákl. přenesená",J258,0)</f>
        <v>0</v>
      </c>
      <c r="BH258" s="230">
        <f>IF(N258="sníž. přenesená",J258,0)</f>
        <v>0</v>
      </c>
      <c r="BI258" s="230">
        <f>IF(N258="nulová",J258,0)</f>
        <v>0</v>
      </c>
      <c r="BJ258" s="23" t="s">
        <v>187</v>
      </c>
      <c r="BK258" s="230">
        <f>ROUND(I258*H258,0)</f>
        <v>0</v>
      </c>
      <c r="BL258" s="23" t="s">
        <v>224</v>
      </c>
      <c r="BM258" s="23" t="s">
        <v>455</v>
      </c>
    </row>
    <row r="259" spans="2:65" s="1" customFormat="1" ht="22.8" customHeight="1">
      <c r="B259" s="45"/>
      <c r="C259" s="220" t="s">
        <v>456</v>
      </c>
      <c r="D259" s="220" t="s">
        <v>182</v>
      </c>
      <c r="E259" s="221" t="s">
        <v>457</v>
      </c>
      <c r="F259" s="222" t="s">
        <v>458</v>
      </c>
      <c r="G259" s="223" t="s">
        <v>358</v>
      </c>
      <c r="H259" s="224">
        <v>1</v>
      </c>
      <c r="I259" s="225"/>
      <c r="J259" s="224">
        <f>ROUND(I259*H259,0)</f>
        <v>0</v>
      </c>
      <c r="K259" s="222" t="s">
        <v>193</v>
      </c>
      <c r="L259" s="71"/>
      <c r="M259" s="226" t="s">
        <v>22</v>
      </c>
      <c r="N259" s="227" t="s">
        <v>45</v>
      </c>
      <c r="O259" s="46"/>
      <c r="P259" s="228">
        <f>O259*H259</f>
        <v>0</v>
      </c>
      <c r="Q259" s="228">
        <v>0</v>
      </c>
      <c r="R259" s="228">
        <f>Q259*H259</f>
        <v>0</v>
      </c>
      <c r="S259" s="228">
        <v>0</v>
      </c>
      <c r="T259" s="229">
        <f>S259*H259</f>
        <v>0</v>
      </c>
      <c r="AR259" s="23" t="s">
        <v>224</v>
      </c>
      <c r="AT259" s="23" t="s">
        <v>182</v>
      </c>
      <c r="AU259" s="23" t="s">
        <v>187</v>
      </c>
      <c r="AY259" s="23" t="s">
        <v>180</v>
      </c>
      <c r="BE259" s="230">
        <f>IF(N259="základní",J259,0)</f>
        <v>0</v>
      </c>
      <c r="BF259" s="230">
        <f>IF(N259="snížená",J259,0)</f>
        <v>0</v>
      </c>
      <c r="BG259" s="230">
        <f>IF(N259="zákl. přenesená",J259,0)</f>
        <v>0</v>
      </c>
      <c r="BH259" s="230">
        <f>IF(N259="sníž. přenesená",J259,0)</f>
        <v>0</v>
      </c>
      <c r="BI259" s="230">
        <f>IF(N259="nulová",J259,0)</f>
        <v>0</v>
      </c>
      <c r="BJ259" s="23" t="s">
        <v>187</v>
      </c>
      <c r="BK259" s="230">
        <f>ROUND(I259*H259,0)</f>
        <v>0</v>
      </c>
      <c r="BL259" s="23" t="s">
        <v>224</v>
      </c>
      <c r="BM259" s="23" t="s">
        <v>459</v>
      </c>
    </row>
    <row r="260" spans="2:65" s="1" customFormat="1" ht="14.4" customHeight="1">
      <c r="B260" s="45"/>
      <c r="C260" s="220" t="s">
        <v>342</v>
      </c>
      <c r="D260" s="220" t="s">
        <v>182</v>
      </c>
      <c r="E260" s="221" t="s">
        <v>460</v>
      </c>
      <c r="F260" s="222" t="s">
        <v>461</v>
      </c>
      <c r="G260" s="223" t="s">
        <v>423</v>
      </c>
      <c r="H260" s="224">
        <v>3</v>
      </c>
      <c r="I260" s="225"/>
      <c r="J260" s="224">
        <f>ROUND(I260*H260,0)</f>
        <v>0</v>
      </c>
      <c r="K260" s="222" t="s">
        <v>193</v>
      </c>
      <c r="L260" s="71"/>
      <c r="M260" s="226" t="s">
        <v>22</v>
      </c>
      <c r="N260" s="227" t="s">
        <v>45</v>
      </c>
      <c r="O260" s="46"/>
      <c r="P260" s="228">
        <f>O260*H260</f>
        <v>0</v>
      </c>
      <c r="Q260" s="228">
        <v>0</v>
      </c>
      <c r="R260" s="228">
        <f>Q260*H260</f>
        <v>0</v>
      </c>
      <c r="S260" s="228">
        <v>0</v>
      </c>
      <c r="T260" s="229">
        <f>S260*H260</f>
        <v>0</v>
      </c>
      <c r="AR260" s="23" t="s">
        <v>224</v>
      </c>
      <c r="AT260" s="23" t="s">
        <v>182</v>
      </c>
      <c r="AU260" s="23" t="s">
        <v>187</v>
      </c>
      <c r="AY260" s="23" t="s">
        <v>180</v>
      </c>
      <c r="BE260" s="230">
        <f>IF(N260="základní",J260,0)</f>
        <v>0</v>
      </c>
      <c r="BF260" s="230">
        <f>IF(N260="snížená",J260,0)</f>
        <v>0</v>
      </c>
      <c r="BG260" s="230">
        <f>IF(N260="zákl. přenesená",J260,0)</f>
        <v>0</v>
      </c>
      <c r="BH260" s="230">
        <f>IF(N260="sníž. přenesená",J260,0)</f>
        <v>0</v>
      </c>
      <c r="BI260" s="230">
        <f>IF(N260="nulová",J260,0)</f>
        <v>0</v>
      </c>
      <c r="BJ260" s="23" t="s">
        <v>187</v>
      </c>
      <c r="BK260" s="230">
        <f>ROUND(I260*H260,0)</f>
        <v>0</v>
      </c>
      <c r="BL260" s="23" t="s">
        <v>224</v>
      </c>
      <c r="BM260" s="23" t="s">
        <v>462</v>
      </c>
    </row>
    <row r="261" spans="2:65" s="1" customFormat="1" ht="22.8" customHeight="1">
      <c r="B261" s="45"/>
      <c r="C261" s="220" t="s">
        <v>463</v>
      </c>
      <c r="D261" s="220" t="s">
        <v>182</v>
      </c>
      <c r="E261" s="221" t="s">
        <v>464</v>
      </c>
      <c r="F261" s="222" t="s">
        <v>465</v>
      </c>
      <c r="G261" s="223" t="s">
        <v>423</v>
      </c>
      <c r="H261" s="224">
        <v>1</v>
      </c>
      <c r="I261" s="225"/>
      <c r="J261" s="224">
        <f>ROUND(I261*H261,0)</f>
        <v>0</v>
      </c>
      <c r="K261" s="222" t="s">
        <v>193</v>
      </c>
      <c r="L261" s="71"/>
      <c r="M261" s="226" t="s">
        <v>22</v>
      </c>
      <c r="N261" s="227" t="s">
        <v>45</v>
      </c>
      <c r="O261" s="46"/>
      <c r="P261" s="228">
        <f>O261*H261</f>
        <v>0</v>
      </c>
      <c r="Q261" s="228">
        <v>0</v>
      </c>
      <c r="R261" s="228">
        <f>Q261*H261</f>
        <v>0</v>
      </c>
      <c r="S261" s="228">
        <v>0</v>
      </c>
      <c r="T261" s="229">
        <f>S261*H261</f>
        <v>0</v>
      </c>
      <c r="AR261" s="23" t="s">
        <v>224</v>
      </c>
      <c r="AT261" s="23" t="s">
        <v>182</v>
      </c>
      <c r="AU261" s="23" t="s">
        <v>187</v>
      </c>
      <c r="AY261" s="23" t="s">
        <v>180</v>
      </c>
      <c r="BE261" s="230">
        <f>IF(N261="základní",J261,0)</f>
        <v>0</v>
      </c>
      <c r="BF261" s="230">
        <f>IF(N261="snížená",J261,0)</f>
        <v>0</v>
      </c>
      <c r="BG261" s="230">
        <f>IF(N261="zákl. přenesená",J261,0)</f>
        <v>0</v>
      </c>
      <c r="BH261" s="230">
        <f>IF(N261="sníž. přenesená",J261,0)</f>
        <v>0</v>
      </c>
      <c r="BI261" s="230">
        <f>IF(N261="nulová",J261,0)</f>
        <v>0</v>
      </c>
      <c r="BJ261" s="23" t="s">
        <v>187</v>
      </c>
      <c r="BK261" s="230">
        <f>ROUND(I261*H261,0)</f>
        <v>0</v>
      </c>
      <c r="BL261" s="23" t="s">
        <v>224</v>
      </c>
      <c r="BM261" s="23" t="s">
        <v>466</v>
      </c>
    </row>
    <row r="262" spans="2:47" s="1" customFormat="1" ht="13.5">
      <c r="B262" s="45"/>
      <c r="C262" s="73"/>
      <c r="D262" s="233" t="s">
        <v>205</v>
      </c>
      <c r="E262" s="73"/>
      <c r="F262" s="254" t="s">
        <v>467</v>
      </c>
      <c r="G262" s="73"/>
      <c r="H262" s="73"/>
      <c r="I262" s="190"/>
      <c r="J262" s="73"/>
      <c r="K262" s="73"/>
      <c r="L262" s="71"/>
      <c r="M262" s="255"/>
      <c r="N262" s="46"/>
      <c r="O262" s="46"/>
      <c r="P262" s="46"/>
      <c r="Q262" s="46"/>
      <c r="R262" s="46"/>
      <c r="S262" s="46"/>
      <c r="T262" s="94"/>
      <c r="AT262" s="23" t="s">
        <v>205</v>
      </c>
      <c r="AU262" s="23" t="s">
        <v>187</v>
      </c>
    </row>
    <row r="263" spans="2:65" s="1" customFormat="1" ht="14.4" customHeight="1">
      <c r="B263" s="45"/>
      <c r="C263" s="220" t="s">
        <v>345</v>
      </c>
      <c r="D263" s="220" t="s">
        <v>182</v>
      </c>
      <c r="E263" s="221" t="s">
        <v>468</v>
      </c>
      <c r="F263" s="222" t="s">
        <v>469</v>
      </c>
      <c r="G263" s="223" t="s">
        <v>423</v>
      </c>
      <c r="H263" s="224">
        <v>1</v>
      </c>
      <c r="I263" s="225"/>
      <c r="J263" s="224">
        <f>ROUND(I263*H263,0)</f>
        <v>0</v>
      </c>
      <c r="K263" s="222" t="s">
        <v>193</v>
      </c>
      <c r="L263" s="71"/>
      <c r="M263" s="226" t="s">
        <v>22</v>
      </c>
      <c r="N263" s="227" t="s">
        <v>45</v>
      </c>
      <c r="O263" s="46"/>
      <c r="P263" s="228">
        <f>O263*H263</f>
        <v>0</v>
      </c>
      <c r="Q263" s="228">
        <v>0</v>
      </c>
      <c r="R263" s="228">
        <f>Q263*H263</f>
        <v>0</v>
      </c>
      <c r="S263" s="228">
        <v>0</v>
      </c>
      <c r="T263" s="229">
        <f>S263*H263</f>
        <v>0</v>
      </c>
      <c r="AR263" s="23" t="s">
        <v>224</v>
      </c>
      <c r="AT263" s="23" t="s">
        <v>182</v>
      </c>
      <c r="AU263" s="23" t="s">
        <v>187</v>
      </c>
      <c r="AY263" s="23" t="s">
        <v>180</v>
      </c>
      <c r="BE263" s="230">
        <f>IF(N263="základní",J263,0)</f>
        <v>0</v>
      </c>
      <c r="BF263" s="230">
        <f>IF(N263="snížená",J263,0)</f>
        <v>0</v>
      </c>
      <c r="BG263" s="230">
        <f>IF(N263="zákl. přenesená",J263,0)</f>
        <v>0</v>
      </c>
      <c r="BH263" s="230">
        <f>IF(N263="sníž. přenesená",J263,0)</f>
        <v>0</v>
      </c>
      <c r="BI263" s="230">
        <f>IF(N263="nulová",J263,0)</f>
        <v>0</v>
      </c>
      <c r="BJ263" s="23" t="s">
        <v>187</v>
      </c>
      <c r="BK263" s="230">
        <f>ROUND(I263*H263,0)</f>
        <v>0</v>
      </c>
      <c r="BL263" s="23" t="s">
        <v>224</v>
      </c>
      <c r="BM263" s="23" t="s">
        <v>470</v>
      </c>
    </row>
    <row r="264" spans="2:47" s="1" customFormat="1" ht="13.5">
      <c r="B264" s="45"/>
      <c r="C264" s="73"/>
      <c r="D264" s="233" t="s">
        <v>205</v>
      </c>
      <c r="E264" s="73"/>
      <c r="F264" s="254" t="s">
        <v>471</v>
      </c>
      <c r="G264" s="73"/>
      <c r="H264" s="73"/>
      <c r="I264" s="190"/>
      <c r="J264" s="73"/>
      <c r="K264" s="73"/>
      <c r="L264" s="71"/>
      <c r="M264" s="255"/>
      <c r="N264" s="46"/>
      <c r="O264" s="46"/>
      <c r="P264" s="46"/>
      <c r="Q264" s="46"/>
      <c r="R264" s="46"/>
      <c r="S264" s="46"/>
      <c r="T264" s="94"/>
      <c r="AT264" s="23" t="s">
        <v>205</v>
      </c>
      <c r="AU264" s="23" t="s">
        <v>187</v>
      </c>
    </row>
    <row r="265" spans="2:65" s="1" customFormat="1" ht="14.4" customHeight="1">
      <c r="B265" s="45"/>
      <c r="C265" s="220" t="s">
        <v>472</v>
      </c>
      <c r="D265" s="220" t="s">
        <v>182</v>
      </c>
      <c r="E265" s="221" t="s">
        <v>473</v>
      </c>
      <c r="F265" s="222" t="s">
        <v>474</v>
      </c>
      <c r="G265" s="223" t="s">
        <v>423</v>
      </c>
      <c r="H265" s="224">
        <v>1</v>
      </c>
      <c r="I265" s="225"/>
      <c r="J265" s="224">
        <f>ROUND(I265*H265,0)</f>
        <v>0</v>
      </c>
      <c r="K265" s="222" t="s">
        <v>193</v>
      </c>
      <c r="L265" s="71"/>
      <c r="M265" s="226" t="s">
        <v>22</v>
      </c>
      <c r="N265" s="227" t="s">
        <v>45</v>
      </c>
      <c r="O265" s="46"/>
      <c r="P265" s="228">
        <f>O265*H265</f>
        <v>0</v>
      </c>
      <c r="Q265" s="228">
        <v>0</v>
      </c>
      <c r="R265" s="228">
        <f>Q265*H265</f>
        <v>0</v>
      </c>
      <c r="S265" s="228">
        <v>0</v>
      </c>
      <c r="T265" s="229">
        <f>S265*H265</f>
        <v>0</v>
      </c>
      <c r="AR265" s="23" t="s">
        <v>224</v>
      </c>
      <c r="AT265" s="23" t="s">
        <v>182</v>
      </c>
      <c r="AU265" s="23" t="s">
        <v>187</v>
      </c>
      <c r="AY265" s="23" t="s">
        <v>180</v>
      </c>
      <c r="BE265" s="230">
        <f>IF(N265="základní",J265,0)</f>
        <v>0</v>
      </c>
      <c r="BF265" s="230">
        <f>IF(N265="snížená",J265,0)</f>
        <v>0</v>
      </c>
      <c r="BG265" s="230">
        <f>IF(N265="zákl. přenesená",J265,0)</f>
        <v>0</v>
      </c>
      <c r="BH265" s="230">
        <f>IF(N265="sníž. přenesená",J265,0)</f>
        <v>0</v>
      </c>
      <c r="BI265" s="230">
        <f>IF(N265="nulová",J265,0)</f>
        <v>0</v>
      </c>
      <c r="BJ265" s="23" t="s">
        <v>187</v>
      </c>
      <c r="BK265" s="230">
        <f>ROUND(I265*H265,0)</f>
        <v>0</v>
      </c>
      <c r="BL265" s="23" t="s">
        <v>224</v>
      </c>
      <c r="BM265" s="23" t="s">
        <v>475</v>
      </c>
    </row>
    <row r="266" spans="2:47" s="1" customFormat="1" ht="13.5">
      <c r="B266" s="45"/>
      <c r="C266" s="73"/>
      <c r="D266" s="233" t="s">
        <v>205</v>
      </c>
      <c r="E266" s="73"/>
      <c r="F266" s="254" t="s">
        <v>476</v>
      </c>
      <c r="G266" s="73"/>
      <c r="H266" s="73"/>
      <c r="I266" s="190"/>
      <c r="J266" s="73"/>
      <c r="K266" s="73"/>
      <c r="L266" s="71"/>
      <c r="M266" s="255"/>
      <c r="N266" s="46"/>
      <c r="O266" s="46"/>
      <c r="P266" s="46"/>
      <c r="Q266" s="46"/>
      <c r="R266" s="46"/>
      <c r="S266" s="46"/>
      <c r="T266" s="94"/>
      <c r="AT266" s="23" t="s">
        <v>205</v>
      </c>
      <c r="AU266" s="23" t="s">
        <v>187</v>
      </c>
    </row>
    <row r="267" spans="2:65" s="1" customFormat="1" ht="34.2" customHeight="1">
      <c r="B267" s="45"/>
      <c r="C267" s="220" t="s">
        <v>351</v>
      </c>
      <c r="D267" s="220" t="s">
        <v>182</v>
      </c>
      <c r="E267" s="221" t="s">
        <v>477</v>
      </c>
      <c r="F267" s="222" t="s">
        <v>478</v>
      </c>
      <c r="G267" s="223" t="s">
        <v>334</v>
      </c>
      <c r="H267" s="225"/>
      <c r="I267" s="225"/>
      <c r="J267" s="224">
        <f>ROUND(I267*H267,0)</f>
        <v>0</v>
      </c>
      <c r="K267" s="222" t="s">
        <v>193</v>
      </c>
      <c r="L267" s="71"/>
      <c r="M267" s="226" t="s">
        <v>22</v>
      </c>
      <c r="N267" s="227" t="s">
        <v>45</v>
      </c>
      <c r="O267" s="46"/>
      <c r="P267" s="228">
        <f>O267*H267</f>
        <v>0</v>
      </c>
      <c r="Q267" s="228">
        <v>0</v>
      </c>
      <c r="R267" s="228">
        <f>Q267*H267</f>
        <v>0</v>
      </c>
      <c r="S267" s="228">
        <v>0</v>
      </c>
      <c r="T267" s="229">
        <f>S267*H267</f>
        <v>0</v>
      </c>
      <c r="AR267" s="23" t="s">
        <v>224</v>
      </c>
      <c r="AT267" s="23" t="s">
        <v>182</v>
      </c>
      <c r="AU267" s="23" t="s">
        <v>187</v>
      </c>
      <c r="AY267" s="23" t="s">
        <v>180</v>
      </c>
      <c r="BE267" s="230">
        <f>IF(N267="základní",J267,0)</f>
        <v>0</v>
      </c>
      <c r="BF267" s="230">
        <f>IF(N267="snížená",J267,0)</f>
        <v>0</v>
      </c>
      <c r="BG267" s="230">
        <f>IF(N267="zákl. přenesená",J267,0)</f>
        <v>0</v>
      </c>
      <c r="BH267" s="230">
        <f>IF(N267="sníž. přenesená",J267,0)</f>
        <v>0</v>
      </c>
      <c r="BI267" s="230">
        <f>IF(N267="nulová",J267,0)</f>
        <v>0</v>
      </c>
      <c r="BJ267" s="23" t="s">
        <v>187</v>
      </c>
      <c r="BK267" s="230">
        <f>ROUND(I267*H267,0)</f>
        <v>0</v>
      </c>
      <c r="BL267" s="23" t="s">
        <v>224</v>
      </c>
      <c r="BM267" s="23" t="s">
        <v>479</v>
      </c>
    </row>
    <row r="268" spans="2:47" s="1" customFormat="1" ht="13.5">
      <c r="B268" s="45"/>
      <c r="C268" s="73"/>
      <c r="D268" s="233" t="s">
        <v>205</v>
      </c>
      <c r="E268" s="73"/>
      <c r="F268" s="254" t="s">
        <v>480</v>
      </c>
      <c r="G268" s="73"/>
      <c r="H268" s="73"/>
      <c r="I268" s="190"/>
      <c r="J268" s="73"/>
      <c r="K268" s="73"/>
      <c r="L268" s="71"/>
      <c r="M268" s="255"/>
      <c r="N268" s="46"/>
      <c r="O268" s="46"/>
      <c r="P268" s="46"/>
      <c r="Q268" s="46"/>
      <c r="R268" s="46"/>
      <c r="S268" s="46"/>
      <c r="T268" s="94"/>
      <c r="AT268" s="23" t="s">
        <v>205</v>
      </c>
      <c r="AU268" s="23" t="s">
        <v>187</v>
      </c>
    </row>
    <row r="269" spans="2:63" s="10" customFormat="1" ht="29.85" customHeight="1">
      <c r="B269" s="204"/>
      <c r="C269" s="205"/>
      <c r="D269" s="206" t="s">
        <v>72</v>
      </c>
      <c r="E269" s="218" t="s">
        <v>481</v>
      </c>
      <c r="F269" s="218" t="s">
        <v>482</v>
      </c>
      <c r="G269" s="205"/>
      <c r="H269" s="205"/>
      <c r="I269" s="208"/>
      <c r="J269" s="219">
        <f>BK269</f>
        <v>0</v>
      </c>
      <c r="K269" s="205"/>
      <c r="L269" s="210"/>
      <c r="M269" s="211"/>
      <c r="N269" s="212"/>
      <c r="O269" s="212"/>
      <c r="P269" s="213">
        <f>SUM(P270:P296)</f>
        <v>0</v>
      </c>
      <c r="Q269" s="212"/>
      <c r="R269" s="213">
        <f>SUM(R270:R296)</f>
        <v>0</v>
      </c>
      <c r="S269" s="212"/>
      <c r="T269" s="214">
        <f>SUM(T270:T296)</f>
        <v>0</v>
      </c>
      <c r="AR269" s="215" t="s">
        <v>187</v>
      </c>
      <c r="AT269" s="216" t="s">
        <v>72</v>
      </c>
      <c r="AU269" s="216" t="s">
        <v>10</v>
      </c>
      <c r="AY269" s="215" t="s">
        <v>180</v>
      </c>
      <c r="BK269" s="217">
        <f>SUM(BK270:BK296)</f>
        <v>0</v>
      </c>
    </row>
    <row r="270" spans="2:65" s="1" customFormat="1" ht="14.4" customHeight="1">
      <c r="B270" s="45"/>
      <c r="C270" s="220" t="s">
        <v>483</v>
      </c>
      <c r="D270" s="220" t="s">
        <v>182</v>
      </c>
      <c r="E270" s="221" t="s">
        <v>484</v>
      </c>
      <c r="F270" s="222" t="s">
        <v>485</v>
      </c>
      <c r="G270" s="223" t="s">
        <v>269</v>
      </c>
      <c r="H270" s="224">
        <v>1</v>
      </c>
      <c r="I270" s="225"/>
      <c r="J270" s="224">
        <f>ROUND(I270*H270,0)</f>
        <v>0</v>
      </c>
      <c r="K270" s="222" t="s">
        <v>22</v>
      </c>
      <c r="L270" s="71"/>
      <c r="M270" s="226" t="s">
        <v>22</v>
      </c>
      <c r="N270" s="227" t="s">
        <v>45</v>
      </c>
      <c r="O270" s="46"/>
      <c r="P270" s="228">
        <f>O270*H270</f>
        <v>0</v>
      </c>
      <c r="Q270" s="228">
        <v>0</v>
      </c>
      <c r="R270" s="228">
        <f>Q270*H270</f>
        <v>0</v>
      </c>
      <c r="S270" s="228">
        <v>0</v>
      </c>
      <c r="T270" s="229">
        <f>S270*H270</f>
        <v>0</v>
      </c>
      <c r="AR270" s="23" t="s">
        <v>224</v>
      </c>
      <c r="AT270" s="23" t="s">
        <v>182</v>
      </c>
      <c r="AU270" s="23" t="s">
        <v>187</v>
      </c>
      <c r="AY270" s="23" t="s">
        <v>180</v>
      </c>
      <c r="BE270" s="230">
        <f>IF(N270="základní",J270,0)</f>
        <v>0</v>
      </c>
      <c r="BF270" s="230">
        <f>IF(N270="snížená",J270,0)</f>
        <v>0</v>
      </c>
      <c r="BG270" s="230">
        <f>IF(N270="zákl. přenesená",J270,0)</f>
        <v>0</v>
      </c>
      <c r="BH270" s="230">
        <f>IF(N270="sníž. přenesená",J270,0)</f>
        <v>0</v>
      </c>
      <c r="BI270" s="230">
        <f>IF(N270="nulová",J270,0)</f>
        <v>0</v>
      </c>
      <c r="BJ270" s="23" t="s">
        <v>187</v>
      </c>
      <c r="BK270" s="230">
        <f>ROUND(I270*H270,0)</f>
        <v>0</v>
      </c>
      <c r="BL270" s="23" t="s">
        <v>224</v>
      </c>
      <c r="BM270" s="23" t="s">
        <v>486</v>
      </c>
    </row>
    <row r="271" spans="2:65" s="1" customFormat="1" ht="14.4" customHeight="1">
      <c r="B271" s="45"/>
      <c r="C271" s="220" t="s">
        <v>354</v>
      </c>
      <c r="D271" s="220" t="s">
        <v>182</v>
      </c>
      <c r="E271" s="221" t="s">
        <v>487</v>
      </c>
      <c r="F271" s="222" t="s">
        <v>488</v>
      </c>
      <c r="G271" s="223" t="s">
        <v>269</v>
      </c>
      <c r="H271" s="224">
        <v>1</v>
      </c>
      <c r="I271" s="225"/>
      <c r="J271" s="224">
        <f>ROUND(I271*H271,0)</f>
        <v>0</v>
      </c>
      <c r="K271" s="222" t="s">
        <v>22</v>
      </c>
      <c r="L271" s="71"/>
      <c r="M271" s="226" t="s">
        <v>22</v>
      </c>
      <c r="N271" s="227" t="s">
        <v>45</v>
      </c>
      <c r="O271" s="46"/>
      <c r="P271" s="228">
        <f>O271*H271</f>
        <v>0</v>
      </c>
      <c r="Q271" s="228">
        <v>0</v>
      </c>
      <c r="R271" s="228">
        <f>Q271*H271</f>
        <v>0</v>
      </c>
      <c r="S271" s="228">
        <v>0</v>
      </c>
      <c r="T271" s="229">
        <f>S271*H271</f>
        <v>0</v>
      </c>
      <c r="AR271" s="23" t="s">
        <v>224</v>
      </c>
      <c r="AT271" s="23" t="s">
        <v>182</v>
      </c>
      <c r="AU271" s="23" t="s">
        <v>187</v>
      </c>
      <c r="AY271" s="23" t="s">
        <v>180</v>
      </c>
      <c r="BE271" s="230">
        <f>IF(N271="základní",J271,0)</f>
        <v>0</v>
      </c>
      <c r="BF271" s="230">
        <f>IF(N271="snížená",J271,0)</f>
        <v>0</v>
      </c>
      <c r="BG271" s="230">
        <f>IF(N271="zákl. přenesená",J271,0)</f>
        <v>0</v>
      </c>
      <c r="BH271" s="230">
        <f>IF(N271="sníž. přenesená",J271,0)</f>
        <v>0</v>
      </c>
      <c r="BI271" s="230">
        <f>IF(N271="nulová",J271,0)</f>
        <v>0</v>
      </c>
      <c r="BJ271" s="23" t="s">
        <v>187</v>
      </c>
      <c r="BK271" s="230">
        <f>ROUND(I271*H271,0)</f>
        <v>0</v>
      </c>
      <c r="BL271" s="23" t="s">
        <v>224</v>
      </c>
      <c r="BM271" s="23" t="s">
        <v>489</v>
      </c>
    </row>
    <row r="272" spans="2:65" s="1" customFormat="1" ht="14.4" customHeight="1">
      <c r="B272" s="45"/>
      <c r="C272" s="220" t="s">
        <v>490</v>
      </c>
      <c r="D272" s="220" t="s">
        <v>182</v>
      </c>
      <c r="E272" s="221" t="s">
        <v>491</v>
      </c>
      <c r="F272" s="222" t="s">
        <v>492</v>
      </c>
      <c r="G272" s="223" t="s">
        <v>269</v>
      </c>
      <c r="H272" s="224">
        <v>2</v>
      </c>
      <c r="I272" s="225"/>
      <c r="J272" s="224">
        <f>ROUND(I272*H272,0)</f>
        <v>0</v>
      </c>
      <c r="K272" s="222" t="s">
        <v>22</v>
      </c>
      <c r="L272" s="71"/>
      <c r="M272" s="226" t="s">
        <v>22</v>
      </c>
      <c r="N272" s="227" t="s">
        <v>45</v>
      </c>
      <c r="O272" s="46"/>
      <c r="P272" s="228">
        <f>O272*H272</f>
        <v>0</v>
      </c>
      <c r="Q272" s="228">
        <v>0</v>
      </c>
      <c r="R272" s="228">
        <f>Q272*H272</f>
        <v>0</v>
      </c>
      <c r="S272" s="228">
        <v>0</v>
      </c>
      <c r="T272" s="229">
        <f>S272*H272</f>
        <v>0</v>
      </c>
      <c r="AR272" s="23" t="s">
        <v>224</v>
      </c>
      <c r="AT272" s="23" t="s">
        <v>182</v>
      </c>
      <c r="AU272" s="23" t="s">
        <v>187</v>
      </c>
      <c r="AY272" s="23" t="s">
        <v>180</v>
      </c>
      <c r="BE272" s="230">
        <f>IF(N272="základní",J272,0)</f>
        <v>0</v>
      </c>
      <c r="BF272" s="230">
        <f>IF(N272="snížená",J272,0)</f>
        <v>0</v>
      </c>
      <c r="BG272" s="230">
        <f>IF(N272="zákl. přenesená",J272,0)</f>
        <v>0</v>
      </c>
      <c r="BH272" s="230">
        <f>IF(N272="sníž. přenesená",J272,0)</f>
        <v>0</v>
      </c>
      <c r="BI272" s="230">
        <f>IF(N272="nulová",J272,0)</f>
        <v>0</v>
      </c>
      <c r="BJ272" s="23" t="s">
        <v>187</v>
      </c>
      <c r="BK272" s="230">
        <f>ROUND(I272*H272,0)</f>
        <v>0</v>
      </c>
      <c r="BL272" s="23" t="s">
        <v>224</v>
      </c>
      <c r="BM272" s="23" t="s">
        <v>493</v>
      </c>
    </row>
    <row r="273" spans="2:65" s="1" customFormat="1" ht="14.4" customHeight="1">
      <c r="B273" s="45"/>
      <c r="C273" s="220" t="s">
        <v>359</v>
      </c>
      <c r="D273" s="220" t="s">
        <v>182</v>
      </c>
      <c r="E273" s="221" t="s">
        <v>494</v>
      </c>
      <c r="F273" s="222" t="s">
        <v>495</v>
      </c>
      <c r="G273" s="223" t="s">
        <v>203</v>
      </c>
      <c r="H273" s="224">
        <v>18</v>
      </c>
      <c r="I273" s="225"/>
      <c r="J273" s="224">
        <f>ROUND(I273*H273,0)</f>
        <v>0</v>
      </c>
      <c r="K273" s="222" t="s">
        <v>22</v>
      </c>
      <c r="L273" s="71"/>
      <c r="M273" s="226" t="s">
        <v>22</v>
      </c>
      <c r="N273" s="227" t="s">
        <v>45</v>
      </c>
      <c r="O273" s="46"/>
      <c r="P273" s="228">
        <f>O273*H273</f>
        <v>0</v>
      </c>
      <c r="Q273" s="228">
        <v>0</v>
      </c>
      <c r="R273" s="228">
        <f>Q273*H273</f>
        <v>0</v>
      </c>
      <c r="S273" s="228">
        <v>0</v>
      </c>
      <c r="T273" s="229">
        <f>S273*H273</f>
        <v>0</v>
      </c>
      <c r="AR273" s="23" t="s">
        <v>224</v>
      </c>
      <c r="AT273" s="23" t="s">
        <v>182</v>
      </c>
      <c r="AU273" s="23" t="s">
        <v>187</v>
      </c>
      <c r="AY273" s="23" t="s">
        <v>180</v>
      </c>
      <c r="BE273" s="230">
        <f>IF(N273="základní",J273,0)</f>
        <v>0</v>
      </c>
      <c r="BF273" s="230">
        <f>IF(N273="snížená",J273,0)</f>
        <v>0</v>
      </c>
      <c r="BG273" s="230">
        <f>IF(N273="zákl. přenesená",J273,0)</f>
        <v>0</v>
      </c>
      <c r="BH273" s="230">
        <f>IF(N273="sníž. přenesená",J273,0)</f>
        <v>0</v>
      </c>
      <c r="BI273" s="230">
        <f>IF(N273="nulová",J273,0)</f>
        <v>0</v>
      </c>
      <c r="BJ273" s="23" t="s">
        <v>187</v>
      </c>
      <c r="BK273" s="230">
        <f>ROUND(I273*H273,0)</f>
        <v>0</v>
      </c>
      <c r="BL273" s="23" t="s">
        <v>224</v>
      </c>
      <c r="BM273" s="23" t="s">
        <v>496</v>
      </c>
    </row>
    <row r="274" spans="2:65" s="1" customFormat="1" ht="14.4" customHeight="1">
      <c r="B274" s="45"/>
      <c r="C274" s="220" t="s">
        <v>497</v>
      </c>
      <c r="D274" s="220" t="s">
        <v>182</v>
      </c>
      <c r="E274" s="221" t="s">
        <v>498</v>
      </c>
      <c r="F274" s="222" t="s">
        <v>499</v>
      </c>
      <c r="G274" s="223" t="s">
        <v>203</v>
      </c>
      <c r="H274" s="224">
        <v>60</v>
      </c>
      <c r="I274" s="225"/>
      <c r="J274" s="224">
        <f>ROUND(I274*H274,0)</f>
        <v>0</v>
      </c>
      <c r="K274" s="222" t="s">
        <v>22</v>
      </c>
      <c r="L274" s="71"/>
      <c r="M274" s="226" t="s">
        <v>22</v>
      </c>
      <c r="N274" s="227" t="s">
        <v>45</v>
      </c>
      <c r="O274" s="46"/>
      <c r="P274" s="228">
        <f>O274*H274</f>
        <v>0</v>
      </c>
      <c r="Q274" s="228">
        <v>0</v>
      </c>
      <c r="R274" s="228">
        <f>Q274*H274</f>
        <v>0</v>
      </c>
      <c r="S274" s="228">
        <v>0</v>
      </c>
      <c r="T274" s="229">
        <f>S274*H274</f>
        <v>0</v>
      </c>
      <c r="AR274" s="23" t="s">
        <v>224</v>
      </c>
      <c r="AT274" s="23" t="s">
        <v>182</v>
      </c>
      <c r="AU274" s="23" t="s">
        <v>187</v>
      </c>
      <c r="AY274" s="23" t="s">
        <v>180</v>
      </c>
      <c r="BE274" s="230">
        <f>IF(N274="základní",J274,0)</f>
        <v>0</v>
      </c>
      <c r="BF274" s="230">
        <f>IF(N274="snížená",J274,0)</f>
        <v>0</v>
      </c>
      <c r="BG274" s="230">
        <f>IF(N274="zákl. přenesená",J274,0)</f>
        <v>0</v>
      </c>
      <c r="BH274" s="230">
        <f>IF(N274="sníž. přenesená",J274,0)</f>
        <v>0</v>
      </c>
      <c r="BI274" s="230">
        <f>IF(N274="nulová",J274,0)</f>
        <v>0</v>
      </c>
      <c r="BJ274" s="23" t="s">
        <v>187</v>
      </c>
      <c r="BK274" s="230">
        <f>ROUND(I274*H274,0)</f>
        <v>0</v>
      </c>
      <c r="BL274" s="23" t="s">
        <v>224</v>
      </c>
      <c r="BM274" s="23" t="s">
        <v>500</v>
      </c>
    </row>
    <row r="275" spans="2:65" s="1" customFormat="1" ht="14.4" customHeight="1">
      <c r="B275" s="45"/>
      <c r="C275" s="220" t="s">
        <v>363</v>
      </c>
      <c r="D275" s="220" t="s">
        <v>182</v>
      </c>
      <c r="E275" s="221" t="s">
        <v>501</v>
      </c>
      <c r="F275" s="222" t="s">
        <v>502</v>
      </c>
      <c r="G275" s="223" t="s">
        <v>203</v>
      </c>
      <c r="H275" s="224">
        <v>100</v>
      </c>
      <c r="I275" s="225"/>
      <c r="J275" s="224">
        <f>ROUND(I275*H275,0)</f>
        <v>0</v>
      </c>
      <c r="K275" s="222" t="s">
        <v>22</v>
      </c>
      <c r="L275" s="71"/>
      <c r="M275" s="226" t="s">
        <v>22</v>
      </c>
      <c r="N275" s="227" t="s">
        <v>45</v>
      </c>
      <c r="O275" s="46"/>
      <c r="P275" s="228">
        <f>O275*H275</f>
        <v>0</v>
      </c>
      <c r="Q275" s="228">
        <v>0</v>
      </c>
      <c r="R275" s="228">
        <f>Q275*H275</f>
        <v>0</v>
      </c>
      <c r="S275" s="228">
        <v>0</v>
      </c>
      <c r="T275" s="229">
        <f>S275*H275</f>
        <v>0</v>
      </c>
      <c r="AR275" s="23" t="s">
        <v>224</v>
      </c>
      <c r="AT275" s="23" t="s">
        <v>182</v>
      </c>
      <c r="AU275" s="23" t="s">
        <v>187</v>
      </c>
      <c r="AY275" s="23" t="s">
        <v>180</v>
      </c>
      <c r="BE275" s="230">
        <f>IF(N275="základní",J275,0)</f>
        <v>0</v>
      </c>
      <c r="BF275" s="230">
        <f>IF(N275="snížená",J275,0)</f>
        <v>0</v>
      </c>
      <c r="BG275" s="230">
        <f>IF(N275="zákl. přenesená",J275,0)</f>
        <v>0</v>
      </c>
      <c r="BH275" s="230">
        <f>IF(N275="sníž. přenesená",J275,0)</f>
        <v>0</v>
      </c>
      <c r="BI275" s="230">
        <f>IF(N275="nulová",J275,0)</f>
        <v>0</v>
      </c>
      <c r="BJ275" s="23" t="s">
        <v>187</v>
      </c>
      <c r="BK275" s="230">
        <f>ROUND(I275*H275,0)</f>
        <v>0</v>
      </c>
      <c r="BL275" s="23" t="s">
        <v>224</v>
      </c>
      <c r="BM275" s="23" t="s">
        <v>503</v>
      </c>
    </row>
    <row r="276" spans="2:65" s="1" customFormat="1" ht="14.4" customHeight="1">
      <c r="B276" s="45"/>
      <c r="C276" s="220" t="s">
        <v>504</v>
      </c>
      <c r="D276" s="220" t="s">
        <v>182</v>
      </c>
      <c r="E276" s="221" t="s">
        <v>505</v>
      </c>
      <c r="F276" s="222" t="s">
        <v>506</v>
      </c>
      <c r="G276" s="223" t="s">
        <v>203</v>
      </c>
      <c r="H276" s="224">
        <v>25</v>
      </c>
      <c r="I276" s="225"/>
      <c r="J276" s="224">
        <f>ROUND(I276*H276,0)</f>
        <v>0</v>
      </c>
      <c r="K276" s="222" t="s">
        <v>22</v>
      </c>
      <c r="L276" s="71"/>
      <c r="M276" s="226" t="s">
        <v>22</v>
      </c>
      <c r="N276" s="227" t="s">
        <v>45</v>
      </c>
      <c r="O276" s="46"/>
      <c r="P276" s="228">
        <f>O276*H276</f>
        <v>0</v>
      </c>
      <c r="Q276" s="228">
        <v>0</v>
      </c>
      <c r="R276" s="228">
        <f>Q276*H276</f>
        <v>0</v>
      </c>
      <c r="S276" s="228">
        <v>0</v>
      </c>
      <c r="T276" s="229">
        <f>S276*H276</f>
        <v>0</v>
      </c>
      <c r="AR276" s="23" t="s">
        <v>224</v>
      </c>
      <c r="AT276" s="23" t="s">
        <v>182</v>
      </c>
      <c r="AU276" s="23" t="s">
        <v>187</v>
      </c>
      <c r="AY276" s="23" t="s">
        <v>180</v>
      </c>
      <c r="BE276" s="230">
        <f>IF(N276="základní",J276,0)</f>
        <v>0</v>
      </c>
      <c r="BF276" s="230">
        <f>IF(N276="snížená",J276,0)</f>
        <v>0</v>
      </c>
      <c r="BG276" s="230">
        <f>IF(N276="zákl. přenesená",J276,0)</f>
        <v>0</v>
      </c>
      <c r="BH276" s="230">
        <f>IF(N276="sníž. přenesená",J276,0)</f>
        <v>0</v>
      </c>
      <c r="BI276" s="230">
        <f>IF(N276="nulová",J276,0)</f>
        <v>0</v>
      </c>
      <c r="BJ276" s="23" t="s">
        <v>187</v>
      </c>
      <c r="BK276" s="230">
        <f>ROUND(I276*H276,0)</f>
        <v>0</v>
      </c>
      <c r="BL276" s="23" t="s">
        <v>224</v>
      </c>
      <c r="BM276" s="23" t="s">
        <v>507</v>
      </c>
    </row>
    <row r="277" spans="2:65" s="1" customFormat="1" ht="14.4" customHeight="1">
      <c r="B277" s="45"/>
      <c r="C277" s="220" t="s">
        <v>367</v>
      </c>
      <c r="D277" s="220" t="s">
        <v>182</v>
      </c>
      <c r="E277" s="221" t="s">
        <v>508</v>
      </c>
      <c r="F277" s="222" t="s">
        <v>509</v>
      </c>
      <c r="G277" s="223" t="s">
        <v>203</v>
      </c>
      <c r="H277" s="224">
        <v>18</v>
      </c>
      <c r="I277" s="225"/>
      <c r="J277" s="224">
        <f>ROUND(I277*H277,0)</f>
        <v>0</v>
      </c>
      <c r="K277" s="222" t="s">
        <v>22</v>
      </c>
      <c r="L277" s="71"/>
      <c r="M277" s="226" t="s">
        <v>22</v>
      </c>
      <c r="N277" s="227" t="s">
        <v>45</v>
      </c>
      <c r="O277" s="46"/>
      <c r="P277" s="228">
        <f>O277*H277</f>
        <v>0</v>
      </c>
      <c r="Q277" s="228">
        <v>0</v>
      </c>
      <c r="R277" s="228">
        <f>Q277*H277</f>
        <v>0</v>
      </c>
      <c r="S277" s="228">
        <v>0</v>
      </c>
      <c r="T277" s="229">
        <f>S277*H277</f>
        <v>0</v>
      </c>
      <c r="AR277" s="23" t="s">
        <v>224</v>
      </c>
      <c r="AT277" s="23" t="s">
        <v>182</v>
      </c>
      <c r="AU277" s="23" t="s">
        <v>187</v>
      </c>
      <c r="AY277" s="23" t="s">
        <v>180</v>
      </c>
      <c r="BE277" s="230">
        <f>IF(N277="základní",J277,0)</f>
        <v>0</v>
      </c>
      <c r="BF277" s="230">
        <f>IF(N277="snížená",J277,0)</f>
        <v>0</v>
      </c>
      <c r="BG277" s="230">
        <f>IF(N277="zákl. přenesená",J277,0)</f>
        <v>0</v>
      </c>
      <c r="BH277" s="230">
        <f>IF(N277="sníž. přenesená",J277,0)</f>
        <v>0</v>
      </c>
      <c r="BI277" s="230">
        <f>IF(N277="nulová",J277,0)</f>
        <v>0</v>
      </c>
      <c r="BJ277" s="23" t="s">
        <v>187</v>
      </c>
      <c r="BK277" s="230">
        <f>ROUND(I277*H277,0)</f>
        <v>0</v>
      </c>
      <c r="BL277" s="23" t="s">
        <v>224</v>
      </c>
      <c r="BM277" s="23" t="s">
        <v>510</v>
      </c>
    </row>
    <row r="278" spans="2:65" s="1" customFormat="1" ht="14.4" customHeight="1">
      <c r="B278" s="45"/>
      <c r="C278" s="220" t="s">
        <v>511</v>
      </c>
      <c r="D278" s="220" t="s">
        <v>182</v>
      </c>
      <c r="E278" s="221" t="s">
        <v>512</v>
      </c>
      <c r="F278" s="222" t="s">
        <v>513</v>
      </c>
      <c r="G278" s="223" t="s">
        <v>203</v>
      </c>
      <c r="H278" s="224">
        <v>3</v>
      </c>
      <c r="I278" s="225"/>
      <c r="J278" s="224">
        <f>ROUND(I278*H278,0)</f>
        <v>0</v>
      </c>
      <c r="K278" s="222" t="s">
        <v>22</v>
      </c>
      <c r="L278" s="71"/>
      <c r="M278" s="226" t="s">
        <v>22</v>
      </c>
      <c r="N278" s="227" t="s">
        <v>45</v>
      </c>
      <c r="O278" s="46"/>
      <c r="P278" s="228">
        <f>O278*H278</f>
        <v>0</v>
      </c>
      <c r="Q278" s="228">
        <v>0</v>
      </c>
      <c r="R278" s="228">
        <f>Q278*H278</f>
        <v>0</v>
      </c>
      <c r="S278" s="228">
        <v>0</v>
      </c>
      <c r="T278" s="229">
        <f>S278*H278</f>
        <v>0</v>
      </c>
      <c r="AR278" s="23" t="s">
        <v>224</v>
      </c>
      <c r="AT278" s="23" t="s">
        <v>182</v>
      </c>
      <c r="AU278" s="23" t="s">
        <v>187</v>
      </c>
      <c r="AY278" s="23" t="s">
        <v>180</v>
      </c>
      <c r="BE278" s="230">
        <f>IF(N278="základní",J278,0)</f>
        <v>0</v>
      </c>
      <c r="BF278" s="230">
        <f>IF(N278="snížená",J278,0)</f>
        <v>0</v>
      </c>
      <c r="BG278" s="230">
        <f>IF(N278="zákl. přenesená",J278,0)</f>
        <v>0</v>
      </c>
      <c r="BH278" s="230">
        <f>IF(N278="sníž. přenesená",J278,0)</f>
        <v>0</v>
      </c>
      <c r="BI278" s="230">
        <f>IF(N278="nulová",J278,0)</f>
        <v>0</v>
      </c>
      <c r="BJ278" s="23" t="s">
        <v>187</v>
      </c>
      <c r="BK278" s="230">
        <f>ROUND(I278*H278,0)</f>
        <v>0</v>
      </c>
      <c r="BL278" s="23" t="s">
        <v>224</v>
      </c>
      <c r="BM278" s="23" t="s">
        <v>514</v>
      </c>
    </row>
    <row r="279" spans="2:65" s="1" customFormat="1" ht="14.4" customHeight="1">
      <c r="B279" s="45"/>
      <c r="C279" s="220" t="s">
        <v>370</v>
      </c>
      <c r="D279" s="220" t="s">
        <v>182</v>
      </c>
      <c r="E279" s="221" t="s">
        <v>515</v>
      </c>
      <c r="F279" s="222" t="s">
        <v>516</v>
      </c>
      <c r="G279" s="223" t="s">
        <v>269</v>
      </c>
      <c r="H279" s="224">
        <v>28</v>
      </c>
      <c r="I279" s="225"/>
      <c r="J279" s="224">
        <f>ROUND(I279*H279,0)</f>
        <v>0</v>
      </c>
      <c r="K279" s="222" t="s">
        <v>22</v>
      </c>
      <c r="L279" s="71"/>
      <c r="M279" s="226" t="s">
        <v>22</v>
      </c>
      <c r="N279" s="227" t="s">
        <v>45</v>
      </c>
      <c r="O279" s="46"/>
      <c r="P279" s="228">
        <f>O279*H279</f>
        <v>0</v>
      </c>
      <c r="Q279" s="228">
        <v>0</v>
      </c>
      <c r="R279" s="228">
        <f>Q279*H279</f>
        <v>0</v>
      </c>
      <c r="S279" s="228">
        <v>0</v>
      </c>
      <c r="T279" s="229">
        <f>S279*H279</f>
        <v>0</v>
      </c>
      <c r="AR279" s="23" t="s">
        <v>224</v>
      </c>
      <c r="AT279" s="23" t="s">
        <v>182</v>
      </c>
      <c r="AU279" s="23" t="s">
        <v>187</v>
      </c>
      <c r="AY279" s="23" t="s">
        <v>180</v>
      </c>
      <c r="BE279" s="230">
        <f>IF(N279="základní",J279,0)</f>
        <v>0</v>
      </c>
      <c r="BF279" s="230">
        <f>IF(N279="snížená",J279,0)</f>
        <v>0</v>
      </c>
      <c r="BG279" s="230">
        <f>IF(N279="zákl. přenesená",J279,0)</f>
        <v>0</v>
      </c>
      <c r="BH279" s="230">
        <f>IF(N279="sníž. přenesená",J279,0)</f>
        <v>0</v>
      </c>
      <c r="BI279" s="230">
        <f>IF(N279="nulová",J279,0)</f>
        <v>0</v>
      </c>
      <c r="BJ279" s="23" t="s">
        <v>187</v>
      </c>
      <c r="BK279" s="230">
        <f>ROUND(I279*H279,0)</f>
        <v>0</v>
      </c>
      <c r="BL279" s="23" t="s">
        <v>224</v>
      </c>
      <c r="BM279" s="23" t="s">
        <v>517</v>
      </c>
    </row>
    <row r="280" spans="2:65" s="1" customFormat="1" ht="14.4" customHeight="1">
      <c r="B280" s="45"/>
      <c r="C280" s="220" t="s">
        <v>518</v>
      </c>
      <c r="D280" s="220" t="s">
        <v>182</v>
      </c>
      <c r="E280" s="221" t="s">
        <v>519</v>
      </c>
      <c r="F280" s="222" t="s">
        <v>520</v>
      </c>
      <c r="G280" s="223" t="s">
        <v>269</v>
      </c>
      <c r="H280" s="224">
        <v>4</v>
      </c>
      <c r="I280" s="225"/>
      <c r="J280" s="224">
        <f>ROUND(I280*H280,0)</f>
        <v>0</v>
      </c>
      <c r="K280" s="222" t="s">
        <v>22</v>
      </c>
      <c r="L280" s="71"/>
      <c r="M280" s="226" t="s">
        <v>22</v>
      </c>
      <c r="N280" s="227" t="s">
        <v>45</v>
      </c>
      <c r="O280" s="46"/>
      <c r="P280" s="228">
        <f>O280*H280</f>
        <v>0</v>
      </c>
      <c r="Q280" s="228">
        <v>0</v>
      </c>
      <c r="R280" s="228">
        <f>Q280*H280</f>
        <v>0</v>
      </c>
      <c r="S280" s="228">
        <v>0</v>
      </c>
      <c r="T280" s="229">
        <f>S280*H280</f>
        <v>0</v>
      </c>
      <c r="AR280" s="23" t="s">
        <v>224</v>
      </c>
      <c r="AT280" s="23" t="s">
        <v>182</v>
      </c>
      <c r="AU280" s="23" t="s">
        <v>187</v>
      </c>
      <c r="AY280" s="23" t="s">
        <v>180</v>
      </c>
      <c r="BE280" s="230">
        <f>IF(N280="základní",J280,0)</f>
        <v>0</v>
      </c>
      <c r="BF280" s="230">
        <f>IF(N280="snížená",J280,0)</f>
        <v>0</v>
      </c>
      <c r="BG280" s="230">
        <f>IF(N280="zákl. přenesená",J280,0)</f>
        <v>0</v>
      </c>
      <c r="BH280" s="230">
        <f>IF(N280="sníž. přenesená",J280,0)</f>
        <v>0</v>
      </c>
      <c r="BI280" s="230">
        <f>IF(N280="nulová",J280,0)</f>
        <v>0</v>
      </c>
      <c r="BJ280" s="23" t="s">
        <v>187</v>
      </c>
      <c r="BK280" s="230">
        <f>ROUND(I280*H280,0)</f>
        <v>0</v>
      </c>
      <c r="BL280" s="23" t="s">
        <v>224</v>
      </c>
      <c r="BM280" s="23" t="s">
        <v>521</v>
      </c>
    </row>
    <row r="281" spans="2:65" s="1" customFormat="1" ht="14.4" customHeight="1">
      <c r="B281" s="45"/>
      <c r="C281" s="220" t="s">
        <v>374</v>
      </c>
      <c r="D281" s="220" t="s">
        <v>182</v>
      </c>
      <c r="E281" s="221" t="s">
        <v>522</v>
      </c>
      <c r="F281" s="222" t="s">
        <v>523</v>
      </c>
      <c r="G281" s="223" t="s">
        <v>269</v>
      </c>
      <c r="H281" s="224">
        <v>2</v>
      </c>
      <c r="I281" s="225"/>
      <c r="J281" s="224">
        <f>ROUND(I281*H281,0)</f>
        <v>0</v>
      </c>
      <c r="K281" s="222" t="s">
        <v>22</v>
      </c>
      <c r="L281" s="71"/>
      <c r="M281" s="226" t="s">
        <v>22</v>
      </c>
      <c r="N281" s="227" t="s">
        <v>45</v>
      </c>
      <c r="O281" s="46"/>
      <c r="P281" s="228">
        <f>O281*H281</f>
        <v>0</v>
      </c>
      <c r="Q281" s="228">
        <v>0</v>
      </c>
      <c r="R281" s="228">
        <f>Q281*H281</f>
        <v>0</v>
      </c>
      <c r="S281" s="228">
        <v>0</v>
      </c>
      <c r="T281" s="229">
        <f>S281*H281</f>
        <v>0</v>
      </c>
      <c r="AR281" s="23" t="s">
        <v>224</v>
      </c>
      <c r="AT281" s="23" t="s">
        <v>182</v>
      </c>
      <c r="AU281" s="23" t="s">
        <v>187</v>
      </c>
      <c r="AY281" s="23" t="s">
        <v>180</v>
      </c>
      <c r="BE281" s="230">
        <f>IF(N281="základní",J281,0)</f>
        <v>0</v>
      </c>
      <c r="BF281" s="230">
        <f>IF(N281="snížená",J281,0)</f>
        <v>0</v>
      </c>
      <c r="BG281" s="230">
        <f>IF(N281="zákl. přenesená",J281,0)</f>
        <v>0</v>
      </c>
      <c r="BH281" s="230">
        <f>IF(N281="sníž. přenesená",J281,0)</f>
        <v>0</v>
      </c>
      <c r="BI281" s="230">
        <f>IF(N281="nulová",J281,0)</f>
        <v>0</v>
      </c>
      <c r="BJ281" s="23" t="s">
        <v>187</v>
      </c>
      <c r="BK281" s="230">
        <f>ROUND(I281*H281,0)</f>
        <v>0</v>
      </c>
      <c r="BL281" s="23" t="s">
        <v>224</v>
      </c>
      <c r="BM281" s="23" t="s">
        <v>524</v>
      </c>
    </row>
    <row r="282" spans="2:65" s="1" customFormat="1" ht="14.4" customHeight="1">
      <c r="B282" s="45"/>
      <c r="C282" s="220" t="s">
        <v>525</v>
      </c>
      <c r="D282" s="220" t="s">
        <v>182</v>
      </c>
      <c r="E282" s="221" t="s">
        <v>526</v>
      </c>
      <c r="F282" s="222" t="s">
        <v>527</v>
      </c>
      <c r="G282" s="223" t="s">
        <v>269</v>
      </c>
      <c r="H282" s="224">
        <v>15</v>
      </c>
      <c r="I282" s="225"/>
      <c r="J282" s="224">
        <f>ROUND(I282*H282,0)</f>
        <v>0</v>
      </c>
      <c r="K282" s="222" t="s">
        <v>22</v>
      </c>
      <c r="L282" s="71"/>
      <c r="M282" s="226" t="s">
        <v>22</v>
      </c>
      <c r="N282" s="227" t="s">
        <v>45</v>
      </c>
      <c r="O282" s="46"/>
      <c r="P282" s="228">
        <f>O282*H282</f>
        <v>0</v>
      </c>
      <c r="Q282" s="228">
        <v>0</v>
      </c>
      <c r="R282" s="228">
        <f>Q282*H282</f>
        <v>0</v>
      </c>
      <c r="S282" s="228">
        <v>0</v>
      </c>
      <c r="T282" s="229">
        <f>S282*H282</f>
        <v>0</v>
      </c>
      <c r="AR282" s="23" t="s">
        <v>224</v>
      </c>
      <c r="AT282" s="23" t="s">
        <v>182</v>
      </c>
      <c r="AU282" s="23" t="s">
        <v>187</v>
      </c>
      <c r="AY282" s="23" t="s">
        <v>180</v>
      </c>
      <c r="BE282" s="230">
        <f>IF(N282="základní",J282,0)</f>
        <v>0</v>
      </c>
      <c r="BF282" s="230">
        <f>IF(N282="snížená",J282,0)</f>
        <v>0</v>
      </c>
      <c r="BG282" s="230">
        <f>IF(N282="zákl. přenesená",J282,0)</f>
        <v>0</v>
      </c>
      <c r="BH282" s="230">
        <f>IF(N282="sníž. přenesená",J282,0)</f>
        <v>0</v>
      </c>
      <c r="BI282" s="230">
        <f>IF(N282="nulová",J282,0)</f>
        <v>0</v>
      </c>
      <c r="BJ282" s="23" t="s">
        <v>187</v>
      </c>
      <c r="BK282" s="230">
        <f>ROUND(I282*H282,0)</f>
        <v>0</v>
      </c>
      <c r="BL282" s="23" t="s">
        <v>224</v>
      </c>
      <c r="BM282" s="23" t="s">
        <v>528</v>
      </c>
    </row>
    <row r="283" spans="2:65" s="1" customFormat="1" ht="14.4" customHeight="1">
      <c r="B283" s="45"/>
      <c r="C283" s="220" t="s">
        <v>378</v>
      </c>
      <c r="D283" s="220" t="s">
        <v>182</v>
      </c>
      <c r="E283" s="221" t="s">
        <v>529</v>
      </c>
      <c r="F283" s="222" t="s">
        <v>530</v>
      </c>
      <c r="G283" s="223" t="s">
        <v>269</v>
      </c>
      <c r="H283" s="224">
        <v>21</v>
      </c>
      <c r="I283" s="225"/>
      <c r="J283" s="224">
        <f>ROUND(I283*H283,0)</f>
        <v>0</v>
      </c>
      <c r="K283" s="222" t="s">
        <v>22</v>
      </c>
      <c r="L283" s="71"/>
      <c r="M283" s="226" t="s">
        <v>22</v>
      </c>
      <c r="N283" s="227" t="s">
        <v>45</v>
      </c>
      <c r="O283" s="46"/>
      <c r="P283" s="228">
        <f>O283*H283</f>
        <v>0</v>
      </c>
      <c r="Q283" s="228">
        <v>0</v>
      </c>
      <c r="R283" s="228">
        <f>Q283*H283</f>
        <v>0</v>
      </c>
      <c r="S283" s="228">
        <v>0</v>
      </c>
      <c r="T283" s="229">
        <f>S283*H283</f>
        <v>0</v>
      </c>
      <c r="AR283" s="23" t="s">
        <v>224</v>
      </c>
      <c r="AT283" s="23" t="s">
        <v>182</v>
      </c>
      <c r="AU283" s="23" t="s">
        <v>187</v>
      </c>
      <c r="AY283" s="23" t="s">
        <v>180</v>
      </c>
      <c r="BE283" s="230">
        <f>IF(N283="základní",J283,0)</f>
        <v>0</v>
      </c>
      <c r="BF283" s="230">
        <f>IF(N283="snížená",J283,0)</f>
        <v>0</v>
      </c>
      <c r="BG283" s="230">
        <f>IF(N283="zákl. přenesená",J283,0)</f>
        <v>0</v>
      </c>
      <c r="BH283" s="230">
        <f>IF(N283="sníž. přenesená",J283,0)</f>
        <v>0</v>
      </c>
      <c r="BI283" s="230">
        <f>IF(N283="nulová",J283,0)</f>
        <v>0</v>
      </c>
      <c r="BJ283" s="23" t="s">
        <v>187</v>
      </c>
      <c r="BK283" s="230">
        <f>ROUND(I283*H283,0)</f>
        <v>0</v>
      </c>
      <c r="BL283" s="23" t="s">
        <v>224</v>
      </c>
      <c r="BM283" s="23" t="s">
        <v>531</v>
      </c>
    </row>
    <row r="284" spans="2:65" s="1" customFormat="1" ht="14.4" customHeight="1">
      <c r="B284" s="45"/>
      <c r="C284" s="220" t="s">
        <v>532</v>
      </c>
      <c r="D284" s="220" t="s">
        <v>182</v>
      </c>
      <c r="E284" s="221" t="s">
        <v>533</v>
      </c>
      <c r="F284" s="222" t="s">
        <v>534</v>
      </c>
      <c r="G284" s="223" t="s">
        <v>269</v>
      </c>
      <c r="H284" s="224">
        <v>12</v>
      </c>
      <c r="I284" s="225"/>
      <c r="J284" s="224">
        <f>ROUND(I284*H284,0)</f>
        <v>0</v>
      </c>
      <c r="K284" s="222" t="s">
        <v>22</v>
      </c>
      <c r="L284" s="71"/>
      <c r="M284" s="226" t="s">
        <v>22</v>
      </c>
      <c r="N284" s="227" t="s">
        <v>45</v>
      </c>
      <c r="O284" s="46"/>
      <c r="P284" s="228">
        <f>O284*H284</f>
        <v>0</v>
      </c>
      <c r="Q284" s="228">
        <v>0</v>
      </c>
      <c r="R284" s="228">
        <f>Q284*H284</f>
        <v>0</v>
      </c>
      <c r="S284" s="228">
        <v>0</v>
      </c>
      <c r="T284" s="229">
        <f>S284*H284</f>
        <v>0</v>
      </c>
      <c r="AR284" s="23" t="s">
        <v>224</v>
      </c>
      <c r="AT284" s="23" t="s">
        <v>182</v>
      </c>
      <c r="AU284" s="23" t="s">
        <v>187</v>
      </c>
      <c r="AY284" s="23" t="s">
        <v>180</v>
      </c>
      <c r="BE284" s="230">
        <f>IF(N284="základní",J284,0)</f>
        <v>0</v>
      </c>
      <c r="BF284" s="230">
        <f>IF(N284="snížená",J284,0)</f>
        <v>0</v>
      </c>
      <c r="BG284" s="230">
        <f>IF(N284="zákl. přenesená",J284,0)</f>
        <v>0</v>
      </c>
      <c r="BH284" s="230">
        <f>IF(N284="sníž. přenesená",J284,0)</f>
        <v>0</v>
      </c>
      <c r="BI284" s="230">
        <f>IF(N284="nulová",J284,0)</f>
        <v>0</v>
      </c>
      <c r="BJ284" s="23" t="s">
        <v>187</v>
      </c>
      <c r="BK284" s="230">
        <f>ROUND(I284*H284,0)</f>
        <v>0</v>
      </c>
      <c r="BL284" s="23" t="s">
        <v>224</v>
      </c>
      <c r="BM284" s="23" t="s">
        <v>535</v>
      </c>
    </row>
    <row r="285" spans="2:65" s="1" customFormat="1" ht="14.4" customHeight="1">
      <c r="B285" s="45"/>
      <c r="C285" s="220" t="s">
        <v>383</v>
      </c>
      <c r="D285" s="220" t="s">
        <v>182</v>
      </c>
      <c r="E285" s="221" t="s">
        <v>536</v>
      </c>
      <c r="F285" s="222" t="s">
        <v>537</v>
      </c>
      <c r="G285" s="223" t="s">
        <v>269</v>
      </c>
      <c r="H285" s="224">
        <v>2</v>
      </c>
      <c r="I285" s="225"/>
      <c r="J285" s="224">
        <f>ROUND(I285*H285,0)</f>
        <v>0</v>
      </c>
      <c r="K285" s="222" t="s">
        <v>22</v>
      </c>
      <c r="L285" s="71"/>
      <c r="M285" s="226" t="s">
        <v>22</v>
      </c>
      <c r="N285" s="227" t="s">
        <v>45</v>
      </c>
      <c r="O285" s="46"/>
      <c r="P285" s="228">
        <f>O285*H285</f>
        <v>0</v>
      </c>
      <c r="Q285" s="228">
        <v>0</v>
      </c>
      <c r="R285" s="228">
        <f>Q285*H285</f>
        <v>0</v>
      </c>
      <c r="S285" s="228">
        <v>0</v>
      </c>
      <c r="T285" s="229">
        <f>S285*H285</f>
        <v>0</v>
      </c>
      <c r="AR285" s="23" t="s">
        <v>224</v>
      </c>
      <c r="AT285" s="23" t="s">
        <v>182</v>
      </c>
      <c r="AU285" s="23" t="s">
        <v>187</v>
      </c>
      <c r="AY285" s="23" t="s">
        <v>180</v>
      </c>
      <c r="BE285" s="230">
        <f>IF(N285="základní",J285,0)</f>
        <v>0</v>
      </c>
      <c r="BF285" s="230">
        <f>IF(N285="snížená",J285,0)</f>
        <v>0</v>
      </c>
      <c r="BG285" s="230">
        <f>IF(N285="zákl. přenesená",J285,0)</f>
        <v>0</v>
      </c>
      <c r="BH285" s="230">
        <f>IF(N285="sníž. přenesená",J285,0)</f>
        <v>0</v>
      </c>
      <c r="BI285" s="230">
        <f>IF(N285="nulová",J285,0)</f>
        <v>0</v>
      </c>
      <c r="BJ285" s="23" t="s">
        <v>187</v>
      </c>
      <c r="BK285" s="230">
        <f>ROUND(I285*H285,0)</f>
        <v>0</v>
      </c>
      <c r="BL285" s="23" t="s">
        <v>224</v>
      </c>
      <c r="BM285" s="23" t="s">
        <v>538</v>
      </c>
    </row>
    <row r="286" spans="2:65" s="1" customFormat="1" ht="14.4" customHeight="1">
      <c r="B286" s="45"/>
      <c r="C286" s="220" t="s">
        <v>539</v>
      </c>
      <c r="D286" s="220" t="s">
        <v>182</v>
      </c>
      <c r="E286" s="221" t="s">
        <v>540</v>
      </c>
      <c r="F286" s="222" t="s">
        <v>541</v>
      </c>
      <c r="G286" s="223" t="s">
        <v>269</v>
      </c>
      <c r="H286" s="224">
        <v>2</v>
      </c>
      <c r="I286" s="225"/>
      <c r="J286" s="224">
        <f>ROUND(I286*H286,0)</f>
        <v>0</v>
      </c>
      <c r="K286" s="222" t="s">
        <v>22</v>
      </c>
      <c r="L286" s="71"/>
      <c r="M286" s="226" t="s">
        <v>22</v>
      </c>
      <c r="N286" s="227" t="s">
        <v>45</v>
      </c>
      <c r="O286" s="46"/>
      <c r="P286" s="228">
        <f>O286*H286</f>
        <v>0</v>
      </c>
      <c r="Q286" s="228">
        <v>0</v>
      </c>
      <c r="R286" s="228">
        <f>Q286*H286</f>
        <v>0</v>
      </c>
      <c r="S286" s="228">
        <v>0</v>
      </c>
      <c r="T286" s="229">
        <f>S286*H286</f>
        <v>0</v>
      </c>
      <c r="AR286" s="23" t="s">
        <v>224</v>
      </c>
      <c r="AT286" s="23" t="s">
        <v>182</v>
      </c>
      <c r="AU286" s="23" t="s">
        <v>187</v>
      </c>
      <c r="AY286" s="23" t="s">
        <v>180</v>
      </c>
      <c r="BE286" s="230">
        <f>IF(N286="základní",J286,0)</f>
        <v>0</v>
      </c>
      <c r="BF286" s="230">
        <f>IF(N286="snížená",J286,0)</f>
        <v>0</v>
      </c>
      <c r="BG286" s="230">
        <f>IF(N286="zákl. přenesená",J286,0)</f>
        <v>0</v>
      </c>
      <c r="BH286" s="230">
        <f>IF(N286="sníž. přenesená",J286,0)</f>
        <v>0</v>
      </c>
      <c r="BI286" s="230">
        <f>IF(N286="nulová",J286,0)</f>
        <v>0</v>
      </c>
      <c r="BJ286" s="23" t="s">
        <v>187</v>
      </c>
      <c r="BK286" s="230">
        <f>ROUND(I286*H286,0)</f>
        <v>0</v>
      </c>
      <c r="BL286" s="23" t="s">
        <v>224</v>
      </c>
      <c r="BM286" s="23" t="s">
        <v>542</v>
      </c>
    </row>
    <row r="287" spans="2:65" s="1" customFormat="1" ht="14.4" customHeight="1">
      <c r="B287" s="45"/>
      <c r="C287" s="220" t="s">
        <v>386</v>
      </c>
      <c r="D287" s="220" t="s">
        <v>182</v>
      </c>
      <c r="E287" s="221" t="s">
        <v>543</v>
      </c>
      <c r="F287" s="222" t="s">
        <v>544</v>
      </c>
      <c r="G287" s="223" t="s">
        <v>269</v>
      </c>
      <c r="H287" s="224">
        <v>2</v>
      </c>
      <c r="I287" s="225"/>
      <c r="J287" s="224">
        <f>ROUND(I287*H287,0)</f>
        <v>0</v>
      </c>
      <c r="K287" s="222" t="s">
        <v>22</v>
      </c>
      <c r="L287" s="71"/>
      <c r="M287" s="226" t="s">
        <v>22</v>
      </c>
      <c r="N287" s="227" t="s">
        <v>45</v>
      </c>
      <c r="O287" s="46"/>
      <c r="P287" s="228">
        <f>O287*H287</f>
        <v>0</v>
      </c>
      <c r="Q287" s="228">
        <v>0</v>
      </c>
      <c r="R287" s="228">
        <f>Q287*H287</f>
        <v>0</v>
      </c>
      <c r="S287" s="228">
        <v>0</v>
      </c>
      <c r="T287" s="229">
        <f>S287*H287</f>
        <v>0</v>
      </c>
      <c r="AR287" s="23" t="s">
        <v>224</v>
      </c>
      <c r="AT287" s="23" t="s">
        <v>182</v>
      </c>
      <c r="AU287" s="23" t="s">
        <v>187</v>
      </c>
      <c r="AY287" s="23" t="s">
        <v>180</v>
      </c>
      <c r="BE287" s="230">
        <f>IF(N287="základní",J287,0)</f>
        <v>0</v>
      </c>
      <c r="BF287" s="230">
        <f>IF(N287="snížená",J287,0)</f>
        <v>0</v>
      </c>
      <c r="BG287" s="230">
        <f>IF(N287="zákl. přenesená",J287,0)</f>
        <v>0</v>
      </c>
      <c r="BH287" s="230">
        <f>IF(N287="sníž. přenesená",J287,0)</f>
        <v>0</v>
      </c>
      <c r="BI287" s="230">
        <f>IF(N287="nulová",J287,0)</f>
        <v>0</v>
      </c>
      <c r="BJ287" s="23" t="s">
        <v>187</v>
      </c>
      <c r="BK287" s="230">
        <f>ROUND(I287*H287,0)</f>
        <v>0</v>
      </c>
      <c r="BL287" s="23" t="s">
        <v>224</v>
      </c>
      <c r="BM287" s="23" t="s">
        <v>545</v>
      </c>
    </row>
    <row r="288" spans="2:65" s="1" customFormat="1" ht="14.4" customHeight="1">
      <c r="B288" s="45"/>
      <c r="C288" s="220" t="s">
        <v>546</v>
      </c>
      <c r="D288" s="220" t="s">
        <v>182</v>
      </c>
      <c r="E288" s="221" t="s">
        <v>547</v>
      </c>
      <c r="F288" s="222" t="s">
        <v>548</v>
      </c>
      <c r="G288" s="223" t="s">
        <v>269</v>
      </c>
      <c r="H288" s="224">
        <v>2</v>
      </c>
      <c r="I288" s="225"/>
      <c r="J288" s="224">
        <f>ROUND(I288*H288,0)</f>
        <v>0</v>
      </c>
      <c r="K288" s="222" t="s">
        <v>22</v>
      </c>
      <c r="L288" s="71"/>
      <c r="M288" s="226" t="s">
        <v>22</v>
      </c>
      <c r="N288" s="227" t="s">
        <v>45</v>
      </c>
      <c r="O288" s="46"/>
      <c r="P288" s="228">
        <f>O288*H288</f>
        <v>0</v>
      </c>
      <c r="Q288" s="228">
        <v>0</v>
      </c>
      <c r="R288" s="228">
        <f>Q288*H288</f>
        <v>0</v>
      </c>
      <c r="S288" s="228">
        <v>0</v>
      </c>
      <c r="T288" s="229">
        <f>S288*H288</f>
        <v>0</v>
      </c>
      <c r="AR288" s="23" t="s">
        <v>224</v>
      </c>
      <c r="AT288" s="23" t="s">
        <v>182</v>
      </c>
      <c r="AU288" s="23" t="s">
        <v>187</v>
      </c>
      <c r="AY288" s="23" t="s">
        <v>180</v>
      </c>
      <c r="BE288" s="230">
        <f>IF(N288="základní",J288,0)</f>
        <v>0</v>
      </c>
      <c r="BF288" s="230">
        <f>IF(N288="snížená",J288,0)</f>
        <v>0</v>
      </c>
      <c r="BG288" s="230">
        <f>IF(N288="zákl. přenesená",J288,0)</f>
        <v>0</v>
      </c>
      <c r="BH288" s="230">
        <f>IF(N288="sníž. přenesená",J288,0)</f>
        <v>0</v>
      </c>
      <c r="BI288" s="230">
        <f>IF(N288="nulová",J288,0)</f>
        <v>0</v>
      </c>
      <c r="BJ288" s="23" t="s">
        <v>187</v>
      </c>
      <c r="BK288" s="230">
        <f>ROUND(I288*H288,0)</f>
        <v>0</v>
      </c>
      <c r="BL288" s="23" t="s">
        <v>224</v>
      </c>
      <c r="BM288" s="23" t="s">
        <v>549</v>
      </c>
    </row>
    <row r="289" spans="2:65" s="1" customFormat="1" ht="14.4" customHeight="1">
      <c r="B289" s="45"/>
      <c r="C289" s="220" t="s">
        <v>392</v>
      </c>
      <c r="D289" s="220" t="s">
        <v>182</v>
      </c>
      <c r="E289" s="221" t="s">
        <v>550</v>
      </c>
      <c r="F289" s="222" t="s">
        <v>551</v>
      </c>
      <c r="G289" s="223" t="s">
        <v>269</v>
      </c>
      <c r="H289" s="224">
        <v>12</v>
      </c>
      <c r="I289" s="225"/>
      <c r="J289" s="224">
        <f>ROUND(I289*H289,0)</f>
        <v>0</v>
      </c>
      <c r="K289" s="222" t="s">
        <v>22</v>
      </c>
      <c r="L289" s="71"/>
      <c r="M289" s="226" t="s">
        <v>22</v>
      </c>
      <c r="N289" s="227" t="s">
        <v>45</v>
      </c>
      <c r="O289" s="46"/>
      <c r="P289" s="228">
        <f>O289*H289</f>
        <v>0</v>
      </c>
      <c r="Q289" s="228">
        <v>0</v>
      </c>
      <c r="R289" s="228">
        <f>Q289*H289</f>
        <v>0</v>
      </c>
      <c r="S289" s="228">
        <v>0</v>
      </c>
      <c r="T289" s="229">
        <f>S289*H289</f>
        <v>0</v>
      </c>
      <c r="AR289" s="23" t="s">
        <v>224</v>
      </c>
      <c r="AT289" s="23" t="s">
        <v>182</v>
      </c>
      <c r="AU289" s="23" t="s">
        <v>187</v>
      </c>
      <c r="AY289" s="23" t="s">
        <v>180</v>
      </c>
      <c r="BE289" s="230">
        <f>IF(N289="základní",J289,0)</f>
        <v>0</v>
      </c>
      <c r="BF289" s="230">
        <f>IF(N289="snížená",J289,0)</f>
        <v>0</v>
      </c>
      <c r="BG289" s="230">
        <f>IF(N289="zákl. přenesená",J289,0)</f>
        <v>0</v>
      </c>
      <c r="BH289" s="230">
        <f>IF(N289="sníž. přenesená",J289,0)</f>
        <v>0</v>
      </c>
      <c r="BI289" s="230">
        <f>IF(N289="nulová",J289,0)</f>
        <v>0</v>
      </c>
      <c r="BJ289" s="23" t="s">
        <v>187</v>
      </c>
      <c r="BK289" s="230">
        <f>ROUND(I289*H289,0)</f>
        <v>0</v>
      </c>
      <c r="BL289" s="23" t="s">
        <v>224</v>
      </c>
      <c r="BM289" s="23" t="s">
        <v>552</v>
      </c>
    </row>
    <row r="290" spans="2:65" s="1" customFormat="1" ht="14.4" customHeight="1">
      <c r="B290" s="45"/>
      <c r="C290" s="220" t="s">
        <v>553</v>
      </c>
      <c r="D290" s="220" t="s">
        <v>182</v>
      </c>
      <c r="E290" s="221" t="s">
        <v>554</v>
      </c>
      <c r="F290" s="222" t="s">
        <v>555</v>
      </c>
      <c r="G290" s="223" t="s">
        <v>269</v>
      </c>
      <c r="H290" s="224">
        <v>6</v>
      </c>
      <c r="I290" s="225"/>
      <c r="J290" s="224">
        <f>ROUND(I290*H290,0)</f>
        <v>0</v>
      </c>
      <c r="K290" s="222" t="s">
        <v>22</v>
      </c>
      <c r="L290" s="71"/>
      <c r="M290" s="226" t="s">
        <v>22</v>
      </c>
      <c r="N290" s="227" t="s">
        <v>45</v>
      </c>
      <c r="O290" s="46"/>
      <c r="P290" s="228">
        <f>O290*H290</f>
        <v>0</v>
      </c>
      <c r="Q290" s="228">
        <v>0</v>
      </c>
      <c r="R290" s="228">
        <f>Q290*H290</f>
        <v>0</v>
      </c>
      <c r="S290" s="228">
        <v>0</v>
      </c>
      <c r="T290" s="229">
        <f>S290*H290</f>
        <v>0</v>
      </c>
      <c r="AR290" s="23" t="s">
        <v>224</v>
      </c>
      <c r="AT290" s="23" t="s">
        <v>182</v>
      </c>
      <c r="AU290" s="23" t="s">
        <v>187</v>
      </c>
      <c r="AY290" s="23" t="s">
        <v>180</v>
      </c>
      <c r="BE290" s="230">
        <f>IF(N290="základní",J290,0)</f>
        <v>0</v>
      </c>
      <c r="BF290" s="230">
        <f>IF(N290="snížená",J290,0)</f>
        <v>0</v>
      </c>
      <c r="BG290" s="230">
        <f>IF(N290="zákl. přenesená",J290,0)</f>
        <v>0</v>
      </c>
      <c r="BH290" s="230">
        <f>IF(N290="sníž. přenesená",J290,0)</f>
        <v>0</v>
      </c>
      <c r="BI290" s="230">
        <f>IF(N290="nulová",J290,0)</f>
        <v>0</v>
      </c>
      <c r="BJ290" s="23" t="s">
        <v>187</v>
      </c>
      <c r="BK290" s="230">
        <f>ROUND(I290*H290,0)</f>
        <v>0</v>
      </c>
      <c r="BL290" s="23" t="s">
        <v>224</v>
      </c>
      <c r="BM290" s="23" t="s">
        <v>556</v>
      </c>
    </row>
    <row r="291" spans="2:65" s="1" customFormat="1" ht="14.4" customHeight="1">
      <c r="B291" s="45"/>
      <c r="C291" s="220" t="s">
        <v>396</v>
      </c>
      <c r="D291" s="220" t="s">
        <v>182</v>
      </c>
      <c r="E291" s="221" t="s">
        <v>557</v>
      </c>
      <c r="F291" s="222" t="s">
        <v>558</v>
      </c>
      <c r="G291" s="223" t="s">
        <v>269</v>
      </c>
      <c r="H291" s="224">
        <v>8</v>
      </c>
      <c r="I291" s="225"/>
      <c r="J291" s="224">
        <f>ROUND(I291*H291,0)</f>
        <v>0</v>
      </c>
      <c r="K291" s="222" t="s">
        <v>22</v>
      </c>
      <c r="L291" s="71"/>
      <c r="M291" s="226" t="s">
        <v>22</v>
      </c>
      <c r="N291" s="227" t="s">
        <v>45</v>
      </c>
      <c r="O291" s="46"/>
      <c r="P291" s="228">
        <f>O291*H291</f>
        <v>0</v>
      </c>
      <c r="Q291" s="228">
        <v>0</v>
      </c>
      <c r="R291" s="228">
        <f>Q291*H291</f>
        <v>0</v>
      </c>
      <c r="S291" s="228">
        <v>0</v>
      </c>
      <c r="T291" s="229">
        <f>S291*H291</f>
        <v>0</v>
      </c>
      <c r="AR291" s="23" t="s">
        <v>224</v>
      </c>
      <c r="AT291" s="23" t="s">
        <v>182</v>
      </c>
      <c r="AU291" s="23" t="s">
        <v>187</v>
      </c>
      <c r="AY291" s="23" t="s">
        <v>180</v>
      </c>
      <c r="BE291" s="230">
        <f>IF(N291="základní",J291,0)</f>
        <v>0</v>
      </c>
      <c r="BF291" s="230">
        <f>IF(N291="snížená",J291,0)</f>
        <v>0</v>
      </c>
      <c r="BG291" s="230">
        <f>IF(N291="zákl. přenesená",J291,0)</f>
        <v>0</v>
      </c>
      <c r="BH291" s="230">
        <f>IF(N291="sníž. přenesená",J291,0)</f>
        <v>0</v>
      </c>
      <c r="BI291" s="230">
        <f>IF(N291="nulová",J291,0)</f>
        <v>0</v>
      </c>
      <c r="BJ291" s="23" t="s">
        <v>187</v>
      </c>
      <c r="BK291" s="230">
        <f>ROUND(I291*H291,0)</f>
        <v>0</v>
      </c>
      <c r="BL291" s="23" t="s">
        <v>224</v>
      </c>
      <c r="BM291" s="23" t="s">
        <v>559</v>
      </c>
    </row>
    <row r="292" spans="2:65" s="1" customFormat="1" ht="22.8" customHeight="1">
      <c r="B292" s="45"/>
      <c r="C292" s="220" t="s">
        <v>560</v>
      </c>
      <c r="D292" s="220" t="s">
        <v>182</v>
      </c>
      <c r="E292" s="221" t="s">
        <v>561</v>
      </c>
      <c r="F292" s="222" t="s">
        <v>562</v>
      </c>
      <c r="G292" s="223" t="s">
        <v>563</v>
      </c>
      <c r="H292" s="224">
        <v>24</v>
      </c>
      <c r="I292" s="225"/>
      <c r="J292" s="224">
        <f>ROUND(I292*H292,0)</f>
        <v>0</v>
      </c>
      <c r="K292" s="222" t="s">
        <v>22</v>
      </c>
      <c r="L292" s="71"/>
      <c r="M292" s="226" t="s">
        <v>22</v>
      </c>
      <c r="N292" s="227" t="s">
        <v>45</v>
      </c>
      <c r="O292" s="46"/>
      <c r="P292" s="228">
        <f>O292*H292</f>
        <v>0</v>
      </c>
      <c r="Q292" s="228">
        <v>0</v>
      </c>
      <c r="R292" s="228">
        <f>Q292*H292</f>
        <v>0</v>
      </c>
      <c r="S292" s="228">
        <v>0</v>
      </c>
      <c r="T292" s="229">
        <f>S292*H292</f>
        <v>0</v>
      </c>
      <c r="AR292" s="23" t="s">
        <v>224</v>
      </c>
      <c r="AT292" s="23" t="s">
        <v>182</v>
      </c>
      <c r="AU292" s="23" t="s">
        <v>187</v>
      </c>
      <c r="AY292" s="23" t="s">
        <v>180</v>
      </c>
      <c r="BE292" s="230">
        <f>IF(N292="základní",J292,0)</f>
        <v>0</v>
      </c>
      <c r="BF292" s="230">
        <f>IF(N292="snížená",J292,0)</f>
        <v>0</v>
      </c>
      <c r="BG292" s="230">
        <f>IF(N292="zákl. přenesená",J292,0)</f>
        <v>0</v>
      </c>
      <c r="BH292" s="230">
        <f>IF(N292="sníž. přenesená",J292,0)</f>
        <v>0</v>
      </c>
      <c r="BI292" s="230">
        <f>IF(N292="nulová",J292,0)</f>
        <v>0</v>
      </c>
      <c r="BJ292" s="23" t="s">
        <v>187</v>
      </c>
      <c r="BK292" s="230">
        <f>ROUND(I292*H292,0)</f>
        <v>0</v>
      </c>
      <c r="BL292" s="23" t="s">
        <v>224</v>
      </c>
      <c r="BM292" s="23" t="s">
        <v>564</v>
      </c>
    </row>
    <row r="293" spans="2:65" s="1" customFormat="1" ht="14.4" customHeight="1">
      <c r="B293" s="45"/>
      <c r="C293" s="220" t="s">
        <v>401</v>
      </c>
      <c r="D293" s="220" t="s">
        <v>182</v>
      </c>
      <c r="E293" s="221" t="s">
        <v>565</v>
      </c>
      <c r="F293" s="222" t="s">
        <v>566</v>
      </c>
      <c r="G293" s="223" t="s">
        <v>567</v>
      </c>
      <c r="H293" s="224">
        <v>1</v>
      </c>
      <c r="I293" s="225"/>
      <c r="J293" s="224">
        <f>ROUND(I293*H293,0)</f>
        <v>0</v>
      </c>
      <c r="K293" s="222" t="s">
        <v>22</v>
      </c>
      <c r="L293" s="71"/>
      <c r="M293" s="226" t="s">
        <v>22</v>
      </c>
      <c r="N293" s="227" t="s">
        <v>45</v>
      </c>
      <c r="O293" s="46"/>
      <c r="P293" s="228">
        <f>O293*H293</f>
        <v>0</v>
      </c>
      <c r="Q293" s="228">
        <v>0</v>
      </c>
      <c r="R293" s="228">
        <f>Q293*H293</f>
        <v>0</v>
      </c>
      <c r="S293" s="228">
        <v>0</v>
      </c>
      <c r="T293" s="229">
        <f>S293*H293</f>
        <v>0</v>
      </c>
      <c r="AR293" s="23" t="s">
        <v>224</v>
      </c>
      <c r="AT293" s="23" t="s">
        <v>182</v>
      </c>
      <c r="AU293" s="23" t="s">
        <v>187</v>
      </c>
      <c r="AY293" s="23" t="s">
        <v>180</v>
      </c>
      <c r="BE293" s="230">
        <f>IF(N293="základní",J293,0)</f>
        <v>0</v>
      </c>
      <c r="BF293" s="230">
        <f>IF(N293="snížená",J293,0)</f>
        <v>0</v>
      </c>
      <c r="BG293" s="230">
        <f>IF(N293="zákl. přenesená",J293,0)</f>
        <v>0</v>
      </c>
      <c r="BH293" s="230">
        <f>IF(N293="sníž. přenesená",J293,0)</f>
        <v>0</v>
      </c>
      <c r="BI293" s="230">
        <f>IF(N293="nulová",J293,0)</f>
        <v>0</v>
      </c>
      <c r="BJ293" s="23" t="s">
        <v>187</v>
      </c>
      <c r="BK293" s="230">
        <f>ROUND(I293*H293,0)</f>
        <v>0</v>
      </c>
      <c r="BL293" s="23" t="s">
        <v>224</v>
      </c>
      <c r="BM293" s="23" t="s">
        <v>568</v>
      </c>
    </row>
    <row r="294" spans="2:65" s="1" customFormat="1" ht="14.4" customHeight="1">
      <c r="B294" s="45"/>
      <c r="C294" s="220" t="s">
        <v>569</v>
      </c>
      <c r="D294" s="220" t="s">
        <v>182</v>
      </c>
      <c r="E294" s="221" t="s">
        <v>570</v>
      </c>
      <c r="F294" s="222" t="s">
        <v>571</v>
      </c>
      <c r="G294" s="223" t="s">
        <v>567</v>
      </c>
      <c r="H294" s="224">
        <v>1</v>
      </c>
      <c r="I294" s="225"/>
      <c r="J294" s="224">
        <f>ROUND(I294*H294,0)</f>
        <v>0</v>
      </c>
      <c r="K294" s="222" t="s">
        <v>22</v>
      </c>
      <c r="L294" s="71"/>
      <c r="M294" s="226" t="s">
        <v>22</v>
      </c>
      <c r="N294" s="227" t="s">
        <v>45</v>
      </c>
      <c r="O294" s="46"/>
      <c r="P294" s="228">
        <f>O294*H294</f>
        <v>0</v>
      </c>
      <c r="Q294" s="228">
        <v>0</v>
      </c>
      <c r="R294" s="228">
        <f>Q294*H294</f>
        <v>0</v>
      </c>
      <c r="S294" s="228">
        <v>0</v>
      </c>
      <c r="T294" s="229">
        <f>S294*H294</f>
        <v>0</v>
      </c>
      <c r="AR294" s="23" t="s">
        <v>224</v>
      </c>
      <c r="AT294" s="23" t="s">
        <v>182</v>
      </c>
      <c r="AU294" s="23" t="s">
        <v>187</v>
      </c>
      <c r="AY294" s="23" t="s">
        <v>180</v>
      </c>
      <c r="BE294" s="230">
        <f>IF(N294="základní",J294,0)</f>
        <v>0</v>
      </c>
      <c r="BF294" s="230">
        <f>IF(N294="snížená",J294,0)</f>
        <v>0</v>
      </c>
      <c r="BG294" s="230">
        <f>IF(N294="zákl. přenesená",J294,0)</f>
        <v>0</v>
      </c>
      <c r="BH294" s="230">
        <f>IF(N294="sníž. přenesená",J294,0)</f>
        <v>0</v>
      </c>
      <c r="BI294" s="230">
        <f>IF(N294="nulová",J294,0)</f>
        <v>0</v>
      </c>
      <c r="BJ294" s="23" t="s">
        <v>187</v>
      </c>
      <c r="BK294" s="230">
        <f>ROUND(I294*H294,0)</f>
        <v>0</v>
      </c>
      <c r="BL294" s="23" t="s">
        <v>224</v>
      </c>
      <c r="BM294" s="23" t="s">
        <v>572</v>
      </c>
    </row>
    <row r="295" spans="2:65" s="1" customFormat="1" ht="14.4" customHeight="1">
      <c r="B295" s="45"/>
      <c r="C295" s="220" t="s">
        <v>404</v>
      </c>
      <c r="D295" s="220" t="s">
        <v>182</v>
      </c>
      <c r="E295" s="221" t="s">
        <v>573</v>
      </c>
      <c r="F295" s="222" t="s">
        <v>574</v>
      </c>
      <c r="G295" s="223" t="s">
        <v>563</v>
      </c>
      <c r="H295" s="224">
        <v>40</v>
      </c>
      <c r="I295" s="225"/>
      <c r="J295" s="224">
        <f>ROUND(I295*H295,0)</f>
        <v>0</v>
      </c>
      <c r="K295" s="222" t="s">
        <v>22</v>
      </c>
      <c r="L295" s="71"/>
      <c r="M295" s="226" t="s">
        <v>22</v>
      </c>
      <c r="N295" s="227" t="s">
        <v>45</v>
      </c>
      <c r="O295" s="46"/>
      <c r="P295" s="228">
        <f>O295*H295</f>
        <v>0</v>
      </c>
      <c r="Q295" s="228">
        <v>0</v>
      </c>
      <c r="R295" s="228">
        <f>Q295*H295</f>
        <v>0</v>
      </c>
      <c r="S295" s="228">
        <v>0</v>
      </c>
      <c r="T295" s="229">
        <f>S295*H295</f>
        <v>0</v>
      </c>
      <c r="AR295" s="23" t="s">
        <v>224</v>
      </c>
      <c r="AT295" s="23" t="s">
        <v>182</v>
      </c>
      <c r="AU295" s="23" t="s">
        <v>187</v>
      </c>
      <c r="AY295" s="23" t="s">
        <v>180</v>
      </c>
      <c r="BE295" s="230">
        <f>IF(N295="základní",J295,0)</f>
        <v>0</v>
      </c>
      <c r="BF295" s="230">
        <f>IF(N295="snížená",J295,0)</f>
        <v>0</v>
      </c>
      <c r="BG295" s="230">
        <f>IF(N295="zákl. přenesená",J295,0)</f>
        <v>0</v>
      </c>
      <c r="BH295" s="230">
        <f>IF(N295="sníž. přenesená",J295,0)</f>
        <v>0</v>
      </c>
      <c r="BI295" s="230">
        <f>IF(N295="nulová",J295,0)</f>
        <v>0</v>
      </c>
      <c r="BJ295" s="23" t="s">
        <v>187</v>
      </c>
      <c r="BK295" s="230">
        <f>ROUND(I295*H295,0)</f>
        <v>0</v>
      </c>
      <c r="BL295" s="23" t="s">
        <v>224</v>
      </c>
      <c r="BM295" s="23" t="s">
        <v>575</v>
      </c>
    </row>
    <row r="296" spans="2:65" s="1" customFormat="1" ht="14.4" customHeight="1">
      <c r="B296" s="45"/>
      <c r="C296" s="220" t="s">
        <v>576</v>
      </c>
      <c r="D296" s="220" t="s">
        <v>182</v>
      </c>
      <c r="E296" s="221" t="s">
        <v>577</v>
      </c>
      <c r="F296" s="222" t="s">
        <v>578</v>
      </c>
      <c r="G296" s="223" t="s">
        <v>567</v>
      </c>
      <c r="H296" s="224">
        <v>1</v>
      </c>
      <c r="I296" s="225"/>
      <c r="J296" s="224">
        <f>ROUND(I296*H296,0)</f>
        <v>0</v>
      </c>
      <c r="K296" s="222" t="s">
        <v>22</v>
      </c>
      <c r="L296" s="71"/>
      <c r="M296" s="226" t="s">
        <v>22</v>
      </c>
      <c r="N296" s="227" t="s">
        <v>45</v>
      </c>
      <c r="O296" s="46"/>
      <c r="P296" s="228">
        <f>O296*H296</f>
        <v>0</v>
      </c>
      <c r="Q296" s="228">
        <v>0</v>
      </c>
      <c r="R296" s="228">
        <f>Q296*H296</f>
        <v>0</v>
      </c>
      <c r="S296" s="228">
        <v>0</v>
      </c>
      <c r="T296" s="229">
        <f>S296*H296</f>
        <v>0</v>
      </c>
      <c r="AR296" s="23" t="s">
        <v>224</v>
      </c>
      <c r="AT296" s="23" t="s">
        <v>182</v>
      </c>
      <c r="AU296" s="23" t="s">
        <v>187</v>
      </c>
      <c r="AY296" s="23" t="s">
        <v>180</v>
      </c>
      <c r="BE296" s="230">
        <f>IF(N296="základní",J296,0)</f>
        <v>0</v>
      </c>
      <c r="BF296" s="230">
        <f>IF(N296="snížená",J296,0)</f>
        <v>0</v>
      </c>
      <c r="BG296" s="230">
        <f>IF(N296="zákl. přenesená",J296,0)</f>
        <v>0</v>
      </c>
      <c r="BH296" s="230">
        <f>IF(N296="sníž. přenesená",J296,0)</f>
        <v>0</v>
      </c>
      <c r="BI296" s="230">
        <f>IF(N296="nulová",J296,0)</f>
        <v>0</v>
      </c>
      <c r="BJ296" s="23" t="s">
        <v>187</v>
      </c>
      <c r="BK296" s="230">
        <f>ROUND(I296*H296,0)</f>
        <v>0</v>
      </c>
      <c r="BL296" s="23" t="s">
        <v>224</v>
      </c>
      <c r="BM296" s="23" t="s">
        <v>579</v>
      </c>
    </row>
    <row r="297" spans="2:63" s="10" customFormat="1" ht="29.85" customHeight="1">
      <c r="B297" s="204"/>
      <c r="C297" s="205"/>
      <c r="D297" s="206" t="s">
        <v>72</v>
      </c>
      <c r="E297" s="218" t="s">
        <v>580</v>
      </c>
      <c r="F297" s="218" t="s">
        <v>581</v>
      </c>
      <c r="G297" s="205"/>
      <c r="H297" s="205"/>
      <c r="I297" s="208"/>
      <c r="J297" s="219">
        <f>BK297</f>
        <v>0</v>
      </c>
      <c r="K297" s="205"/>
      <c r="L297" s="210"/>
      <c r="M297" s="211"/>
      <c r="N297" s="212"/>
      <c r="O297" s="212"/>
      <c r="P297" s="213">
        <f>SUM(P298:P309)</f>
        <v>0</v>
      </c>
      <c r="Q297" s="212"/>
      <c r="R297" s="213">
        <f>SUM(R298:R309)</f>
        <v>0</v>
      </c>
      <c r="S297" s="212"/>
      <c r="T297" s="214">
        <f>SUM(T298:T309)</f>
        <v>0</v>
      </c>
      <c r="AR297" s="215" t="s">
        <v>187</v>
      </c>
      <c r="AT297" s="216" t="s">
        <v>72</v>
      </c>
      <c r="AU297" s="216" t="s">
        <v>10</v>
      </c>
      <c r="AY297" s="215" t="s">
        <v>180</v>
      </c>
      <c r="BK297" s="217">
        <f>SUM(BK298:BK309)</f>
        <v>0</v>
      </c>
    </row>
    <row r="298" spans="2:65" s="1" customFormat="1" ht="22.8" customHeight="1">
      <c r="B298" s="45"/>
      <c r="C298" s="220" t="s">
        <v>409</v>
      </c>
      <c r="D298" s="220" t="s">
        <v>182</v>
      </c>
      <c r="E298" s="221" t="s">
        <v>582</v>
      </c>
      <c r="F298" s="222" t="s">
        <v>583</v>
      </c>
      <c r="G298" s="223" t="s">
        <v>269</v>
      </c>
      <c r="H298" s="224">
        <v>1</v>
      </c>
      <c r="I298" s="225"/>
      <c r="J298" s="224">
        <f>ROUND(I298*H298,0)</f>
        <v>0</v>
      </c>
      <c r="K298" s="222" t="s">
        <v>22</v>
      </c>
      <c r="L298" s="71"/>
      <c r="M298" s="226" t="s">
        <v>22</v>
      </c>
      <c r="N298" s="227" t="s">
        <v>45</v>
      </c>
      <c r="O298" s="46"/>
      <c r="P298" s="228">
        <f>O298*H298</f>
        <v>0</v>
      </c>
      <c r="Q298" s="228">
        <v>0</v>
      </c>
      <c r="R298" s="228">
        <f>Q298*H298</f>
        <v>0</v>
      </c>
      <c r="S298" s="228">
        <v>0</v>
      </c>
      <c r="T298" s="229">
        <f>S298*H298</f>
        <v>0</v>
      </c>
      <c r="AR298" s="23" t="s">
        <v>224</v>
      </c>
      <c r="AT298" s="23" t="s">
        <v>182</v>
      </c>
      <c r="AU298" s="23" t="s">
        <v>187</v>
      </c>
      <c r="AY298" s="23" t="s">
        <v>180</v>
      </c>
      <c r="BE298" s="230">
        <f>IF(N298="základní",J298,0)</f>
        <v>0</v>
      </c>
      <c r="BF298" s="230">
        <f>IF(N298="snížená",J298,0)</f>
        <v>0</v>
      </c>
      <c r="BG298" s="230">
        <f>IF(N298="zákl. přenesená",J298,0)</f>
        <v>0</v>
      </c>
      <c r="BH298" s="230">
        <f>IF(N298="sníž. přenesená",J298,0)</f>
        <v>0</v>
      </c>
      <c r="BI298" s="230">
        <f>IF(N298="nulová",J298,0)</f>
        <v>0</v>
      </c>
      <c r="BJ298" s="23" t="s">
        <v>187</v>
      </c>
      <c r="BK298" s="230">
        <f>ROUND(I298*H298,0)</f>
        <v>0</v>
      </c>
      <c r="BL298" s="23" t="s">
        <v>224</v>
      </c>
      <c r="BM298" s="23" t="s">
        <v>584</v>
      </c>
    </row>
    <row r="299" spans="2:65" s="1" customFormat="1" ht="14.4" customHeight="1">
      <c r="B299" s="45"/>
      <c r="C299" s="220" t="s">
        <v>585</v>
      </c>
      <c r="D299" s="220" t="s">
        <v>182</v>
      </c>
      <c r="E299" s="221" t="s">
        <v>586</v>
      </c>
      <c r="F299" s="222" t="s">
        <v>587</v>
      </c>
      <c r="G299" s="223" t="s">
        <v>269</v>
      </c>
      <c r="H299" s="224">
        <v>1</v>
      </c>
      <c r="I299" s="225"/>
      <c r="J299" s="224">
        <f>ROUND(I299*H299,0)</f>
        <v>0</v>
      </c>
      <c r="K299" s="222" t="s">
        <v>22</v>
      </c>
      <c r="L299" s="71"/>
      <c r="M299" s="226" t="s">
        <v>22</v>
      </c>
      <c r="N299" s="227" t="s">
        <v>45</v>
      </c>
      <c r="O299" s="46"/>
      <c r="P299" s="228">
        <f>O299*H299</f>
        <v>0</v>
      </c>
      <c r="Q299" s="228">
        <v>0</v>
      </c>
      <c r="R299" s="228">
        <f>Q299*H299</f>
        <v>0</v>
      </c>
      <c r="S299" s="228">
        <v>0</v>
      </c>
      <c r="T299" s="229">
        <f>S299*H299</f>
        <v>0</v>
      </c>
      <c r="AR299" s="23" t="s">
        <v>224</v>
      </c>
      <c r="AT299" s="23" t="s">
        <v>182</v>
      </c>
      <c r="AU299" s="23" t="s">
        <v>187</v>
      </c>
      <c r="AY299" s="23" t="s">
        <v>180</v>
      </c>
      <c r="BE299" s="230">
        <f>IF(N299="základní",J299,0)</f>
        <v>0</v>
      </c>
      <c r="BF299" s="230">
        <f>IF(N299="snížená",J299,0)</f>
        <v>0</v>
      </c>
      <c r="BG299" s="230">
        <f>IF(N299="zákl. přenesená",J299,0)</f>
        <v>0</v>
      </c>
      <c r="BH299" s="230">
        <f>IF(N299="sníž. přenesená",J299,0)</f>
        <v>0</v>
      </c>
      <c r="BI299" s="230">
        <f>IF(N299="nulová",J299,0)</f>
        <v>0</v>
      </c>
      <c r="BJ299" s="23" t="s">
        <v>187</v>
      </c>
      <c r="BK299" s="230">
        <f>ROUND(I299*H299,0)</f>
        <v>0</v>
      </c>
      <c r="BL299" s="23" t="s">
        <v>224</v>
      </c>
      <c r="BM299" s="23" t="s">
        <v>588</v>
      </c>
    </row>
    <row r="300" spans="2:65" s="1" customFormat="1" ht="34.2" customHeight="1">
      <c r="B300" s="45"/>
      <c r="C300" s="220" t="s">
        <v>413</v>
      </c>
      <c r="D300" s="220" t="s">
        <v>182</v>
      </c>
      <c r="E300" s="221" t="s">
        <v>589</v>
      </c>
      <c r="F300" s="222" t="s">
        <v>590</v>
      </c>
      <c r="G300" s="223" t="s">
        <v>358</v>
      </c>
      <c r="H300" s="224">
        <v>3</v>
      </c>
      <c r="I300" s="225"/>
      <c r="J300" s="224">
        <f>ROUND(I300*H300,0)</f>
        <v>0</v>
      </c>
      <c r="K300" s="222" t="s">
        <v>193</v>
      </c>
      <c r="L300" s="71"/>
      <c r="M300" s="226" t="s">
        <v>22</v>
      </c>
      <c r="N300" s="227" t="s">
        <v>45</v>
      </c>
      <c r="O300" s="46"/>
      <c r="P300" s="228">
        <f>O300*H300</f>
        <v>0</v>
      </c>
      <c r="Q300" s="228">
        <v>0</v>
      </c>
      <c r="R300" s="228">
        <f>Q300*H300</f>
        <v>0</v>
      </c>
      <c r="S300" s="228">
        <v>0</v>
      </c>
      <c r="T300" s="229">
        <f>S300*H300</f>
        <v>0</v>
      </c>
      <c r="AR300" s="23" t="s">
        <v>224</v>
      </c>
      <c r="AT300" s="23" t="s">
        <v>182</v>
      </c>
      <c r="AU300" s="23" t="s">
        <v>187</v>
      </c>
      <c r="AY300" s="23" t="s">
        <v>180</v>
      </c>
      <c r="BE300" s="230">
        <f>IF(N300="základní",J300,0)</f>
        <v>0</v>
      </c>
      <c r="BF300" s="230">
        <f>IF(N300="snížená",J300,0)</f>
        <v>0</v>
      </c>
      <c r="BG300" s="230">
        <f>IF(N300="zákl. přenesená",J300,0)</f>
        <v>0</v>
      </c>
      <c r="BH300" s="230">
        <f>IF(N300="sníž. přenesená",J300,0)</f>
        <v>0</v>
      </c>
      <c r="BI300" s="230">
        <f>IF(N300="nulová",J300,0)</f>
        <v>0</v>
      </c>
      <c r="BJ300" s="23" t="s">
        <v>187</v>
      </c>
      <c r="BK300" s="230">
        <f>ROUND(I300*H300,0)</f>
        <v>0</v>
      </c>
      <c r="BL300" s="23" t="s">
        <v>224</v>
      </c>
      <c r="BM300" s="23" t="s">
        <v>591</v>
      </c>
    </row>
    <row r="301" spans="2:47" s="1" customFormat="1" ht="13.5">
      <c r="B301" s="45"/>
      <c r="C301" s="73"/>
      <c r="D301" s="233" t="s">
        <v>205</v>
      </c>
      <c r="E301" s="73"/>
      <c r="F301" s="254" t="s">
        <v>592</v>
      </c>
      <c r="G301" s="73"/>
      <c r="H301" s="73"/>
      <c r="I301" s="190"/>
      <c r="J301" s="73"/>
      <c r="K301" s="73"/>
      <c r="L301" s="71"/>
      <c r="M301" s="255"/>
      <c r="N301" s="46"/>
      <c r="O301" s="46"/>
      <c r="P301" s="46"/>
      <c r="Q301" s="46"/>
      <c r="R301" s="46"/>
      <c r="S301" s="46"/>
      <c r="T301" s="94"/>
      <c r="AT301" s="23" t="s">
        <v>205</v>
      </c>
      <c r="AU301" s="23" t="s">
        <v>187</v>
      </c>
    </row>
    <row r="302" spans="2:65" s="1" customFormat="1" ht="14.4" customHeight="1">
      <c r="B302" s="45"/>
      <c r="C302" s="266" t="s">
        <v>593</v>
      </c>
      <c r="D302" s="266" t="s">
        <v>594</v>
      </c>
      <c r="E302" s="267" t="s">
        <v>595</v>
      </c>
      <c r="F302" s="268" t="s">
        <v>596</v>
      </c>
      <c r="G302" s="269" t="s">
        <v>269</v>
      </c>
      <c r="H302" s="270">
        <v>3</v>
      </c>
      <c r="I302" s="271"/>
      <c r="J302" s="270">
        <f>ROUND(I302*H302,0)</f>
        <v>0</v>
      </c>
      <c r="K302" s="268" t="s">
        <v>22</v>
      </c>
      <c r="L302" s="272"/>
      <c r="M302" s="273" t="s">
        <v>22</v>
      </c>
      <c r="N302" s="274" t="s">
        <v>45</v>
      </c>
      <c r="O302" s="46"/>
      <c r="P302" s="228">
        <f>O302*H302</f>
        <v>0</v>
      </c>
      <c r="Q302" s="228">
        <v>0</v>
      </c>
      <c r="R302" s="228">
        <f>Q302*H302</f>
        <v>0</v>
      </c>
      <c r="S302" s="228">
        <v>0</v>
      </c>
      <c r="T302" s="229">
        <f>S302*H302</f>
        <v>0</v>
      </c>
      <c r="AR302" s="23" t="s">
        <v>270</v>
      </c>
      <c r="AT302" s="23" t="s">
        <v>594</v>
      </c>
      <c r="AU302" s="23" t="s">
        <v>187</v>
      </c>
      <c r="AY302" s="23" t="s">
        <v>180</v>
      </c>
      <c r="BE302" s="230">
        <f>IF(N302="základní",J302,0)</f>
        <v>0</v>
      </c>
      <c r="BF302" s="230">
        <f>IF(N302="snížená",J302,0)</f>
        <v>0</v>
      </c>
      <c r="BG302" s="230">
        <f>IF(N302="zákl. přenesená",J302,0)</f>
        <v>0</v>
      </c>
      <c r="BH302" s="230">
        <f>IF(N302="sníž. přenesená",J302,0)</f>
        <v>0</v>
      </c>
      <c r="BI302" s="230">
        <f>IF(N302="nulová",J302,0)</f>
        <v>0</v>
      </c>
      <c r="BJ302" s="23" t="s">
        <v>187</v>
      </c>
      <c r="BK302" s="230">
        <f>ROUND(I302*H302,0)</f>
        <v>0</v>
      </c>
      <c r="BL302" s="23" t="s">
        <v>224</v>
      </c>
      <c r="BM302" s="23" t="s">
        <v>597</v>
      </c>
    </row>
    <row r="303" spans="2:65" s="1" customFormat="1" ht="14.4" customHeight="1">
      <c r="B303" s="45"/>
      <c r="C303" s="266" t="s">
        <v>417</v>
      </c>
      <c r="D303" s="266" t="s">
        <v>594</v>
      </c>
      <c r="E303" s="267" t="s">
        <v>598</v>
      </c>
      <c r="F303" s="268" t="s">
        <v>599</v>
      </c>
      <c r="G303" s="269" t="s">
        <v>358</v>
      </c>
      <c r="H303" s="270">
        <v>2</v>
      </c>
      <c r="I303" s="271"/>
      <c r="J303" s="270">
        <f>ROUND(I303*H303,0)</f>
        <v>0</v>
      </c>
      <c r="K303" s="268" t="s">
        <v>193</v>
      </c>
      <c r="L303" s="272"/>
      <c r="M303" s="273" t="s">
        <v>22</v>
      </c>
      <c r="N303" s="274" t="s">
        <v>45</v>
      </c>
      <c r="O303" s="46"/>
      <c r="P303" s="228">
        <f>O303*H303</f>
        <v>0</v>
      </c>
      <c r="Q303" s="228">
        <v>0</v>
      </c>
      <c r="R303" s="228">
        <f>Q303*H303</f>
        <v>0</v>
      </c>
      <c r="S303" s="228">
        <v>0</v>
      </c>
      <c r="T303" s="229">
        <f>S303*H303</f>
        <v>0</v>
      </c>
      <c r="AR303" s="23" t="s">
        <v>270</v>
      </c>
      <c r="AT303" s="23" t="s">
        <v>594</v>
      </c>
      <c r="AU303" s="23" t="s">
        <v>187</v>
      </c>
      <c r="AY303" s="23" t="s">
        <v>180</v>
      </c>
      <c r="BE303" s="230">
        <f>IF(N303="základní",J303,0)</f>
        <v>0</v>
      </c>
      <c r="BF303" s="230">
        <f>IF(N303="snížená",J303,0)</f>
        <v>0</v>
      </c>
      <c r="BG303" s="230">
        <f>IF(N303="zákl. přenesená",J303,0)</f>
        <v>0</v>
      </c>
      <c r="BH303" s="230">
        <f>IF(N303="sníž. přenesená",J303,0)</f>
        <v>0</v>
      </c>
      <c r="BI303" s="230">
        <f>IF(N303="nulová",J303,0)</f>
        <v>0</v>
      </c>
      <c r="BJ303" s="23" t="s">
        <v>187</v>
      </c>
      <c r="BK303" s="230">
        <f>ROUND(I303*H303,0)</f>
        <v>0</v>
      </c>
      <c r="BL303" s="23" t="s">
        <v>224</v>
      </c>
      <c r="BM303" s="23" t="s">
        <v>600</v>
      </c>
    </row>
    <row r="304" spans="2:65" s="1" customFormat="1" ht="14.4" customHeight="1">
      <c r="B304" s="45"/>
      <c r="C304" s="266" t="s">
        <v>601</v>
      </c>
      <c r="D304" s="266" t="s">
        <v>594</v>
      </c>
      <c r="E304" s="267" t="s">
        <v>602</v>
      </c>
      <c r="F304" s="268" t="s">
        <v>603</v>
      </c>
      <c r="G304" s="269" t="s">
        <v>358</v>
      </c>
      <c r="H304" s="270">
        <v>1</v>
      </c>
      <c r="I304" s="271"/>
      <c r="J304" s="270">
        <f>ROUND(I304*H304,0)</f>
        <v>0</v>
      </c>
      <c r="K304" s="268" t="s">
        <v>193</v>
      </c>
      <c r="L304" s="272"/>
      <c r="M304" s="273" t="s">
        <v>22</v>
      </c>
      <c r="N304" s="274" t="s">
        <v>45</v>
      </c>
      <c r="O304" s="46"/>
      <c r="P304" s="228">
        <f>O304*H304</f>
        <v>0</v>
      </c>
      <c r="Q304" s="228">
        <v>0</v>
      </c>
      <c r="R304" s="228">
        <f>Q304*H304</f>
        <v>0</v>
      </c>
      <c r="S304" s="228">
        <v>0</v>
      </c>
      <c r="T304" s="229">
        <f>S304*H304</f>
        <v>0</v>
      </c>
      <c r="AR304" s="23" t="s">
        <v>270</v>
      </c>
      <c r="AT304" s="23" t="s">
        <v>594</v>
      </c>
      <c r="AU304" s="23" t="s">
        <v>187</v>
      </c>
      <c r="AY304" s="23" t="s">
        <v>180</v>
      </c>
      <c r="BE304" s="230">
        <f>IF(N304="základní",J304,0)</f>
        <v>0</v>
      </c>
      <c r="BF304" s="230">
        <f>IF(N304="snížená",J304,0)</f>
        <v>0</v>
      </c>
      <c r="BG304" s="230">
        <f>IF(N304="zákl. přenesená",J304,0)</f>
        <v>0</v>
      </c>
      <c r="BH304" s="230">
        <f>IF(N304="sníž. přenesená",J304,0)</f>
        <v>0</v>
      </c>
      <c r="BI304" s="230">
        <f>IF(N304="nulová",J304,0)</f>
        <v>0</v>
      </c>
      <c r="BJ304" s="23" t="s">
        <v>187</v>
      </c>
      <c r="BK304" s="230">
        <f>ROUND(I304*H304,0)</f>
        <v>0</v>
      </c>
      <c r="BL304" s="23" t="s">
        <v>224</v>
      </c>
      <c r="BM304" s="23" t="s">
        <v>604</v>
      </c>
    </row>
    <row r="305" spans="2:65" s="1" customFormat="1" ht="22.8" customHeight="1">
      <c r="B305" s="45"/>
      <c r="C305" s="220" t="s">
        <v>424</v>
      </c>
      <c r="D305" s="220" t="s">
        <v>182</v>
      </c>
      <c r="E305" s="221" t="s">
        <v>605</v>
      </c>
      <c r="F305" s="222" t="s">
        <v>606</v>
      </c>
      <c r="G305" s="223" t="s">
        <v>358</v>
      </c>
      <c r="H305" s="224">
        <v>3</v>
      </c>
      <c r="I305" s="225"/>
      <c r="J305" s="224">
        <f>ROUND(I305*H305,0)</f>
        <v>0</v>
      </c>
      <c r="K305" s="222" t="s">
        <v>193</v>
      </c>
      <c r="L305" s="71"/>
      <c r="M305" s="226" t="s">
        <v>22</v>
      </c>
      <c r="N305" s="227" t="s">
        <v>45</v>
      </c>
      <c r="O305" s="46"/>
      <c r="P305" s="228">
        <f>O305*H305</f>
        <v>0</v>
      </c>
      <c r="Q305" s="228">
        <v>0</v>
      </c>
      <c r="R305" s="228">
        <f>Q305*H305</f>
        <v>0</v>
      </c>
      <c r="S305" s="228">
        <v>0</v>
      </c>
      <c r="T305" s="229">
        <f>S305*H305</f>
        <v>0</v>
      </c>
      <c r="AR305" s="23" t="s">
        <v>224</v>
      </c>
      <c r="AT305" s="23" t="s">
        <v>182</v>
      </c>
      <c r="AU305" s="23" t="s">
        <v>187</v>
      </c>
      <c r="AY305" s="23" t="s">
        <v>180</v>
      </c>
      <c r="BE305" s="230">
        <f>IF(N305="základní",J305,0)</f>
        <v>0</v>
      </c>
      <c r="BF305" s="230">
        <f>IF(N305="snížená",J305,0)</f>
        <v>0</v>
      </c>
      <c r="BG305" s="230">
        <f>IF(N305="zákl. přenesená",J305,0)</f>
        <v>0</v>
      </c>
      <c r="BH305" s="230">
        <f>IF(N305="sníž. přenesená",J305,0)</f>
        <v>0</v>
      </c>
      <c r="BI305" s="230">
        <f>IF(N305="nulová",J305,0)</f>
        <v>0</v>
      </c>
      <c r="BJ305" s="23" t="s">
        <v>187</v>
      </c>
      <c r="BK305" s="230">
        <f>ROUND(I305*H305,0)</f>
        <v>0</v>
      </c>
      <c r="BL305" s="23" t="s">
        <v>224</v>
      </c>
      <c r="BM305" s="23" t="s">
        <v>607</v>
      </c>
    </row>
    <row r="306" spans="2:47" s="1" customFormat="1" ht="13.5">
      <c r="B306" s="45"/>
      <c r="C306" s="73"/>
      <c r="D306" s="233" t="s">
        <v>205</v>
      </c>
      <c r="E306" s="73"/>
      <c r="F306" s="254" t="s">
        <v>608</v>
      </c>
      <c r="G306" s="73"/>
      <c r="H306" s="73"/>
      <c r="I306" s="190"/>
      <c r="J306" s="73"/>
      <c r="K306" s="73"/>
      <c r="L306" s="71"/>
      <c r="M306" s="255"/>
      <c r="N306" s="46"/>
      <c r="O306" s="46"/>
      <c r="P306" s="46"/>
      <c r="Q306" s="46"/>
      <c r="R306" s="46"/>
      <c r="S306" s="46"/>
      <c r="T306" s="94"/>
      <c r="AT306" s="23" t="s">
        <v>205</v>
      </c>
      <c r="AU306" s="23" t="s">
        <v>187</v>
      </c>
    </row>
    <row r="307" spans="2:65" s="1" customFormat="1" ht="22.8" customHeight="1">
      <c r="B307" s="45"/>
      <c r="C307" s="266" t="s">
        <v>609</v>
      </c>
      <c r="D307" s="266" t="s">
        <v>594</v>
      </c>
      <c r="E307" s="267" t="s">
        <v>610</v>
      </c>
      <c r="F307" s="268" t="s">
        <v>611</v>
      </c>
      <c r="G307" s="269" t="s">
        <v>358</v>
      </c>
      <c r="H307" s="270">
        <v>3</v>
      </c>
      <c r="I307" s="271"/>
      <c r="J307" s="270">
        <f>ROUND(I307*H307,0)</f>
        <v>0</v>
      </c>
      <c r="K307" s="268" t="s">
        <v>193</v>
      </c>
      <c r="L307" s="272"/>
      <c r="M307" s="273" t="s">
        <v>22</v>
      </c>
      <c r="N307" s="274" t="s">
        <v>45</v>
      </c>
      <c r="O307" s="46"/>
      <c r="P307" s="228">
        <f>O307*H307</f>
        <v>0</v>
      </c>
      <c r="Q307" s="228">
        <v>0</v>
      </c>
      <c r="R307" s="228">
        <f>Q307*H307</f>
        <v>0</v>
      </c>
      <c r="S307" s="228">
        <v>0</v>
      </c>
      <c r="T307" s="229">
        <f>S307*H307</f>
        <v>0</v>
      </c>
      <c r="AR307" s="23" t="s">
        <v>270</v>
      </c>
      <c r="AT307" s="23" t="s">
        <v>594</v>
      </c>
      <c r="AU307" s="23" t="s">
        <v>187</v>
      </c>
      <c r="AY307" s="23" t="s">
        <v>180</v>
      </c>
      <c r="BE307" s="230">
        <f>IF(N307="základní",J307,0)</f>
        <v>0</v>
      </c>
      <c r="BF307" s="230">
        <f>IF(N307="snížená",J307,0)</f>
        <v>0</v>
      </c>
      <c r="BG307" s="230">
        <f>IF(N307="zákl. přenesená",J307,0)</f>
        <v>0</v>
      </c>
      <c r="BH307" s="230">
        <f>IF(N307="sníž. přenesená",J307,0)</f>
        <v>0</v>
      </c>
      <c r="BI307" s="230">
        <f>IF(N307="nulová",J307,0)</f>
        <v>0</v>
      </c>
      <c r="BJ307" s="23" t="s">
        <v>187</v>
      </c>
      <c r="BK307" s="230">
        <f>ROUND(I307*H307,0)</f>
        <v>0</v>
      </c>
      <c r="BL307" s="23" t="s">
        <v>224</v>
      </c>
      <c r="BM307" s="23" t="s">
        <v>612</v>
      </c>
    </row>
    <row r="308" spans="2:65" s="1" customFormat="1" ht="34.2" customHeight="1">
      <c r="B308" s="45"/>
      <c r="C308" s="220" t="s">
        <v>428</v>
      </c>
      <c r="D308" s="220" t="s">
        <v>182</v>
      </c>
      <c r="E308" s="221" t="s">
        <v>613</v>
      </c>
      <c r="F308" s="222" t="s">
        <v>614</v>
      </c>
      <c r="G308" s="223" t="s">
        <v>334</v>
      </c>
      <c r="H308" s="225"/>
      <c r="I308" s="225"/>
      <c r="J308" s="224">
        <f>ROUND(I308*H308,0)</f>
        <v>0</v>
      </c>
      <c r="K308" s="222" t="s">
        <v>193</v>
      </c>
      <c r="L308" s="71"/>
      <c r="M308" s="226" t="s">
        <v>22</v>
      </c>
      <c r="N308" s="227" t="s">
        <v>45</v>
      </c>
      <c r="O308" s="46"/>
      <c r="P308" s="228">
        <f>O308*H308</f>
        <v>0</v>
      </c>
      <c r="Q308" s="228">
        <v>0</v>
      </c>
      <c r="R308" s="228">
        <f>Q308*H308</f>
        <v>0</v>
      </c>
      <c r="S308" s="228">
        <v>0</v>
      </c>
      <c r="T308" s="229">
        <f>S308*H308</f>
        <v>0</v>
      </c>
      <c r="AR308" s="23" t="s">
        <v>224</v>
      </c>
      <c r="AT308" s="23" t="s">
        <v>182</v>
      </c>
      <c r="AU308" s="23" t="s">
        <v>187</v>
      </c>
      <c r="AY308" s="23" t="s">
        <v>180</v>
      </c>
      <c r="BE308" s="230">
        <f>IF(N308="základní",J308,0)</f>
        <v>0</v>
      </c>
      <c r="BF308" s="230">
        <f>IF(N308="snížená",J308,0)</f>
        <v>0</v>
      </c>
      <c r="BG308" s="230">
        <f>IF(N308="zákl. přenesená",J308,0)</f>
        <v>0</v>
      </c>
      <c r="BH308" s="230">
        <f>IF(N308="sníž. přenesená",J308,0)</f>
        <v>0</v>
      </c>
      <c r="BI308" s="230">
        <f>IF(N308="nulová",J308,0)</f>
        <v>0</v>
      </c>
      <c r="BJ308" s="23" t="s">
        <v>187</v>
      </c>
      <c r="BK308" s="230">
        <f>ROUND(I308*H308,0)</f>
        <v>0</v>
      </c>
      <c r="BL308" s="23" t="s">
        <v>224</v>
      </c>
      <c r="BM308" s="23" t="s">
        <v>615</v>
      </c>
    </row>
    <row r="309" spans="2:47" s="1" customFormat="1" ht="13.5">
      <c r="B309" s="45"/>
      <c r="C309" s="73"/>
      <c r="D309" s="233" t="s">
        <v>205</v>
      </c>
      <c r="E309" s="73"/>
      <c r="F309" s="254" t="s">
        <v>616</v>
      </c>
      <c r="G309" s="73"/>
      <c r="H309" s="73"/>
      <c r="I309" s="190"/>
      <c r="J309" s="73"/>
      <c r="K309" s="73"/>
      <c r="L309" s="71"/>
      <c r="M309" s="255"/>
      <c r="N309" s="46"/>
      <c r="O309" s="46"/>
      <c r="P309" s="46"/>
      <c r="Q309" s="46"/>
      <c r="R309" s="46"/>
      <c r="S309" s="46"/>
      <c r="T309" s="94"/>
      <c r="AT309" s="23" t="s">
        <v>205</v>
      </c>
      <c r="AU309" s="23" t="s">
        <v>187</v>
      </c>
    </row>
    <row r="310" spans="2:63" s="10" customFormat="1" ht="29.85" customHeight="1">
      <c r="B310" s="204"/>
      <c r="C310" s="205"/>
      <c r="D310" s="206" t="s">
        <v>72</v>
      </c>
      <c r="E310" s="218" t="s">
        <v>617</v>
      </c>
      <c r="F310" s="218" t="s">
        <v>618</v>
      </c>
      <c r="G310" s="205"/>
      <c r="H310" s="205"/>
      <c r="I310" s="208"/>
      <c r="J310" s="219">
        <f>BK310</f>
        <v>0</v>
      </c>
      <c r="K310" s="205"/>
      <c r="L310" s="210"/>
      <c r="M310" s="211"/>
      <c r="N310" s="212"/>
      <c r="O310" s="212"/>
      <c r="P310" s="213">
        <f>SUM(P311:P344)</f>
        <v>0</v>
      </c>
      <c r="Q310" s="212"/>
      <c r="R310" s="213">
        <f>SUM(R311:R344)</f>
        <v>0</v>
      </c>
      <c r="S310" s="212"/>
      <c r="T310" s="214">
        <f>SUM(T311:T344)</f>
        <v>0</v>
      </c>
      <c r="AR310" s="215" t="s">
        <v>187</v>
      </c>
      <c r="AT310" s="216" t="s">
        <v>72</v>
      </c>
      <c r="AU310" s="216" t="s">
        <v>10</v>
      </c>
      <c r="AY310" s="215" t="s">
        <v>180</v>
      </c>
      <c r="BK310" s="217">
        <f>SUM(BK311:BK344)</f>
        <v>0</v>
      </c>
    </row>
    <row r="311" spans="2:65" s="1" customFormat="1" ht="22.8" customHeight="1">
      <c r="B311" s="45"/>
      <c r="C311" s="220" t="s">
        <v>619</v>
      </c>
      <c r="D311" s="220" t="s">
        <v>182</v>
      </c>
      <c r="E311" s="221" t="s">
        <v>620</v>
      </c>
      <c r="F311" s="222" t="s">
        <v>621</v>
      </c>
      <c r="G311" s="223" t="s">
        <v>203</v>
      </c>
      <c r="H311" s="224">
        <v>2.62</v>
      </c>
      <c r="I311" s="225"/>
      <c r="J311" s="224">
        <f>ROUND(I311*H311,0)</f>
        <v>0</v>
      </c>
      <c r="K311" s="222" t="s">
        <v>193</v>
      </c>
      <c r="L311" s="71"/>
      <c r="M311" s="226" t="s">
        <v>22</v>
      </c>
      <c r="N311" s="227" t="s">
        <v>45</v>
      </c>
      <c r="O311" s="46"/>
      <c r="P311" s="228">
        <f>O311*H311</f>
        <v>0</v>
      </c>
      <c r="Q311" s="228">
        <v>0</v>
      </c>
      <c r="R311" s="228">
        <f>Q311*H311</f>
        <v>0</v>
      </c>
      <c r="S311" s="228">
        <v>0</v>
      </c>
      <c r="T311" s="229">
        <f>S311*H311</f>
        <v>0</v>
      </c>
      <c r="AR311" s="23" t="s">
        <v>224</v>
      </c>
      <c r="AT311" s="23" t="s">
        <v>182</v>
      </c>
      <c r="AU311" s="23" t="s">
        <v>187</v>
      </c>
      <c r="AY311" s="23" t="s">
        <v>180</v>
      </c>
      <c r="BE311" s="230">
        <f>IF(N311="základní",J311,0)</f>
        <v>0</v>
      </c>
      <c r="BF311" s="230">
        <f>IF(N311="snížená",J311,0)</f>
        <v>0</v>
      </c>
      <c r="BG311" s="230">
        <f>IF(N311="zákl. přenesená",J311,0)</f>
        <v>0</v>
      </c>
      <c r="BH311" s="230">
        <f>IF(N311="sníž. přenesená",J311,0)</f>
        <v>0</v>
      </c>
      <c r="BI311" s="230">
        <f>IF(N311="nulová",J311,0)</f>
        <v>0</v>
      </c>
      <c r="BJ311" s="23" t="s">
        <v>187</v>
      </c>
      <c r="BK311" s="230">
        <f>ROUND(I311*H311,0)</f>
        <v>0</v>
      </c>
      <c r="BL311" s="23" t="s">
        <v>224</v>
      </c>
      <c r="BM311" s="23" t="s">
        <v>622</v>
      </c>
    </row>
    <row r="312" spans="2:51" s="13" customFormat="1" ht="13.5">
      <c r="B312" s="256"/>
      <c r="C312" s="257"/>
      <c r="D312" s="233" t="s">
        <v>194</v>
      </c>
      <c r="E312" s="258" t="s">
        <v>22</v>
      </c>
      <c r="F312" s="259" t="s">
        <v>623</v>
      </c>
      <c r="G312" s="257"/>
      <c r="H312" s="258" t="s">
        <v>22</v>
      </c>
      <c r="I312" s="260"/>
      <c r="J312" s="257"/>
      <c r="K312" s="257"/>
      <c r="L312" s="261"/>
      <c r="M312" s="262"/>
      <c r="N312" s="263"/>
      <c r="O312" s="263"/>
      <c r="P312" s="263"/>
      <c r="Q312" s="263"/>
      <c r="R312" s="263"/>
      <c r="S312" s="263"/>
      <c r="T312" s="264"/>
      <c r="AT312" s="265" t="s">
        <v>194</v>
      </c>
      <c r="AU312" s="265" t="s">
        <v>187</v>
      </c>
      <c r="AV312" s="13" t="s">
        <v>10</v>
      </c>
      <c r="AW312" s="13" t="s">
        <v>35</v>
      </c>
      <c r="AX312" s="13" t="s">
        <v>73</v>
      </c>
      <c r="AY312" s="265" t="s">
        <v>180</v>
      </c>
    </row>
    <row r="313" spans="2:51" s="11" customFormat="1" ht="13.5">
      <c r="B313" s="231"/>
      <c r="C313" s="232"/>
      <c r="D313" s="233" t="s">
        <v>194</v>
      </c>
      <c r="E313" s="234" t="s">
        <v>22</v>
      </c>
      <c r="F313" s="235" t="s">
        <v>624</v>
      </c>
      <c r="G313" s="232"/>
      <c r="H313" s="236">
        <v>2.62</v>
      </c>
      <c r="I313" s="237"/>
      <c r="J313" s="232"/>
      <c r="K313" s="232"/>
      <c r="L313" s="238"/>
      <c r="M313" s="239"/>
      <c r="N313" s="240"/>
      <c r="O313" s="240"/>
      <c r="P313" s="240"/>
      <c r="Q313" s="240"/>
      <c r="R313" s="240"/>
      <c r="S313" s="240"/>
      <c r="T313" s="241"/>
      <c r="AT313" s="242" t="s">
        <v>194</v>
      </c>
      <c r="AU313" s="242" t="s">
        <v>187</v>
      </c>
      <c r="AV313" s="11" t="s">
        <v>187</v>
      </c>
      <c r="AW313" s="11" t="s">
        <v>35</v>
      </c>
      <c r="AX313" s="11" t="s">
        <v>73</v>
      </c>
      <c r="AY313" s="242" t="s">
        <v>180</v>
      </c>
    </row>
    <row r="314" spans="2:51" s="12" customFormat="1" ht="13.5">
      <c r="B314" s="243"/>
      <c r="C314" s="244"/>
      <c r="D314" s="233" t="s">
        <v>194</v>
      </c>
      <c r="E314" s="245" t="s">
        <v>22</v>
      </c>
      <c r="F314" s="246" t="s">
        <v>196</v>
      </c>
      <c r="G314" s="244"/>
      <c r="H314" s="247">
        <v>2.62</v>
      </c>
      <c r="I314" s="248"/>
      <c r="J314" s="244"/>
      <c r="K314" s="244"/>
      <c r="L314" s="249"/>
      <c r="M314" s="250"/>
      <c r="N314" s="251"/>
      <c r="O314" s="251"/>
      <c r="P314" s="251"/>
      <c r="Q314" s="251"/>
      <c r="R314" s="251"/>
      <c r="S314" s="251"/>
      <c r="T314" s="252"/>
      <c r="AT314" s="253" t="s">
        <v>194</v>
      </c>
      <c r="AU314" s="253" t="s">
        <v>187</v>
      </c>
      <c r="AV314" s="12" t="s">
        <v>186</v>
      </c>
      <c r="AW314" s="12" t="s">
        <v>35</v>
      </c>
      <c r="AX314" s="12" t="s">
        <v>10</v>
      </c>
      <c r="AY314" s="253" t="s">
        <v>180</v>
      </c>
    </row>
    <row r="315" spans="2:65" s="1" customFormat="1" ht="22.8" customHeight="1">
      <c r="B315" s="45"/>
      <c r="C315" s="220" t="s">
        <v>29</v>
      </c>
      <c r="D315" s="220" t="s">
        <v>182</v>
      </c>
      <c r="E315" s="221" t="s">
        <v>625</v>
      </c>
      <c r="F315" s="222" t="s">
        <v>626</v>
      </c>
      <c r="G315" s="223" t="s">
        <v>192</v>
      </c>
      <c r="H315" s="224">
        <v>5.49</v>
      </c>
      <c r="I315" s="225"/>
      <c r="J315" s="224">
        <f>ROUND(I315*H315,0)</f>
        <v>0</v>
      </c>
      <c r="K315" s="222" t="s">
        <v>193</v>
      </c>
      <c r="L315" s="71"/>
      <c r="M315" s="226" t="s">
        <v>22</v>
      </c>
      <c r="N315" s="227" t="s">
        <v>45</v>
      </c>
      <c r="O315" s="46"/>
      <c r="P315" s="228">
        <f>O315*H315</f>
        <v>0</v>
      </c>
      <c r="Q315" s="228">
        <v>0</v>
      </c>
      <c r="R315" s="228">
        <f>Q315*H315</f>
        <v>0</v>
      </c>
      <c r="S315" s="228">
        <v>0</v>
      </c>
      <c r="T315" s="229">
        <f>S315*H315</f>
        <v>0</v>
      </c>
      <c r="AR315" s="23" t="s">
        <v>224</v>
      </c>
      <c r="AT315" s="23" t="s">
        <v>182</v>
      </c>
      <c r="AU315" s="23" t="s">
        <v>187</v>
      </c>
      <c r="AY315" s="23" t="s">
        <v>180</v>
      </c>
      <c r="BE315" s="230">
        <f>IF(N315="základní",J315,0)</f>
        <v>0</v>
      </c>
      <c r="BF315" s="230">
        <f>IF(N315="snížená",J315,0)</f>
        <v>0</v>
      </c>
      <c r="BG315" s="230">
        <f>IF(N315="zákl. přenesená",J315,0)</f>
        <v>0</v>
      </c>
      <c r="BH315" s="230">
        <f>IF(N315="sníž. přenesená",J315,0)</f>
        <v>0</v>
      </c>
      <c r="BI315" s="230">
        <f>IF(N315="nulová",J315,0)</f>
        <v>0</v>
      </c>
      <c r="BJ315" s="23" t="s">
        <v>187</v>
      </c>
      <c r="BK315" s="230">
        <f>ROUND(I315*H315,0)</f>
        <v>0</v>
      </c>
      <c r="BL315" s="23" t="s">
        <v>224</v>
      </c>
      <c r="BM315" s="23" t="s">
        <v>627</v>
      </c>
    </row>
    <row r="316" spans="2:51" s="11" customFormat="1" ht="13.5">
      <c r="B316" s="231"/>
      <c r="C316" s="232"/>
      <c r="D316" s="233" t="s">
        <v>194</v>
      </c>
      <c r="E316" s="234" t="s">
        <v>22</v>
      </c>
      <c r="F316" s="235" t="s">
        <v>628</v>
      </c>
      <c r="G316" s="232"/>
      <c r="H316" s="236">
        <v>1.94</v>
      </c>
      <c r="I316" s="237"/>
      <c r="J316" s="232"/>
      <c r="K316" s="232"/>
      <c r="L316" s="238"/>
      <c r="M316" s="239"/>
      <c r="N316" s="240"/>
      <c r="O316" s="240"/>
      <c r="P316" s="240"/>
      <c r="Q316" s="240"/>
      <c r="R316" s="240"/>
      <c r="S316" s="240"/>
      <c r="T316" s="241"/>
      <c r="AT316" s="242" t="s">
        <v>194</v>
      </c>
      <c r="AU316" s="242" t="s">
        <v>187</v>
      </c>
      <c r="AV316" s="11" t="s">
        <v>187</v>
      </c>
      <c r="AW316" s="11" t="s">
        <v>35</v>
      </c>
      <c r="AX316" s="11" t="s">
        <v>73</v>
      </c>
      <c r="AY316" s="242" t="s">
        <v>180</v>
      </c>
    </row>
    <row r="317" spans="2:51" s="11" customFormat="1" ht="13.5">
      <c r="B317" s="231"/>
      <c r="C317" s="232"/>
      <c r="D317" s="233" t="s">
        <v>194</v>
      </c>
      <c r="E317" s="234" t="s">
        <v>22</v>
      </c>
      <c r="F317" s="235" t="s">
        <v>629</v>
      </c>
      <c r="G317" s="232"/>
      <c r="H317" s="236">
        <v>2.45</v>
      </c>
      <c r="I317" s="237"/>
      <c r="J317" s="232"/>
      <c r="K317" s="232"/>
      <c r="L317" s="238"/>
      <c r="M317" s="239"/>
      <c r="N317" s="240"/>
      <c r="O317" s="240"/>
      <c r="P317" s="240"/>
      <c r="Q317" s="240"/>
      <c r="R317" s="240"/>
      <c r="S317" s="240"/>
      <c r="T317" s="241"/>
      <c r="AT317" s="242" t="s">
        <v>194</v>
      </c>
      <c r="AU317" s="242" t="s">
        <v>187</v>
      </c>
      <c r="AV317" s="11" t="s">
        <v>187</v>
      </c>
      <c r="AW317" s="11" t="s">
        <v>35</v>
      </c>
      <c r="AX317" s="11" t="s">
        <v>73</v>
      </c>
      <c r="AY317" s="242" t="s">
        <v>180</v>
      </c>
    </row>
    <row r="318" spans="2:51" s="11" customFormat="1" ht="13.5">
      <c r="B318" s="231"/>
      <c r="C318" s="232"/>
      <c r="D318" s="233" t="s">
        <v>194</v>
      </c>
      <c r="E318" s="234" t="s">
        <v>22</v>
      </c>
      <c r="F318" s="235" t="s">
        <v>325</v>
      </c>
      <c r="G318" s="232"/>
      <c r="H318" s="236">
        <v>1.1</v>
      </c>
      <c r="I318" s="237"/>
      <c r="J318" s="232"/>
      <c r="K318" s="232"/>
      <c r="L318" s="238"/>
      <c r="M318" s="239"/>
      <c r="N318" s="240"/>
      <c r="O318" s="240"/>
      <c r="P318" s="240"/>
      <c r="Q318" s="240"/>
      <c r="R318" s="240"/>
      <c r="S318" s="240"/>
      <c r="T318" s="241"/>
      <c r="AT318" s="242" t="s">
        <v>194</v>
      </c>
      <c r="AU318" s="242" t="s">
        <v>187</v>
      </c>
      <c r="AV318" s="11" t="s">
        <v>187</v>
      </c>
      <c r="AW318" s="11" t="s">
        <v>35</v>
      </c>
      <c r="AX318" s="11" t="s">
        <v>73</v>
      </c>
      <c r="AY318" s="242" t="s">
        <v>180</v>
      </c>
    </row>
    <row r="319" spans="2:51" s="12" customFormat="1" ht="13.5">
      <c r="B319" s="243"/>
      <c r="C319" s="244"/>
      <c r="D319" s="233" t="s">
        <v>194</v>
      </c>
      <c r="E319" s="245" t="s">
        <v>22</v>
      </c>
      <c r="F319" s="246" t="s">
        <v>196</v>
      </c>
      <c r="G319" s="244"/>
      <c r="H319" s="247">
        <v>5.49</v>
      </c>
      <c r="I319" s="248"/>
      <c r="J319" s="244"/>
      <c r="K319" s="244"/>
      <c r="L319" s="249"/>
      <c r="M319" s="250"/>
      <c r="N319" s="251"/>
      <c r="O319" s="251"/>
      <c r="P319" s="251"/>
      <c r="Q319" s="251"/>
      <c r="R319" s="251"/>
      <c r="S319" s="251"/>
      <c r="T319" s="252"/>
      <c r="AT319" s="253" t="s">
        <v>194</v>
      </c>
      <c r="AU319" s="253" t="s">
        <v>187</v>
      </c>
      <c r="AV319" s="12" t="s">
        <v>186</v>
      </c>
      <c r="AW319" s="12" t="s">
        <v>35</v>
      </c>
      <c r="AX319" s="12" t="s">
        <v>10</v>
      </c>
      <c r="AY319" s="253" t="s">
        <v>180</v>
      </c>
    </row>
    <row r="320" spans="2:65" s="1" customFormat="1" ht="14.4" customHeight="1">
      <c r="B320" s="45"/>
      <c r="C320" s="266" t="s">
        <v>630</v>
      </c>
      <c r="D320" s="266" t="s">
        <v>594</v>
      </c>
      <c r="E320" s="267" t="s">
        <v>631</v>
      </c>
      <c r="F320" s="268" t="s">
        <v>632</v>
      </c>
      <c r="G320" s="269" t="s">
        <v>192</v>
      </c>
      <c r="H320" s="270">
        <v>6.33</v>
      </c>
      <c r="I320" s="271"/>
      <c r="J320" s="270">
        <f>ROUND(I320*H320,0)</f>
        <v>0</v>
      </c>
      <c r="K320" s="268" t="s">
        <v>22</v>
      </c>
      <c r="L320" s="272"/>
      <c r="M320" s="273" t="s">
        <v>22</v>
      </c>
      <c r="N320" s="274" t="s">
        <v>45</v>
      </c>
      <c r="O320" s="46"/>
      <c r="P320" s="228">
        <f>O320*H320</f>
        <v>0</v>
      </c>
      <c r="Q320" s="228">
        <v>0</v>
      </c>
      <c r="R320" s="228">
        <f>Q320*H320</f>
        <v>0</v>
      </c>
      <c r="S320" s="228">
        <v>0</v>
      </c>
      <c r="T320" s="229">
        <f>S320*H320</f>
        <v>0</v>
      </c>
      <c r="AR320" s="23" t="s">
        <v>270</v>
      </c>
      <c r="AT320" s="23" t="s">
        <v>594</v>
      </c>
      <c r="AU320" s="23" t="s">
        <v>187</v>
      </c>
      <c r="AY320" s="23" t="s">
        <v>180</v>
      </c>
      <c r="BE320" s="230">
        <f>IF(N320="základní",J320,0)</f>
        <v>0</v>
      </c>
      <c r="BF320" s="230">
        <f>IF(N320="snížená",J320,0)</f>
        <v>0</v>
      </c>
      <c r="BG320" s="230">
        <f>IF(N320="zákl. přenesená",J320,0)</f>
        <v>0</v>
      </c>
      <c r="BH320" s="230">
        <f>IF(N320="sníž. přenesená",J320,0)</f>
        <v>0</v>
      </c>
      <c r="BI320" s="230">
        <f>IF(N320="nulová",J320,0)</f>
        <v>0</v>
      </c>
      <c r="BJ320" s="23" t="s">
        <v>187</v>
      </c>
      <c r="BK320" s="230">
        <f>ROUND(I320*H320,0)</f>
        <v>0</v>
      </c>
      <c r="BL320" s="23" t="s">
        <v>224</v>
      </c>
      <c r="BM320" s="23" t="s">
        <v>633</v>
      </c>
    </row>
    <row r="321" spans="2:51" s="11" customFormat="1" ht="13.5">
      <c r="B321" s="231"/>
      <c r="C321" s="232"/>
      <c r="D321" s="233" t="s">
        <v>194</v>
      </c>
      <c r="E321" s="234" t="s">
        <v>22</v>
      </c>
      <c r="F321" s="235" t="s">
        <v>634</v>
      </c>
      <c r="G321" s="232"/>
      <c r="H321" s="236">
        <v>0.29</v>
      </c>
      <c r="I321" s="237"/>
      <c r="J321" s="232"/>
      <c r="K321" s="232"/>
      <c r="L321" s="238"/>
      <c r="M321" s="239"/>
      <c r="N321" s="240"/>
      <c r="O321" s="240"/>
      <c r="P321" s="240"/>
      <c r="Q321" s="240"/>
      <c r="R321" s="240"/>
      <c r="S321" s="240"/>
      <c r="T321" s="241"/>
      <c r="AT321" s="242" t="s">
        <v>194</v>
      </c>
      <c r="AU321" s="242" t="s">
        <v>187</v>
      </c>
      <c r="AV321" s="11" t="s">
        <v>187</v>
      </c>
      <c r="AW321" s="11" t="s">
        <v>35</v>
      </c>
      <c r="AX321" s="11" t="s">
        <v>73</v>
      </c>
      <c r="AY321" s="242" t="s">
        <v>180</v>
      </c>
    </row>
    <row r="322" spans="2:51" s="11" customFormat="1" ht="13.5">
      <c r="B322" s="231"/>
      <c r="C322" s="232"/>
      <c r="D322" s="233" t="s">
        <v>194</v>
      </c>
      <c r="E322" s="234" t="s">
        <v>22</v>
      </c>
      <c r="F322" s="235" t="s">
        <v>635</v>
      </c>
      <c r="G322" s="232"/>
      <c r="H322" s="236">
        <v>6.04</v>
      </c>
      <c r="I322" s="237"/>
      <c r="J322" s="232"/>
      <c r="K322" s="232"/>
      <c r="L322" s="238"/>
      <c r="M322" s="239"/>
      <c r="N322" s="240"/>
      <c r="O322" s="240"/>
      <c r="P322" s="240"/>
      <c r="Q322" s="240"/>
      <c r="R322" s="240"/>
      <c r="S322" s="240"/>
      <c r="T322" s="241"/>
      <c r="AT322" s="242" t="s">
        <v>194</v>
      </c>
      <c r="AU322" s="242" t="s">
        <v>187</v>
      </c>
      <c r="AV322" s="11" t="s">
        <v>187</v>
      </c>
      <c r="AW322" s="11" t="s">
        <v>35</v>
      </c>
      <c r="AX322" s="11" t="s">
        <v>73</v>
      </c>
      <c r="AY322" s="242" t="s">
        <v>180</v>
      </c>
    </row>
    <row r="323" spans="2:51" s="12" customFormat="1" ht="13.5">
      <c r="B323" s="243"/>
      <c r="C323" s="244"/>
      <c r="D323" s="233" t="s">
        <v>194</v>
      </c>
      <c r="E323" s="245" t="s">
        <v>22</v>
      </c>
      <c r="F323" s="246" t="s">
        <v>196</v>
      </c>
      <c r="G323" s="244"/>
      <c r="H323" s="247">
        <v>6.33</v>
      </c>
      <c r="I323" s="248"/>
      <c r="J323" s="244"/>
      <c r="K323" s="244"/>
      <c r="L323" s="249"/>
      <c r="M323" s="250"/>
      <c r="N323" s="251"/>
      <c r="O323" s="251"/>
      <c r="P323" s="251"/>
      <c r="Q323" s="251"/>
      <c r="R323" s="251"/>
      <c r="S323" s="251"/>
      <c r="T323" s="252"/>
      <c r="AT323" s="253" t="s">
        <v>194</v>
      </c>
      <c r="AU323" s="253" t="s">
        <v>187</v>
      </c>
      <c r="AV323" s="12" t="s">
        <v>186</v>
      </c>
      <c r="AW323" s="12" t="s">
        <v>35</v>
      </c>
      <c r="AX323" s="12" t="s">
        <v>10</v>
      </c>
      <c r="AY323" s="253" t="s">
        <v>180</v>
      </c>
    </row>
    <row r="324" spans="2:65" s="1" customFormat="1" ht="22.8" customHeight="1">
      <c r="B324" s="45"/>
      <c r="C324" s="220" t="s">
        <v>435</v>
      </c>
      <c r="D324" s="220" t="s">
        <v>182</v>
      </c>
      <c r="E324" s="221" t="s">
        <v>636</v>
      </c>
      <c r="F324" s="222" t="s">
        <v>637</v>
      </c>
      <c r="G324" s="223" t="s">
        <v>192</v>
      </c>
      <c r="H324" s="224">
        <v>5.49</v>
      </c>
      <c r="I324" s="225"/>
      <c r="J324" s="224">
        <f>ROUND(I324*H324,0)</f>
        <v>0</v>
      </c>
      <c r="K324" s="222" t="s">
        <v>193</v>
      </c>
      <c r="L324" s="71"/>
      <c r="M324" s="226" t="s">
        <v>22</v>
      </c>
      <c r="N324" s="227" t="s">
        <v>45</v>
      </c>
      <c r="O324" s="46"/>
      <c r="P324" s="228">
        <f>O324*H324</f>
        <v>0</v>
      </c>
      <c r="Q324" s="228">
        <v>0</v>
      </c>
      <c r="R324" s="228">
        <f>Q324*H324</f>
        <v>0</v>
      </c>
      <c r="S324" s="228">
        <v>0</v>
      </c>
      <c r="T324" s="229">
        <f>S324*H324</f>
        <v>0</v>
      </c>
      <c r="AR324" s="23" t="s">
        <v>224</v>
      </c>
      <c r="AT324" s="23" t="s">
        <v>182</v>
      </c>
      <c r="AU324" s="23" t="s">
        <v>187</v>
      </c>
      <c r="AY324" s="23" t="s">
        <v>180</v>
      </c>
      <c r="BE324" s="230">
        <f>IF(N324="základní",J324,0)</f>
        <v>0</v>
      </c>
      <c r="BF324" s="230">
        <f>IF(N324="snížená",J324,0)</f>
        <v>0</v>
      </c>
      <c r="BG324" s="230">
        <f>IF(N324="zákl. přenesená",J324,0)</f>
        <v>0</v>
      </c>
      <c r="BH324" s="230">
        <f>IF(N324="sníž. přenesená",J324,0)</f>
        <v>0</v>
      </c>
      <c r="BI324" s="230">
        <f>IF(N324="nulová",J324,0)</f>
        <v>0</v>
      </c>
      <c r="BJ324" s="23" t="s">
        <v>187</v>
      </c>
      <c r="BK324" s="230">
        <f>ROUND(I324*H324,0)</f>
        <v>0</v>
      </c>
      <c r="BL324" s="23" t="s">
        <v>224</v>
      </c>
      <c r="BM324" s="23" t="s">
        <v>638</v>
      </c>
    </row>
    <row r="325" spans="2:51" s="11" customFormat="1" ht="13.5">
      <c r="B325" s="231"/>
      <c r="C325" s="232"/>
      <c r="D325" s="233" t="s">
        <v>194</v>
      </c>
      <c r="E325" s="234" t="s">
        <v>22</v>
      </c>
      <c r="F325" s="235" t="s">
        <v>628</v>
      </c>
      <c r="G325" s="232"/>
      <c r="H325" s="236">
        <v>1.94</v>
      </c>
      <c r="I325" s="237"/>
      <c r="J325" s="232"/>
      <c r="K325" s="232"/>
      <c r="L325" s="238"/>
      <c r="M325" s="239"/>
      <c r="N325" s="240"/>
      <c r="O325" s="240"/>
      <c r="P325" s="240"/>
      <c r="Q325" s="240"/>
      <c r="R325" s="240"/>
      <c r="S325" s="240"/>
      <c r="T325" s="241"/>
      <c r="AT325" s="242" t="s">
        <v>194</v>
      </c>
      <c r="AU325" s="242" t="s">
        <v>187</v>
      </c>
      <c r="AV325" s="11" t="s">
        <v>187</v>
      </c>
      <c r="AW325" s="11" t="s">
        <v>35</v>
      </c>
      <c r="AX325" s="11" t="s">
        <v>73</v>
      </c>
      <c r="AY325" s="242" t="s">
        <v>180</v>
      </c>
    </row>
    <row r="326" spans="2:51" s="11" customFormat="1" ht="13.5">
      <c r="B326" s="231"/>
      <c r="C326" s="232"/>
      <c r="D326" s="233" t="s">
        <v>194</v>
      </c>
      <c r="E326" s="234" t="s">
        <v>22</v>
      </c>
      <c r="F326" s="235" t="s">
        <v>629</v>
      </c>
      <c r="G326" s="232"/>
      <c r="H326" s="236">
        <v>2.45</v>
      </c>
      <c r="I326" s="237"/>
      <c r="J326" s="232"/>
      <c r="K326" s="232"/>
      <c r="L326" s="238"/>
      <c r="M326" s="239"/>
      <c r="N326" s="240"/>
      <c r="O326" s="240"/>
      <c r="P326" s="240"/>
      <c r="Q326" s="240"/>
      <c r="R326" s="240"/>
      <c r="S326" s="240"/>
      <c r="T326" s="241"/>
      <c r="AT326" s="242" t="s">
        <v>194</v>
      </c>
      <c r="AU326" s="242" t="s">
        <v>187</v>
      </c>
      <c r="AV326" s="11" t="s">
        <v>187</v>
      </c>
      <c r="AW326" s="11" t="s">
        <v>35</v>
      </c>
      <c r="AX326" s="11" t="s">
        <v>73</v>
      </c>
      <c r="AY326" s="242" t="s">
        <v>180</v>
      </c>
    </row>
    <row r="327" spans="2:51" s="11" customFormat="1" ht="13.5">
      <c r="B327" s="231"/>
      <c r="C327" s="232"/>
      <c r="D327" s="233" t="s">
        <v>194</v>
      </c>
      <c r="E327" s="234" t="s">
        <v>22</v>
      </c>
      <c r="F327" s="235" t="s">
        <v>325</v>
      </c>
      <c r="G327" s="232"/>
      <c r="H327" s="236">
        <v>1.1</v>
      </c>
      <c r="I327" s="237"/>
      <c r="J327" s="232"/>
      <c r="K327" s="232"/>
      <c r="L327" s="238"/>
      <c r="M327" s="239"/>
      <c r="N327" s="240"/>
      <c r="O327" s="240"/>
      <c r="P327" s="240"/>
      <c r="Q327" s="240"/>
      <c r="R327" s="240"/>
      <c r="S327" s="240"/>
      <c r="T327" s="241"/>
      <c r="AT327" s="242" t="s">
        <v>194</v>
      </c>
      <c r="AU327" s="242" t="s">
        <v>187</v>
      </c>
      <c r="AV327" s="11" t="s">
        <v>187</v>
      </c>
      <c r="AW327" s="11" t="s">
        <v>35</v>
      </c>
      <c r="AX327" s="11" t="s">
        <v>73</v>
      </c>
      <c r="AY327" s="242" t="s">
        <v>180</v>
      </c>
    </row>
    <row r="328" spans="2:51" s="12" customFormat="1" ht="13.5">
      <c r="B328" s="243"/>
      <c r="C328" s="244"/>
      <c r="D328" s="233" t="s">
        <v>194</v>
      </c>
      <c r="E328" s="245" t="s">
        <v>22</v>
      </c>
      <c r="F328" s="246" t="s">
        <v>196</v>
      </c>
      <c r="G328" s="244"/>
      <c r="H328" s="247">
        <v>5.49</v>
      </c>
      <c r="I328" s="248"/>
      <c r="J328" s="244"/>
      <c r="K328" s="244"/>
      <c r="L328" s="249"/>
      <c r="M328" s="250"/>
      <c r="N328" s="251"/>
      <c r="O328" s="251"/>
      <c r="P328" s="251"/>
      <c r="Q328" s="251"/>
      <c r="R328" s="251"/>
      <c r="S328" s="251"/>
      <c r="T328" s="252"/>
      <c r="AT328" s="253" t="s">
        <v>194</v>
      </c>
      <c r="AU328" s="253" t="s">
        <v>187</v>
      </c>
      <c r="AV328" s="12" t="s">
        <v>186</v>
      </c>
      <c r="AW328" s="12" t="s">
        <v>35</v>
      </c>
      <c r="AX328" s="12" t="s">
        <v>10</v>
      </c>
      <c r="AY328" s="253" t="s">
        <v>180</v>
      </c>
    </row>
    <row r="329" spans="2:65" s="1" customFormat="1" ht="14.4" customHeight="1">
      <c r="B329" s="45"/>
      <c r="C329" s="220" t="s">
        <v>639</v>
      </c>
      <c r="D329" s="220" t="s">
        <v>182</v>
      </c>
      <c r="E329" s="221" t="s">
        <v>640</v>
      </c>
      <c r="F329" s="222" t="s">
        <v>641</v>
      </c>
      <c r="G329" s="223" t="s">
        <v>192</v>
      </c>
      <c r="H329" s="224">
        <v>5.49</v>
      </c>
      <c r="I329" s="225"/>
      <c r="J329" s="224">
        <f>ROUND(I329*H329,0)</f>
        <v>0</v>
      </c>
      <c r="K329" s="222" t="s">
        <v>193</v>
      </c>
      <c r="L329" s="71"/>
      <c r="M329" s="226" t="s">
        <v>22</v>
      </c>
      <c r="N329" s="227" t="s">
        <v>45</v>
      </c>
      <c r="O329" s="46"/>
      <c r="P329" s="228">
        <f>O329*H329</f>
        <v>0</v>
      </c>
      <c r="Q329" s="228">
        <v>0</v>
      </c>
      <c r="R329" s="228">
        <f>Q329*H329</f>
        <v>0</v>
      </c>
      <c r="S329" s="228">
        <v>0</v>
      </c>
      <c r="T329" s="229">
        <f>S329*H329</f>
        <v>0</v>
      </c>
      <c r="AR329" s="23" t="s">
        <v>224</v>
      </c>
      <c r="AT329" s="23" t="s">
        <v>182</v>
      </c>
      <c r="AU329" s="23" t="s">
        <v>187</v>
      </c>
      <c r="AY329" s="23" t="s">
        <v>180</v>
      </c>
      <c r="BE329" s="230">
        <f>IF(N329="základní",J329,0)</f>
        <v>0</v>
      </c>
      <c r="BF329" s="230">
        <f>IF(N329="snížená",J329,0)</f>
        <v>0</v>
      </c>
      <c r="BG329" s="230">
        <f>IF(N329="zákl. přenesená",J329,0)</f>
        <v>0</v>
      </c>
      <c r="BH329" s="230">
        <f>IF(N329="sníž. přenesená",J329,0)</f>
        <v>0</v>
      </c>
      <c r="BI329" s="230">
        <f>IF(N329="nulová",J329,0)</f>
        <v>0</v>
      </c>
      <c r="BJ329" s="23" t="s">
        <v>187</v>
      </c>
      <c r="BK329" s="230">
        <f>ROUND(I329*H329,0)</f>
        <v>0</v>
      </c>
      <c r="BL329" s="23" t="s">
        <v>224</v>
      </c>
      <c r="BM329" s="23" t="s">
        <v>642</v>
      </c>
    </row>
    <row r="330" spans="2:47" s="1" customFormat="1" ht="13.5">
      <c r="B330" s="45"/>
      <c r="C330" s="73"/>
      <c r="D330" s="233" t="s">
        <v>205</v>
      </c>
      <c r="E330" s="73"/>
      <c r="F330" s="254" t="s">
        <v>643</v>
      </c>
      <c r="G330" s="73"/>
      <c r="H330" s="73"/>
      <c r="I330" s="190"/>
      <c r="J330" s="73"/>
      <c r="K330" s="73"/>
      <c r="L330" s="71"/>
      <c r="M330" s="255"/>
      <c r="N330" s="46"/>
      <c r="O330" s="46"/>
      <c r="P330" s="46"/>
      <c r="Q330" s="46"/>
      <c r="R330" s="46"/>
      <c r="S330" s="46"/>
      <c r="T330" s="94"/>
      <c r="AT330" s="23" t="s">
        <v>205</v>
      </c>
      <c r="AU330" s="23" t="s">
        <v>187</v>
      </c>
    </row>
    <row r="331" spans="2:51" s="11" customFormat="1" ht="13.5">
      <c r="B331" s="231"/>
      <c r="C331" s="232"/>
      <c r="D331" s="233" t="s">
        <v>194</v>
      </c>
      <c r="E331" s="234" t="s">
        <v>22</v>
      </c>
      <c r="F331" s="235" t="s">
        <v>644</v>
      </c>
      <c r="G331" s="232"/>
      <c r="H331" s="236">
        <v>5.49</v>
      </c>
      <c r="I331" s="237"/>
      <c r="J331" s="232"/>
      <c r="K331" s="232"/>
      <c r="L331" s="238"/>
      <c r="M331" s="239"/>
      <c r="N331" s="240"/>
      <c r="O331" s="240"/>
      <c r="P331" s="240"/>
      <c r="Q331" s="240"/>
      <c r="R331" s="240"/>
      <c r="S331" s="240"/>
      <c r="T331" s="241"/>
      <c r="AT331" s="242" t="s">
        <v>194</v>
      </c>
      <c r="AU331" s="242" t="s">
        <v>187</v>
      </c>
      <c r="AV331" s="11" t="s">
        <v>187</v>
      </c>
      <c r="AW331" s="11" t="s">
        <v>35</v>
      </c>
      <c r="AX331" s="11" t="s">
        <v>73</v>
      </c>
      <c r="AY331" s="242" t="s">
        <v>180</v>
      </c>
    </row>
    <row r="332" spans="2:51" s="12" customFormat="1" ht="13.5">
      <c r="B332" s="243"/>
      <c r="C332" s="244"/>
      <c r="D332" s="233" t="s">
        <v>194</v>
      </c>
      <c r="E332" s="245" t="s">
        <v>22</v>
      </c>
      <c r="F332" s="246" t="s">
        <v>196</v>
      </c>
      <c r="G332" s="244"/>
      <c r="H332" s="247">
        <v>5.49</v>
      </c>
      <c r="I332" s="248"/>
      <c r="J332" s="244"/>
      <c r="K332" s="244"/>
      <c r="L332" s="249"/>
      <c r="M332" s="250"/>
      <c r="N332" s="251"/>
      <c r="O332" s="251"/>
      <c r="P332" s="251"/>
      <c r="Q332" s="251"/>
      <c r="R332" s="251"/>
      <c r="S332" s="251"/>
      <c r="T332" s="252"/>
      <c r="AT332" s="253" t="s">
        <v>194</v>
      </c>
      <c r="AU332" s="253" t="s">
        <v>187</v>
      </c>
      <c r="AV332" s="12" t="s">
        <v>186</v>
      </c>
      <c r="AW332" s="12" t="s">
        <v>35</v>
      </c>
      <c r="AX332" s="12" t="s">
        <v>10</v>
      </c>
      <c r="AY332" s="253" t="s">
        <v>180</v>
      </c>
    </row>
    <row r="333" spans="2:65" s="1" customFormat="1" ht="14.4" customHeight="1">
      <c r="B333" s="45"/>
      <c r="C333" s="220" t="s">
        <v>439</v>
      </c>
      <c r="D333" s="220" t="s">
        <v>182</v>
      </c>
      <c r="E333" s="221" t="s">
        <v>645</v>
      </c>
      <c r="F333" s="222" t="s">
        <v>646</v>
      </c>
      <c r="G333" s="223" t="s">
        <v>358</v>
      </c>
      <c r="H333" s="224">
        <v>10.48</v>
      </c>
      <c r="I333" s="225"/>
      <c r="J333" s="224">
        <f>ROUND(I333*H333,0)</f>
        <v>0</v>
      </c>
      <c r="K333" s="222" t="s">
        <v>193</v>
      </c>
      <c r="L333" s="71"/>
      <c r="M333" s="226" t="s">
        <v>22</v>
      </c>
      <c r="N333" s="227" t="s">
        <v>45</v>
      </c>
      <c r="O333" s="46"/>
      <c r="P333" s="228">
        <f>O333*H333</f>
        <v>0</v>
      </c>
      <c r="Q333" s="228">
        <v>0</v>
      </c>
      <c r="R333" s="228">
        <f>Q333*H333</f>
        <v>0</v>
      </c>
      <c r="S333" s="228">
        <v>0</v>
      </c>
      <c r="T333" s="229">
        <f>S333*H333</f>
        <v>0</v>
      </c>
      <c r="AR333" s="23" t="s">
        <v>224</v>
      </c>
      <c r="AT333" s="23" t="s">
        <v>182</v>
      </c>
      <c r="AU333" s="23" t="s">
        <v>187</v>
      </c>
      <c r="AY333" s="23" t="s">
        <v>180</v>
      </c>
      <c r="BE333" s="230">
        <f>IF(N333="základní",J333,0)</f>
        <v>0</v>
      </c>
      <c r="BF333" s="230">
        <f>IF(N333="snížená",J333,0)</f>
        <v>0</v>
      </c>
      <c r="BG333" s="230">
        <f>IF(N333="zákl. přenesená",J333,0)</f>
        <v>0</v>
      </c>
      <c r="BH333" s="230">
        <f>IF(N333="sníž. přenesená",J333,0)</f>
        <v>0</v>
      </c>
      <c r="BI333" s="230">
        <f>IF(N333="nulová",J333,0)</f>
        <v>0</v>
      </c>
      <c r="BJ333" s="23" t="s">
        <v>187</v>
      </c>
      <c r="BK333" s="230">
        <f>ROUND(I333*H333,0)</f>
        <v>0</v>
      </c>
      <c r="BL333" s="23" t="s">
        <v>224</v>
      </c>
      <c r="BM333" s="23" t="s">
        <v>647</v>
      </c>
    </row>
    <row r="334" spans="2:47" s="1" customFormat="1" ht="13.5">
      <c r="B334" s="45"/>
      <c r="C334" s="73"/>
      <c r="D334" s="233" t="s">
        <v>205</v>
      </c>
      <c r="E334" s="73"/>
      <c r="F334" s="254" t="s">
        <v>643</v>
      </c>
      <c r="G334" s="73"/>
      <c r="H334" s="73"/>
      <c r="I334" s="190"/>
      <c r="J334" s="73"/>
      <c r="K334" s="73"/>
      <c r="L334" s="71"/>
      <c r="M334" s="255"/>
      <c r="N334" s="46"/>
      <c r="O334" s="46"/>
      <c r="P334" s="46"/>
      <c r="Q334" s="46"/>
      <c r="R334" s="46"/>
      <c r="S334" s="46"/>
      <c r="T334" s="94"/>
      <c r="AT334" s="23" t="s">
        <v>205</v>
      </c>
      <c r="AU334" s="23" t="s">
        <v>187</v>
      </c>
    </row>
    <row r="335" spans="2:51" s="11" customFormat="1" ht="13.5">
      <c r="B335" s="231"/>
      <c r="C335" s="232"/>
      <c r="D335" s="233" t="s">
        <v>194</v>
      </c>
      <c r="E335" s="234" t="s">
        <v>22</v>
      </c>
      <c r="F335" s="235" t="s">
        <v>648</v>
      </c>
      <c r="G335" s="232"/>
      <c r="H335" s="236">
        <v>10.48</v>
      </c>
      <c r="I335" s="237"/>
      <c r="J335" s="232"/>
      <c r="K335" s="232"/>
      <c r="L335" s="238"/>
      <c r="M335" s="239"/>
      <c r="N335" s="240"/>
      <c r="O335" s="240"/>
      <c r="P335" s="240"/>
      <c r="Q335" s="240"/>
      <c r="R335" s="240"/>
      <c r="S335" s="240"/>
      <c r="T335" s="241"/>
      <c r="AT335" s="242" t="s">
        <v>194</v>
      </c>
      <c r="AU335" s="242" t="s">
        <v>187</v>
      </c>
      <c r="AV335" s="11" t="s">
        <v>187</v>
      </c>
      <c r="AW335" s="11" t="s">
        <v>35</v>
      </c>
      <c r="AX335" s="11" t="s">
        <v>73</v>
      </c>
      <c r="AY335" s="242" t="s">
        <v>180</v>
      </c>
    </row>
    <row r="336" spans="2:51" s="12" customFormat="1" ht="13.5">
      <c r="B336" s="243"/>
      <c r="C336" s="244"/>
      <c r="D336" s="233" t="s">
        <v>194</v>
      </c>
      <c r="E336" s="245" t="s">
        <v>22</v>
      </c>
      <c r="F336" s="246" t="s">
        <v>196</v>
      </c>
      <c r="G336" s="244"/>
      <c r="H336" s="247">
        <v>10.48</v>
      </c>
      <c r="I336" s="248"/>
      <c r="J336" s="244"/>
      <c r="K336" s="244"/>
      <c r="L336" s="249"/>
      <c r="M336" s="250"/>
      <c r="N336" s="251"/>
      <c r="O336" s="251"/>
      <c r="P336" s="251"/>
      <c r="Q336" s="251"/>
      <c r="R336" s="251"/>
      <c r="S336" s="251"/>
      <c r="T336" s="252"/>
      <c r="AT336" s="253" t="s">
        <v>194</v>
      </c>
      <c r="AU336" s="253" t="s">
        <v>187</v>
      </c>
      <c r="AV336" s="12" t="s">
        <v>186</v>
      </c>
      <c r="AW336" s="12" t="s">
        <v>35</v>
      </c>
      <c r="AX336" s="12" t="s">
        <v>10</v>
      </c>
      <c r="AY336" s="253" t="s">
        <v>180</v>
      </c>
    </row>
    <row r="337" spans="2:65" s="1" customFormat="1" ht="22.8" customHeight="1">
      <c r="B337" s="45"/>
      <c r="C337" s="220" t="s">
        <v>649</v>
      </c>
      <c r="D337" s="220" t="s">
        <v>182</v>
      </c>
      <c r="E337" s="221" t="s">
        <v>650</v>
      </c>
      <c r="F337" s="222" t="s">
        <v>651</v>
      </c>
      <c r="G337" s="223" t="s">
        <v>192</v>
      </c>
      <c r="H337" s="224">
        <v>5.49</v>
      </c>
      <c r="I337" s="225"/>
      <c r="J337" s="224">
        <f>ROUND(I337*H337,0)</f>
        <v>0</v>
      </c>
      <c r="K337" s="222" t="s">
        <v>193</v>
      </c>
      <c r="L337" s="71"/>
      <c r="M337" s="226" t="s">
        <v>22</v>
      </c>
      <c r="N337" s="227" t="s">
        <v>45</v>
      </c>
      <c r="O337" s="46"/>
      <c r="P337" s="228">
        <f>O337*H337</f>
        <v>0</v>
      </c>
      <c r="Q337" s="228">
        <v>0</v>
      </c>
      <c r="R337" s="228">
        <f>Q337*H337</f>
        <v>0</v>
      </c>
      <c r="S337" s="228">
        <v>0</v>
      </c>
      <c r="T337" s="229">
        <f>S337*H337</f>
        <v>0</v>
      </c>
      <c r="AR337" s="23" t="s">
        <v>224</v>
      </c>
      <c r="AT337" s="23" t="s">
        <v>182</v>
      </c>
      <c r="AU337" s="23" t="s">
        <v>187</v>
      </c>
      <c r="AY337" s="23" t="s">
        <v>180</v>
      </c>
      <c r="BE337" s="230">
        <f>IF(N337="základní",J337,0)</f>
        <v>0</v>
      </c>
      <c r="BF337" s="230">
        <f>IF(N337="snížená",J337,0)</f>
        <v>0</v>
      </c>
      <c r="BG337" s="230">
        <f>IF(N337="zákl. přenesená",J337,0)</f>
        <v>0</v>
      </c>
      <c r="BH337" s="230">
        <f>IF(N337="sníž. přenesená",J337,0)</f>
        <v>0</v>
      </c>
      <c r="BI337" s="230">
        <f>IF(N337="nulová",J337,0)</f>
        <v>0</v>
      </c>
      <c r="BJ337" s="23" t="s">
        <v>187</v>
      </c>
      <c r="BK337" s="230">
        <f>ROUND(I337*H337,0)</f>
        <v>0</v>
      </c>
      <c r="BL337" s="23" t="s">
        <v>224</v>
      </c>
      <c r="BM337" s="23" t="s">
        <v>652</v>
      </c>
    </row>
    <row r="338" spans="2:47" s="1" customFormat="1" ht="13.5">
      <c r="B338" s="45"/>
      <c r="C338" s="73"/>
      <c r="D338" s="233" t="s">
        <v>205</v>
      </c>
      <c r="E338" s="73"/>
      <c r="F338" s="254" t="s">
        <v>653</v>
      </c>
      <c r="G338" s="73"/>
      <c r="H338" s="73"/>
      <c r="I338" s="190"/>
      <c r="J338" s="73"/>
      <c r="K338" s="73"/>
      <c r="L338" s="71"/>
      <c r="M338" s="255"/>
      <c r="N338" s="46"/>
      <c r="O338" s="46"/>
      <c r="P338" s="46"/>
      <c r="Q338" s="46"/>
      <c r="R338" s="46"/>
      <c r="S338" s="46"/>
      <c r="T338" s="94"/>
      <c r="AT338" s="23" t="s">
        <v>205</v>
      </c>
      <c r="AU338" s="23" t="s">
        <v>187</v>
      </c>
    </row>
    <row r="339" spans="2:51" s="11" customFormat="1" ht="13.5">
      <c r="B339" s="231"/>
      <c r="C339" s="232"/>
      <c r="D339" s="233" t="s">
        <v>194</v>
      </c>
      <c r="E339" s="234" t="s">
        <v>22</v>
      </c>
      <c r="F339" s="235" t="s">
        <v>628</v>
      </c>
      <c r="G339" s="232"/>
      <c r="H339" s="236">
        <v>1.94</v>
      </c>
      <c r="I339" s="237"/>
      <c r="J339" s="232"/>
      <c r="K339" s="232"/>
      <c r="L339" s="238"/>
      <c r="M339" s="239"/>
      <c r="N339" s="240"/>
      <c r="O339" s="240"/>
      <c r="P339" s="240"/>
      <c r="Q339" s="240"/>
      <c r="R339" s="240"/>
      <c r="S339" s="240"/>
      <c r="T339" s="241"/>
      <c r="AT339" s="242" t="s">
        <v>194</v>
      </c>
      <c r="AU339" s="242" t="s">
        <v>187</v>
      </c>
      <c r="AV339" s="11" t="s">
        <v>187</v>
      </c>
      <c r="AW339" s="11" t="s">
        <v>35</v>
      </c>
      <c r="AX339" s="11" t="s">
        <v>73</v>
      </c>
      <c r="AY339" s="242" t="s">
        <v>180</v>
      </c>
    </row>
    <row r="340" spans="2:51" s="11" customFormat="1" ht="13.5">
      <c r="B340" s="231"/>
      <c r="C340" s="232"/>
      <c r="D340" s="233" t="s">
        <v>194</v>
      </c>
      <c r="E340" s="234" t="s">
        <v>22</v>
      </c>
      <c r="F340" s="235" t="s">
        <v>629</v>
      </c>
      <c r="G340" s="232"/>
      <c r="H340" s="236">
        <v>2.45</v>
      </c>
      <c r="I340" s="237"/>
      <c r="J340" s="232"/>
      <c r="K340" s="232"/>
      <c r="L340" s="238"/>
      <c r="M340" s="239"/>
      <c r="N340" s="240"/>
      <c r="O340" s="240"/>
      <c r="P340" s="240"/>
      <c r="Q340" s="240"/>
      <c r="R340" s="240"/>
      <c r="S340" s="240"/>
      <c r="T340" s="241"/>
      <c r="AT340" s="242" t="s">
        <v>194</v>
      </c>
      <c r="AU340" s="242" t="s">
        <v>187</v>
      </c>
      <c r="AV340" s="11" t="s">
        <v>187</v>
      </c>
      <c r="AW340" s="11" t="s">
        <v>35</v>
      </c>
      <c r="AX340" s="11" t="s">
        <v>73</v>
      </c>
      <c r="AY340" s="242" t="s">
        <v>180</v>
      </c>
    </row>
    <row r="341" spans="2:51" s="11" customFormat="1" ht="13.5">
      <c r="B341" s="231"/>
      <c r="C341" s="232"/>
      <c r="D341" s="233" t="s">
        <v>194</v>
      </c>
      <c r="E341" s="234" t="s">
        <v>22</v>
      </c>
      <c r="F341" s="235" t="s">
        <v>325</v>
      </c>
      <c r="G341" s="232"/>
      <c r="H341" s="236">
        <v>1.1</v>
      </c>
      <c r="I341" s="237"/>
      <c r="J341" s="232"/>
      <c r="K341" s="232"/>
      <c r="L341" s="238"/>
      <c r="M341" s="239"/>
      <c r="N341" s="240"/>
      <c r="O341" s="240"/>
      <c r="P341" s="240"/>
      <c r="Q341" s="240"/>
      <c r="R341" s="240"/>
      <c r="S341" s="240"/>
      <c r="T341" s="241"/>
      <c r="AT341" s="242" t="s">
        <v>194</v>
      </c>
      <c r="AU341" s="242" t="s">
        <v>187</v>
      </c>
      <c r="AV341" s="11" t="s">
        <v>187</v>
      </c>
      <c r="AW341" s="11" t="s">
        <v>35</v>
      </c>
      <c r="AX341" s="11" t="s">
        <v>73</v>
      </c>
      <c r="AY341" s="242" t="s">
        <v>180</v>
      </c>
    </row>
    <row r="342" spans="2:51" s="12" customFormat="1" ht="13.5">
      <c r="B342" s="243"/>
      <c r="C342" s="244"/>
      <c r="D342" s="233" t="s">
        <v>194</v>
      </c>
      <c r="E342" s="245" t="s">
        <v>22</v>
      </c>
      <c r="F342" s="246" t="s">
        <v>196</v>
      </c>
      <c r="G342" s="244"/>
      <c r="H342" s="247">
        <v>5.49</v>
      </c>
      <c r="I342" s="248"/>
      <c r="J342" s="244"/>
      <c r="K342" s="244"/>
      <c r="L342" s="249"/>
      <c r="M342" s="250"/>
      <c r="N342" s="251"/>
      <c r="O342" s="251"/>
      <c r="P342" s="251"/>
      <c r="Q342" s="251"/>
      <c r="R342" s="251"/>
      <c r="S342" s="251"/>
      <c r="T342" s="252"/>
      <c r="AT342" s="253" t="s">
        <v>194</v>
      </c>
      <c r="AU342" s="253" t="s">
        <v>187</v>
      </c>
      <c r="AV342" s="12" t="s">
        <v>186</v>
      </c>
      <c r="AW342" s="12" t="s">
        <v>35</v>
      </c>
      <c r="AX342" s="12" t="s">
        <v>10</v>
      </c>
      <c r="AY342" s="253" t="s">
        <v>180</v>
      </c>
    </row>
    <row r="343" spans="2:65" s="1" customFormat="1" ht="34.2" customHeight="1">
      <c r="B343" s="45"/>
      <c r="C343" s="220" t="s">
        <v>443</v>
      </c>
      <c r="D343" s="220" t="s">
        <v>182</v>
      </c>
      <c r="E343" s="221" t="s">
        <v>654</v>
      </c>
      <c r="F343" s="222" t="s">
        <v>655</v>
      </c>
      <c r="G343" s="223" t="s">
        <v>334</v>
      </c>
      <c r="H343" s="225"/>
      <c r="I343" s="225"/>
      <c r="J343" s="224">
        <f>ROUND(I343*H343,0)</f>
        <v>0</v>
      </c>
      <c r="K343" s="222" t="s">
        <v>193</v>
      </c>
      <c r="L343" s="71"/>
      <c r="M343" s="226" t="s">
        <v>22</v>
      </c>
      <c r="N343" s="227" t="s">
        <v>45</v>
      </c>
      <c r="O343" s="46"/>
      <c r="P343" s="228">
        <f>O343*H343</f>
        <v>0</v>
      </c>
      <c r="Q343" s="228">
        <v>0</v>
      </c>
      <c r="R343" s="228">
        <f>Q343*H343</f>
        <v>0</v>
      </c>
      <c r="S343" s="228">
        <v>0</v>
      </c>
      <c r="T343" s="229">
        <f>S343*H343</f>
        <v>0</v>
      </c>
      <c r="AR343" s="23" t="s">
        <v>224</v>
      </c>
      <c r="AT343" s="23" t="s">
        <v>182</v>
      </c>
      <c r="AU343" s="23" t="s">
        <v>187</v>
      </c>
      <c r="AY343" s="23" t="s">
        <v>180</v>
      </c>
      <c r="BE343" s="230">
        <f>IF(N343="základní",J343,0)</f>
        <v>0</v>
      </c>
      <c r="BF343" s="230">
        <f>IF(N343="snížená",J343,0)</f>
        <v>0</v>
      </c>
      <c r="BG343" s="230">
        <f>IF(N343="zákl. přenesená",J343,0)</f>
        <v>0</v>
      </c>
      <c r="BH343" s="230">
        <f>IF(N343="sníž. přenesená",J343,0)</f>
        <v>0</v>
      </c>
      <c r="BI343" s="230">
        <f>IF(N343="nulová",J343,0)</f>
        <v>0</v>
      </c>
      <c r="BJ343" s="23" t="s">
        <v>187</v>
      </c>
      <c r="BK343" s="230">
        <f>ROUND(I343*H343,0)</f>
        <v>0</v>
      </c>
      <c r="BL343" s="23" t="s">
        <v>224</v>
      </c>
      <c r="BM343" s="23" t="s">
        <v>656</v>
      </c>
    </row>
    <row r="344" spans="2:47" s="1" customFormat="1" ht="13.5">
      <c r="B344" s="45"/>
      <c r="C344" s="73"/>
      <c r="D344" s="233" t="s">
        <v>205</v>
      </c>
      <c r="E344" s="73"/>
      <c r="F344" s="254" t="s">
        <v>336</v>
      </c>
      <c r="G344" s="73"/>
      <c r="H344" s="73"/>
      <c r="I344" s="190"/>
      <c r="J344" s="73"/>
      <c r="K344" s="73"/>
      <c r="L344" s="71"/>
      <c r="M344" s="255"/>
      <c r="N344" s="46"/>
      <c r="O344" s="46"/>
      <c r="P344" s="46"/>
      <c r="Q344" s="46"/>
      <c r="R344" s="46"/>
      <c r="S344" s="46"/>
      <c r="T344" s="94"/>
      <c r="AT344" s="23" t="s">
        <v>205</v>
      </c>
      <c r="AU344" s="23" t="s">
        <v>187</v>
      </c>
    </row>
    <row r="345" spans="2:63" s="10" customFormat="1" ht="29.85" customHeight="1">
      <c r="B345" s="204"/>
      <c r="C345" s="205"/>
      <c r="D345" s="206" t="s">
        <v>72</v>
      </c>
      <c r="E345" s="218" t="s">
        <v>657</v>
      </c>
      <c r="F345" s="218" t="s">
        <v>658</v>
      </c>
      <c r="G345" s="205"/>
      <c r="H345" s="205"/>
      <c r="I345" s="208"/>
      <c r="J345" s="219">
        <f>BK345</f>
        <v>0</v>
      </c>
      <c r="K345" s="205"/>
      <c r="L345" s="210"/>
      <c r="M345" s="211"/>
      <c r="N345" s="212"/>
      <c r="O345" s="212"/>
      <c r="P345" s="213">
        <f>SUM(P346:P375)</f>
        <v>0</v>
      </c>
      <c r="Q345" s="212"/>
      <c r="R345" s="213">
        <f>SUM(R346:R375)</f>
        <v>0</v>
      </c>
      <c r="S345" s="212"/>
      <c r="T345" s="214">
        <f>SUM(T346:T375)</f>
        <v>0</v>
      </c>
      <c r="AR345" s="215" t="s">
        <v>187</v>
      </c>
      <c r="AT345" s="216" t="s">
        <v>72</v>
      </c>
      <c r="AU345" s="216" t="s">
        <v>10</v>
      </c>
      <c r="AY345" s="215" t="s">
        <v>180</v>
      </c>
      <c r="BK345" s="217">
        <f>SUM(BK346:BK375)</f>
        <v>0</v>
      </c>
    </row>
    <row r="346" spans="2:65" s="1" customFormat="1" ht="22.8" customHeight="1">
      <c r="B346" s="45"/>
      <c r="C346" s="220" t="s">
        <v>659</v>
      </c>
      <c r="D346" s="220" t="s">
        <v>182</v>
      </c>
      <c r="E346" s="221" t="s">
        <v>660</v>
      </c>
      <c r="F346" s="222" t="s">
        <v>661</v>
      </c>
      <c r="G346" s="223" t="s">
        <v>192</v>
      </c>
      <c r="H346" s="224">
        <v>13.81</v>
      </c>
      <c r="I346" s="225"/>
      <c r="J346" s="224">
        <f>ROUND(I346*H346,0)</f>
        <v>0</v>
      </c>
      <c r="K346" s="222" t="s">
        <v>193</v>
      </c>
      <c r="L346" s="71"/>
      <c r="M346" s="226" t="s">
        <v>22</v>
      </c>
      <c r="N346" s="227" t="s">
        <v>45</v>
      </c>
      <c r="O346" s="46"/>
      <c r="P346" s="228">
        <f>O346*H346</f>
        <v>0</v>
      </c>
      <c r="Q346" s="228">
        <v>0</v>
      </c>
      <c r="R346" s="228">
        <f>Q346*H346</f>
        <v>0</v>
      </c>
      <c r="S346" s="228">
        <v>0</v>
      </c>
      <c r="T346" s="229">
        <f>S346*H346</f>
        <v>0</v>
      </c>
      <c r="AR346" s="23" t="s">
        <v>224</v>
      </c>
      <c r="AT346" s="23" t="s">
        <v>182</v>
      </c>
      <c r="AU346" s="23" t="s">
        <v>187</v>
      </c>
      <c r="AY346" s="23" t="s">
        <v>180</v>
      </c>
      <c r="BE346" s="230">
        <f>IF(N346="základní",J346,0)</f>
        <v>0</v>
      </c>
      <c r="BF346" s="230">
        <f>IF(N346="snížená",J346,0)</f>
        <v>0</v>
      </c>
      <c r="BG346" s="230">
        <f>IF(N346="zákl. přenesená",J346,0)</f>
        <v>0</v>
      </c>
      <c r="BH346" s="230">
        <f>IF(N346="sníž. přenesená",J346,0)</f>
        <v>0</v>
      </c>
      <c r="BI346" s="230">
        <f>IF(N346="nulová",J346,0)</f>
        <v>0</v>
      </c>
      <c r="BJ346" s="23" t="s">
        <v>187</v>
      </c>
      <c r="BK346" s="230">
        <f>ROUND(I346*H346,0)</f>
        <v>0</v>
      </c>
      <c r="BL346" s="23" t="s">
        <v>224</v>
      </c>
      <c r="BM346" s="23" t="s">
        <v>662</v>
      </c>
    </row>
    <row r="347" spans="2:47" s="1" customFormat="1" ht="13.5">
      <c r="B347" s="45"/>
      <c r="C347" s="73"/>
      <c r="D347" s="233" t="s">
        <v>205</v>
      </c>
      <c r="E347" s="73"/>
      <c r="F347" s="254" t="s">
        <v>663</v>
      </c>
      <c r="G347" s="73"/>
      <c r="H347" s="73"/>
      <c r="I347" s="190"/>
      <c r="J347" s="73"/>
      <c r="K347" s="73"/>
      <c r="L347" s="71"/>
      <c r="M347" s="255"/>
      <c r="N347" s="46"/>
      <c r="O347" s="46"/>
      <c r="P347" s="46"/>
      <c r="Q347" s="46"/>
      <c r="R347" s="46"/>
      <c r="S347" s="46"/>
      <c r="T347" s="94"/>
      <c r="AT347" s="23" t="s">
        <v>205</v>
      </c>
      <c r="AU347" s="23" t="s">
        <v>187</v>
      </c>
    </row>
    <row r="348" spans="2:51" s="11" customFormat="1" ht="13.5">
      <c r="B348" s="231"/>
      <c r="C348" s="232"/>
      <c r="D348" s="233" t="s">
        <v>194</v>
      </c>
      <c r="E348" s="234" t="s">
        <v>22</v>
      </c>
      <c r="F348" s="235" t="s">
        <v>664</v>
      </c>
      <c r="G348" s="232"/>
      <c r="H348" s="236">
        <v>13.81</v>
      </c>
      <c r="I348" s="237"/>
      <c r="J348" s="232"/>
      <c r="K348" s="232"/>
      <c r="L348" s="238"/>
      <c r="M348" s="239"/>
      <c r="N348" s="240"/>
      <c r="O348" s="240"/>
      <c r="P348" s="240"/>
      <c r="Q348" s="240"/>
      <c r="R348" s="240"/>
      <c r="S348" s="240"/>
      <c r="T348" s="241"/>
      <c r="AT348" s="242" t="s">
        <v>194</v>
      </c>
      <c r="AU348" s="242" t="s">
        <v>187</v>
      </c>
      <c r="AV348" s="11" t="s">
        <v>187</v>
      </c>
      <c r="AW348" s="11" t="s">
        <v>35</v>
      </c>
      <c r="AX348" s="11" t="s">
        <v>73</v>
      </c>
      <c r="AY348" s="242" t="s">
        <v>180</v>
      </c>
    </row>
    <row r="349" spans="2:51" s="12" customFormat="1" ht="13.5">
      <c r="B349" s="243"/>
      <c r="C349" s="244"/>
      <c r="D349" s="233" t="s">
        <v>194</v>
      </c>
      <c r="E349" s="245" t="s">
        <v>22</v>
      </c>
      <c r="F349" s="246" t="s">
        <v>196</v>
      </c>
      <c r="G349" s="244"/>
      <c r="H349" s="247">
        <v>13.81</v>
      </c>
      <c r="I349" s="248"/>
      <c r="J349" s="244"/>
      <c r="K349" s="244"/>
      <c r="L349" s="249"/>
      <c r="M349" s="250"/>
      <c r="N349" s="251"/>
      <c r="O349" s="251"/>
      <c r="P349" s="251"/>
      <c r="Q349" s="251"/>
      <c r="R349" s="251"/>
      <c r="S349" s="251"/>
      <c r="T349" s="252"/>
      <c r="AT349" s="253" t="s">
        <v>194</v>
      </c>
      <c r="AU349" s="253" t="s">
        <v>187</v>
      </c>
      <c r="AV349" s="12" t="s">
        <v>186</v>
      </c>
      <c r="AW349" s="12" t="s">
        <v>35</v>
      </c>
      <c r="AX349" s="12" t="s">
        <v>10</v>
      </c>
      <c r="AY349" s="253" t="s">
        <v>180</v>
      </c>
    </row>
    <row r="350" spans="2:65" s="1" customFormat="1" ht="14.4" customHeight="1">
      <c r="B350" s="45"/>
      <c r="C350" s="220" t="s">
        <v>447</v>
      </c>
      <c r="D350" s="220" t="s">
        <v>182</v>
      </c>
      <c r="E350" s="221" t="s">
        <v>665</v>
      </c>
      <c r="F350" s="222" t="s">
        <v>666</v>
      </c>
      <c r="G350" s="223" t="s">
        <v>192</v>
      </c>
      <c r="H350" s="224">
        <v>19.3</v>
      </c>
      <c r="I350" s="225"/>
      <c r="J350" s="224">
        <f>ROUND(I350*H350,0)</f>
        <v>0</v>
      </c>
      <c r="K350" s="222" t="s">
        <v>193</v>
      </c>
      <c r="L350" s="71"/>
      <c r="M350" s="226" t="s">
        <v>22</v>
      </c>
      <c r="N350" s="227" t="s">
        <v>45</v>
      </c>
      <c r="O350" s="46"/>
      <c r="P350" s="228">
        <f>O350*H350</f>
        <v>0</v>
      </c>
      <c r="Q350" s="228">
        <v>0</v>
      </c>
      <c r="R350" s="228">
        <f>Q350*H350</f>
        <v>0</v>
      </c>
      <c r="S350" s="228">
        <v>0</v>
      </c>
      <c r="T350" s="229">
        <f>S350*H350</f>
        <v>0</v>
      </c>
      <c r="AR350" s="23" t="s">
        <v>224</v>
      </c>
      <c r="AT350" s="23" t="s">
        <v>182</v>
      </c>
      <c r="AU350" s="23" t="s">
        <v>187</v>
      </c>
      <c r="AY350" s="23" t="s">
        <v>180</v>
      </c>
      <c r="BE350" s="230">
        <f>IF(N350="základní",J350,0)</f>
        <v>0</v>
      </c>
      <c r="BF350" s="230">
        <f>IF(N350="snížená",J350,0)</f>
        <v>0</v>
      </c>
      <c r="BG350" s="230">
        <f>IF(N350="zákl. přenesená",J350,0)</f>
        <v>0</v>
      </c>
      <c r="BH350" s="230">
        <f>IF(N350="sníž. přenesená",J350,0)</f>
        <v>0</v>
      </c>
      <c r="BI350" s="230">
        <f>IF(N350="nulová",J350,0)</f>
        <v>0</v>
      </c>
      <c r="BJ350" s="23" t="s">
        <v>187</v>
      </c>
      <c r="BK350" s="230">
        <f>ROUND(I350*H350,0)</f>
        <v>0</v>
      </c>
      <c r="BL350" s="23" t="s">
        <v>224</v>
      </c>
      <c r="BM350" s="23" t="s">
        <v>667</v>
      </c>
    </row>
    <row r="351" spans="2:51" s="11" customFormat="1" ht="13.5">
      <c r="B351" s="231"/>
      <c r="C351" s="232"/>
      <c r="D351" s="233" t="s">
        <v>194</v>
      </c>
      <c r="E351" s="234" t="s">
        <v>22</v>
      </c>
      <c r="F351" s="235" t="s">
        <v>664</v>
      </c>
      <c r="G351" s="232"/>
      <c r="H351" s="236">
        <v>13.81</v>
      </c>
      <c r="I351" s="237"/>
      <c r="J351" s="232"/>
      <c r="K351" s="232"/>
      <c r="L351" s="238"/>
      <c r="M351" s="239"/>
      <c r="N351" s="240"/>
      <c r="O351" s="240"/>
      <c r="P351" s="240"/>
      <c r="Q351" s="240"/>
      <c r="R351" s="240"/>
      <c r="S351" s="240"/>
      <c r="T351" s="241"/>
      <c r="AT351" s="242" t="s">
        <v>194</v>
      </c>
      <c r="AU351" s="242" t="s">
        <v>187</v>
      </c>
      <c r="AV351" s="11" t="s">
        <v>187</v>
      </c>
      <c r="AW351" s="11" t="s">
        <v>35</v>
      </c>
      <c r="AX351" s="11" t="s">
        <v>73</v>
      </c>
      <c r="AY351" s="242" t="s">
        <v>180</v>
      </c>
    </row>
    <row r="352" spans="2:51" s="11" customFormat="1" ht="13.5">
      <c r="B352" s="231"/>
      <c r="C352" s="232"/>
      <c r="D352" s="233" t="s">
        <v>194</v>
      </c>
      <c r="E352" s="234" t="s">
        <v>22</v>
      </c>
      <c r="F352" s="235" t="s">
        <v>628</v>
      </c>
      <c r="G352" s="232"/>
      <c r="H352" s="236">
        <v>1.94</v>
      </c>
      <c r="I352" s="237"/>
      <c r="J352" s="232"/>
      <c r="K352" s="232"/>
      <c r="L352" s="238"/>
      <c r="M352" s="239"/>
      <c r="N352" s="240"/>
      <c r="O352" s="240"/>
      <c r="P352" s="240"/>
      <c r="Q352" s="240"/>
      <c r="R352" s="240"/>
      <c r="S352" s="240"/>
      <c r="T352" s="241"/>
      <c r="AT352" s="242" t="s">
        <v>194</v>
      </c>
      <c r="AU352" s="242" t="s">
        <v>187</v>
      </c>
      <c r="AV352" s="11" t="s">
        <v>187</v>
      </c>
      <c r="AW352" s="11" t="s">
        <v>35</v>
      </c>
      <c r="AX352" s="11" t="s">
        <v>73</v>
      </c>
      <c r="AY352" s="242" t="s">
        <v>180</v>
      </c>
    </row>
    <row r="353" spans="2:51" s="11" customFormat="1" ht="13.5">
      <c r="B353" s="231"/>
      <c r="C353" s="232"/>
      <c r="D353" s="233" t="s">
        <v>194</v>
      </c>
      <c r="E353" s="234" t="s">
        <v>22</v>
      </c>
      <c r="F353" s="235" t="s">
        <v>324</v>
      </c>
      <c r="G353" s="232"/>
      <c r="H353" s="236">
        <v>2.45</v>
      </c>
      <c r="I353" s="237"/>
      <c r="J353" s="232"/>
      <c r="K353" s="232"/>
      <c r="L353" s="238"/>
      <c r="M353" s="239"/>
      <c r="N353" s="240"/>
      <c r="O353" s="240"/>
      <c r="P353" s="240"/>
      <c r="Q353" s="240"/>
      <c r="R353" s="240"/>
      <c r="S353" s="240"/>
      <c r="T353" s="241"/>
      <c r="AT353" s="242" t="s">
        <v>194</v>
      </c>
      <c r="AU353" s="242" t="s">
        <v>187</v>
      </c>
      <c r="AV353" s="11" t="s">
        <v>187</v>
      </c>
      <c r="AW353" s="11" t="s">
        <v>35</v>
      </c>
      <c r="AX353" s="11" t="s">
        <v>73</v>
      </c>
      <c r="AY353" s="242" t="s">
        <v>180</v>
      </c>
    </row>
    <row r="354" spans="2:51" s="11" customFormat="1" ht="13.5">
      <c r="B354" s="231"/>
      <c r="C354" s="232"/>
      <c r="D354" s="233" t="s">
        <v>194</v>
      </c>
      <c r="E354" s="234" t="s">
        <v>22</v>
      </c>
      <c r="F354" s="235" t="s">
        <v>325</v>
      </c>
      <c r="G354" s="232"/>
      <c r="H354" s="236">
        <v>1.1</v>
      </c>
      <c r="I354" s="237"/>
      <c r="J354" s="232"/>
      <c r="K354" s="232"/>
      <c r="L354" s="238"/>
      <c r="M354" s="239"/>
      <c r="N354" s="240"/>
      <c r="O354" s="240"/>
      <c r="P354" s="240"/>
      <c r="Q354" s="240"/>
      <c r="R354" s="240"/>
      <c r="S354" s="240"/>
      <c r="T354" s="241"/>
      <c r="AT354" s="242" t="s">
        <v>194</v>
      </c>
      <c r="AU354" s="242" t="s">
        <v>187</v>
      </c>
      <c r="AV354" s="11" t="s">
        <v>187</v>
      </c>
      <c r="AW354" s="11" t="s">
        <v>35</v>
      </c>
      <c r="AX354" s="11" t="s">
        <v>73</v>
      </c>
      <c r="AY354" s="242" t="s">
        <v>180</v>
      </c>
    </row>
    <row r="355" spans="2:51" s="12" customFormat="1" ht="13.5">
      <c r="B355" s="243"/>
      <c r="C355" s="244"/>
      <c r="D355" s="233" t="s">
        <v>194</v>
      </c>
      <c r="E355" s="245" t="s">
        <v>22</v>
      </c>
      <c r="F355" s="246" t="s">
        <v>196</v>
      </c>
      <c r="G355" s="244"/>
      <c r="H355" s="247">
        <v>19.3</v>
      </c>
      <c r="I355" s="248"/>
      <c r="J355" s="244"/>
      <c r="K355" s="244"/>
      <c r="L355" s="249"/>
      <c r="M355" s="250"/>
      <c r="N355" s="251"/>
      <c r="O355" s="251"/>
      <c r="P355" s="251"/>
      <c r="Q355" s="251"/>
      <c r="R355" s="251"/>
      <c r="S355" s="251"/>
      <c r="T355" s="252"/>
      <c r="AT355" s="253" t="s">
        <v>194</v>
      </c>
      <c r="AU355" s="253" t="s">
        <v>187</v>
      </c>
      <c r="AV355" s="12" t="s">
        <v>186</v>
      </c>
      <c r="AW355" s="12" t="s">
        <v>35</v>
      </c>
      <c r="AX355" s="12" t="s">
        <v>10</v>
      </c>
      <c r="AY355" s="253" t="s">
        <v>180</v>
      </c>
    </row>
    <row r="356" spans="2:65" s="1" customFormat="1" ht="22.8" customHeight="1">
      <c r="B356" s="45"/>
      <c r="C356" s="220" t="s">
        <v>668</v>
      </c>
      <c r="D356" s="220" t="s">
        <v>182</v>
      </c>
      <c r="E356" s="221" t="s">
        <v>669</v>
      </c>
      <c r="F356" s="222" t="s">
        <v>670</v>
      </c>
      <c r="G356" s="223" t="s">
        <v>192</v>
      </c>
      <c r="H356" s="224">
        <v>13.81</v>
      </c>
      <c r="I356" s="225"/>
      <c r="J356" s="224">
        <f>ROUND(I356*H356,0)</f>
        <v>0</v>
      </c>
      <c r="K356" s="222" t="s">
        <v>193</v>
      </c>
      <c r="L356" s="71"/>
      <c r="M356" s="226" t="s">
        <v>22</v>
      </c>
      <c r="N356" s="227" t="s">
        <v>45</v>
      </c>
      <c r="O356" s="46"/>
      <c r="P356" s="228">
        <f>O356*H356</f>
        <v>0</v>
      </c>
      <c r="Q356" s="228">
        <v>0</v>
      </c>
      <c r="R356" s="228">
        <f>Q356*H356</f>
        <v>0</v>
      </c>
      <c r="S356" s="228">
        <v>0</v>
      </c>
      <c r="T356" s="229">
        <f>S356*H356</f>
        <v>0</v>
      </c>
      <c r="AR356" s="23" t="s">
        <v>224</v>
      </c>
      <c r="AT356" s="23" t="s">
        <v>182</v>
      </c>
      <c r="AU356" s="23" t="s">
        <v>187</v>
      </c>
      <c r="AY356" s="23" t="s">
        <v>180</v>
      </c>
      <c r="BE356" s="230">
        <f>IF(N356="základní",J356,0)</f>
        <v>0</v>
      </c>
      <c r="BF356" s="230">
        <f>IF(N356="snížená",J356,0)</f>
        <v>0</v>
      </c>
      <c r="BG356" s="230">
        <f>IF(N356="zákl. přenesená",J356,0)</f>
        <v>0</v>
      </c>
      <c r="BH356" s="230">
        <f>IF(N356="sníž. přenesená",J356,0)</f>
        <v>0</v>
      </c>
      <c r="BI356" s="230">
        <f>IF(N356="nulová",J356,0)</f>
        <v>0</v>
      </c>
      <c r="BJ356" s="23" t="s">
        <v>187</v>
      </c>
      <c r="BK356" s="230">
        <f>ROUND(I356*H356,0)</f>
        <v>0</v>
      </c>
      <c r="BL356" s="23" t="s">
        <v>224</v>
      </c>
      <c r="BM356" s="23" t="s">
        <v>671</v>
      </c>
    </row>
    <row r="357" spans="2:51" s="11" customFormat="1" ht="13.5">
      <c r="B357" s="231"/>
      <c r="C357" s="232"/>
      <c r="D357" s="233" t="s">
        <v>194</v>
      </c>
      <c r="E357" s="234" t="s">
        <v>22</v>
      </c>
      <c r="F357" s="235" t="s">
        <v>664</v>
      </c>
      <c r="G357" s="232"/>
      <c r="H357" s="236">
        <v>13.81</v>
      </c>
      <c r="I357" s="237"/>
      <c r="J357" s="232"/>
      <c r="K357" s="232"/>
      <c r="L357" s="238"/>
      <c r="M357" s="239"/>
      <c r="N357" s="240"/>
      <c r="O357" s="240"/>
      <c r="P357" s="240"/>
      <c r="Q357" s="240"/>
      <c r="R357" s="240"/>
      <c r="S357" s="240"/>
      <c r="T357" s="241"/>
      <c r="AT357" s="242" t="s">
        <v>194</v>
      </c>
      <c r="AU357" s="242" t="s">
        <v>187</v>
      </c>
      <c r="AV357" s="11" t="s">
        <v>187</v>
      </c>
      <c r="AW357" s="11" t="s">
        <v>35</v>
      </c>
      <c r="AX357" s="11" t="s">
        <v>73</v>
      </c>
      <c r="AY357" s="242" t="s">
        <v>180</v>
      </c>
    </row>
    <row r="358" spans="2:51" s="12" customFormat="1" ht="13.5">
      <c r="B358" s="243"/>
      <c r="C358" s="244"/>
      <c r="D358" s="233" t="s">
        <v>194</v>
      </c>
      <c r="E358" s="245" t="s">
        <v>22</v>
      </c>
      <c r="F358" s="246" t="s">
        <v>196</v>
      </c>
      <c r="G358" s="244"/>
      <c r="H358" s="247">
        <v>13.81</v>
      </c>
      <c r="I358" s="248"/>
      <c r="J358" s="244"/>
      <c r="K358" s="244"/>
      <c r="L358" s="249"/>
      <c r="M358" s="250"/>
      <c r="N358" s="251"/>
      <c r="O358" s="251"/>
      <c r="P358" s="251"/>
      <c r="Q358" s="251"/>
      <c r="R358" s="251"/>
      <c r="S358" s="251"/>
      <c r="T358" s="252"/>
      <c r="AT358" s="253" t="s">
        <v>194</v>
      </c>
      <c r="AU358" s="253" t="s">
        <v>187</v>
      </c>
      <c r="AV358" s="12" t="s">
        <v>186</v>
      </c>
      <c r="AW358" s="12" t="s">
        <v>35</v>
      </c>
      <c r="AX358" s="12" t="s">
        <v>10</v>
      </c>
      <c r="AY358" s="253" t="s">
        <v>180</v>
      </c>
    </row>
    <row r="359" spans="2:65" s="1" customFormat="1" ht="14.4" customHeight="1">
      <c r="B359" s="45"/>
      <c r="C359" s="266" t="s">
        <v>451</v>
      </c>
      <c r="D359" s="266" t="s">
        <v>594</v>
      </c>
      <c r="E359" s="267" t="s">
        <v>672</v>
      </c>
      <c r="F359" s="268" t="s">
        <v>673</v>
      </c>
      <c r="G359" s="269" t="s">
        <v>192</v>
      </c>
      <c r="H359" s="270">
        <v>15.19</v>
      </c>
      <c r="I359" s="271"/>
      <c r="J359" s="270">
        <f>ROUND(I359*H359,0)</f>
        <v>0</v>
      </c>
      <c r="K359" s="268" t="s">
        <v>193</v>
      </c>
      <c r="L359" s="272"/>
      <c r="M359" s="273" t="s">
        <v>22</v>
      </c>
      <c r="N359" s="274" t="s">
        <v>45</v>
      </c>
      <c r="O359" s="46"/>
      <c r="P359" s="228">
        <f>O359*H359</f>
        <v>0</v>
      </c>
      <c r="Q359" s="228">
        <v>0</v>
      </c>
      <c r="R359" s="228">
        <f>Q359*H359</f>
        <v>0</v>
      </c>
      <c r="S359" s="228">
        <v>0</v>
      </c>
      <c r="T359" s="229">
        <f>S359*H359</f>
        <v>0</v>
      </c>
      <c r="AR359" s="23" t="s">
        <v>270</v>
      </c>
      <c r="AT359" s="23" t="s">
        <v>594</v>
      </c>
      <c r="AU359" s="23" t="s">
        <v>187</v>
      </c>
      <c r="AY359" s="23" t="s">
        <v>180</v>
      </c>
      <c r="BE359" s="230">
        <f>IF(N359="základní",J359,0)</f>
        <v>0</v>
      </c>
      <c r="BF359" s="230">
        <f>IF(N359="snížená",J359,0)</f>
        <v>0</v>
      </c>
      <c r="BG359" s="230">
        <f>IF(N359="zákl. přenesená",J359,0)</f>
        <v>0</v>
      </c>
      <c r="BH359" s="230">
        <f>IF(N359="sníž. přenesená",J359,0)</f>
        <v>0</v>
      </c>
      <c r="BI359" s="230">
        <f>IF(N359="nulová",J359,0)</f>
        <v>0</v>
      </c>
      <c r="BJ359" s="23" t="s">
        <v>187</v>
      </c>
      <c r="BK359" s="230">
        <f>ROUND(I359*H359,0)</f>
        <v>0</v>
      </c>
      <c r="BL359" s="23" t="s">
        <v>224</v>
      </c>
      <c r="BM359" s="23" t="s">
        <v>674</v>
      </c>
    </row>
    <row r="360" spans="2:51" s="11" customFormat="1" ht="13.5">
      <c r="B360" s="231"/>
      <c r="C360" s="232"/>
      <c r="D360" s="233" t="s">
        <v>194</v>
      </c>
      <c r="E360" s="234" t="s">
        <v>22</v>
      </c>
      <c r="F360" s="235" t="s">
        <v>675</v>
      </c>
      <c r="G360" s="232"/>
      <c r="H360" s="236">
        <v>15.19</v>
      </c>
      <c r="I360" s="237"/>
      <c r="J360" s="232"/>
      <c r="K360" s="232"/>
      <c r="L360" s="238"/>
      <c r="M360" s="239"/>
      <c r="N360" s="240"/>
      <c r="O360" s="240"/>
      <c r="P360" s="240"/>
      <c r="Q360" s="240"/>
      <c r="R360" s="240"/>
      <c r="S360" s="240"/>
      <c r="T360" s="241"/>
      <c r="AT360" s="242" t="s">
        <v>194</v>
      </c>
      <c r="AU360" s="242" t="s">
        <v>187</v>
      </c>
      <c r="AV360" s="11" t="s">
        <v>187</v>
      </c>
      <c r="AW360" s="11" t="s">
        <v>35</v>
      </c>
      <c r="AX360" s="11" t="s">
        <v>73</v>
      </c>
      <c r="AY360" s="242" t="s">
        <v>180</v>
      </c>
    </row>
    <row r="361" spans="2:51" s="12" customFormat="1" ht="13.5">
      <c r="B361" s="243"/>
      <c r="C361" s="244"/>
      <c r="D361" s="233" t="s">
        <v>194</v>
      </c>
      <c r="E361" s="245" t="s">
        <v>22</v>
      </c>
      <c r="F361" s="246" t="s">
        <v>196</v>
      </c>
      <c r="G361" s="244"/>
      <c r="H361" s="247">
        <v>15.19</v>
      </c>
      <c r="I361" s="248"/>
      <c r="J361" s="244"/>
      <c r="K361" s="244"/>
      <c r="L361" s="249"/>
      <c r="M361" s="250"/>
      <c r="N361" s="251"/>
      <c r="O361" s="251"/>
      <c r="P361" s="251"/>
      <c r="Q361" s="251"/>
      <c r="R361" s="251"/>
      <c r="S361" s="251"/>
      <c r="T361" s="252"/>
      <c r="AT361" s="253" t="s">
        <v>194</v>
      </c>
      <c r="AU361" s="253" t="s">
        <v>187</v>
      </c>
      <c r="AV361" s="12" t="s">
        <v>186</v>
      </c>
      <c r="AW361" s="12" t="s">
        <v>35</v>
      </c>
      <c r="AX361" s="12" t="s">
        <v>10</v>
      </c>
      <c r="AY361" s="253" t="s">
        <v>180</v>
      </c>
    </row>
    <row r="362" spans="2:65" s="1" customFormat="1" ht="14.4" customHeight="1">
      <c r="B362" s="45"/>
      <c r="C362" s="220" t="s">
        <v>676</v>
      </c>
      <c r="D362" s="220" t="s">
        <v>182</v>
      </c>
      <c r="E362" s="221" t="s">
        <v>677</v>
      </c>
      <c r="F362" s="222" t="s">
        <v>678</v>
      </c>
      <c r="G362" s="223" t="s">
        <v>203</v>
      </c>
      <c r="H362" s="224">
        <v>25.66</v>
      </c>
      <c r="I362" s="225"/>
      <c r="J362" s="224">
        <f>ROUND(I362*H362,0)</f>
        <v>0</v>
      </c>
      <c r="K362" s="222" t="s">
        <v>193</v>
      </c>
      <c r="L362" s="71"/>
      <c r="M362" s="226" t="s">
        <v>22</v>
      </c>
      <c r="N362" s="227" t="s">
        <v>45</v>
      </c>
      <c r="O362" s="46"/>
      <c r="P362" s="228">
        <f>O362*H362</f>
        <v>0</v>
      </c>
      <c r="Q362" s="228">
        <v>0</v>
      </c>
      <c r="R362" s="228">
        <f>Q362*H362</f>
        <v>0</v>
      </c>
      <c r="S362" s="228">
        <v>0</v>
      </c>
      <c r="T362" s="229">
        <f>S362*H362</f>
        <v>0</v>
      </c>
      <c r="AR362" s="23" t="s">
        <v>224</v>
      </c>
      <c r="AT362" s="23" t="s">
        <v>182</v>
      </c>
      <c r="AU362" s="23" t="s">
        <v>187</v>
      </c>
      <c r="AY362" s="23" t="s">
        <v>180</v>
      </c>
      <c r="BE362" s="230">
        <f>IF(N362="základní",J362,0)</f>
        <v>0</v>
      </c>
      <c r="BF362" s="230">
        <f>IF(N362="snížená",J362,0)</f>
        <v>0</v>
      </c>
      <c r="BG362" s="230">
        <f>IF(N362="zákl. přenesená",J362,0)</f>
        <v>0</v>
      </c>
      <c r="BH362" s="230">
        <f>IF(N362="sníž. přenesená",J362,0)</f>
        <v>0</v>
      </c>
      <c r="BI362" s="230">
        <f>IF(N362="nulová",J362,0)</f>
        <v>0</v>
      </c>
      <c r="BJ362" s="23" t="s">
        <v>187</v>
      </c>
      <c r="BK362" s="230">
        <f>ROUND(I362*H362,0)</f>
        <v>0</v>
      </c>
      <c r="BL362" s="23" t="s">
        <v>224</v>
      </c>
      <c r="BM362" s="23" t="s">
        <v>679</v>
      </c>
    </row>
    <row r="363" spans="2:51" s="11" customFormat="1" ht="13.5">
      <c r="B363" s="231"/>
      <c r="C363" s="232"/>
      <c r="D363" s="233" t="s">
        <v>194</v>
      </c>
      <c r="E363" s="234" t="s">
        <v>22</v>
      </c>
      <c r="F363" s="235" t="s">
        <v>680</v>
      </c>
      <c r="G363" s="232"/>
      <c r="H363" s="236">
        <v>14.1</v>
      </c>
      <c r="I363" s="237"/>
      <c r="J363" s="232"/>
      <c r="K363" s="232"/>
      <c r="L363" s="238"/>
      <c r="M363" s="239"/>
      <c r="N363" s="240"/>
      <c r="O363" s="240"/>
      <c r="P363" s="240"/>
      <c r="Q363" s="240"/>
      <c r="R363" s="240"/>
      <c r="S363" s="240"/>
      <c r="T363" s="241"/>
      <c r="AT363" s="242" t="s">
        <v>194</v>
      </c>
      <c r="AU363" s="242" t="s">
        <v>187</v>
      </c>
      <c r="AV363" s="11" t="s">
        <v>187</v>
      </c>
      <c r="AW363" s="11" t="s">
        <v>35</v>
      </c>
      <c r="AX363" s="11" t="s">
        <v>73</v>
      </c>
      <c r="AY363" s="242" t="s">
        <v>180</v>
      </c>
    </row>
    <row r="364" spans="2:51" s="11" customFormat="1" ht="13.5">
      <c r="B364" s="231"/>
      <c r="C364" s="232"/>
      <c r="D364" s="233" t="s">
        <v>194</v>
      </c>
      <c r="E364" s="234" t="s">
        <v>22</v>
      </c>
      <c r="F364" s="235" t="s">
        <v>681</v>
      </c>
      <c r="G364" s="232"/>
      <c r="H364" s="236">
        <v>2.72</v>
      </c>
      <c r="I364" s="237"/>
      <c r="J364" s="232"/>
      <c r="K364" s="232"/>
      <c r="L364" s="238"/>
      <c r="M364" s="239"/>
      <c r="N364" s="240"/>
      <c r="O364" s="240"/>
      <c r="P364" s="240"/>
      <c r="Q364" s="240"/>
      <c r="R364" s="240"/>
      <c r="S364" s="240"/>
      <c r="T364" s="241"/>
      <c r="AT364" s="242" t="s">
        <v>194</v>
      </c>
      <c r="AU364" s="242" t="s">
        <v>187</v>
      </c>
      <c r="AV364" s="11" t="s">
        <v>187</v>
      </c>
      <c r="AW364" s="11" t="s">
        <v>35</v>
      </c>
      <c r="AX364" s="11" t="s">
        <v>73</v>
      </c>
      <c r="AY364" s="242" t="s">
        <v>180</v>
      </c>
    </row>
    <row r="365" spans="2:51" s="11" customFormat="1" ht="13.5">
      <c r="B365" s="231"/>
      <c r="C365" s="232"/>
      <c r="D365" s="233" t="s">
        <v>194</v>
      </c>
      <c r="E365" s="234" t="s">
        <v>22</v>
      </c>
      <c r="F365" s="235" t="s">
        <v>682</v>
      </c>
      <c r="G365" s="232"/>
      <c r="H365" s="236">
        <v>5.1</v>
      </c>
      <c r="I365" s="237"/>
      <c r="J365" s="232"/>
      <c r="K365" s="232"/>
      <c r="L365" s="238"/>
      <c r="M365" s="239"/>
      <c r="N365" s="240"/>
      <c r="O365" s="240"/>
      <c r="P365" s="240"/>
      <c r="Q365" s="240"/>
      <c r="R365" s="240"/>
      <c r="S365" s="240"/>
      <c r="T365" s="241"/>
      <c r="AT365" s="242" t="s">
        <v>194</v>
      </c>
      <c r="AU365" s="242" t="s">
        <v>187</v>
      </c>
      <c r="AV365" s="11" t="s">
        <v>187</v>
      </c>
      <c r="AW365" s="11" t="s">
        <v>35</v>
      </c>
      <c r="AX365" s="11" t="s">
        <v>73</v>
      </c>
      <c r="AY365" s="242" t="s">
        <v>180</v>
      </c>
    </row>
    <row r="366" spans="2:51" s="11" customFormat="1" ht="13.5">
      <c r="B366" s="231"/>
      <c r="C366" s="232"/>
      <c r="D366" s="233" t="s">
        <v>194</v>
      </c>
      <c r="E366" s="234" t="s">
        <v>22</v>
      </c>
      <c r="F366" s="235" t="s">
        <v>683</v>
      </c>
      <c r="G366" s="232"/>
      <c r="H366" s="236">
        <v>3.74</v>
      </c>
      <c r="I366" s="237"/>
      <c r="J366" s="232"/>
      <c r="K366" s="232"/>
      <c r="L366" s="238"/>
      <c r="M366" s="239"/>
      <c r="N366" s="240"/>
      <c r="O366" s="240"/>
      <c r="P366" s="240"/>
      <c r="Q366" s="240"/>
      <c r="R366" s="240"/>
      <c r="S366" s="240"/>
      <c r="T366" s="241"/>
      <c r="AT366" s="242" t="s">
        <v>194</v>
      </c>
      <c r="AU366" s="242" t="s">
        <v>187</v>
      </c>
      <c r="AV366" s="11" t="s">
        <v>187</v>
      </c>
      <c r="AW366" s="11" t="s">
        <v>35</v>
      </c>
      <c r="AX366" s="11" t="s">
        <v>73</v>
      </c>
      <c r="AY366" s="242" t="s">
        <v>180</v>
      </c>
    </row>
    <row r="367" spans="2:51" s="12" customFormat="1" ht="13.5">
      <c r="B367" s="243"/>
      <c r="C367" s="244"/>
      <c r="D367" s="233" t="s">
        <v>194</v>
      </c>
      <c r="E367" s="245" t="s">
        <v>22</v>
      </c>
      <c r="F367" s="246" t="s">
        <v>196</v>
      </c>
      <c r="G367" s="244"/>
      <c r="H367" s="247">
        <v>25.66</v>
      </c>
      <c r="I367" s="248"/>
      <c r="J367" s="244"/>
      <c r="K367" s="244"/>
      <c r="L367" s="249"/>
      <c r="M367" s="250"/>
      <c r="N367" s="251"/>
      <c r="O367" s="251"/>
      <c r="P367" s="251"/>
      <c r="Q367" s="251"/>
      <c r="R367" s="251"/>
      <c r="S367" s="251"/>
      <c r="T367" s="252"/>
      <c r="AT367" s="253" t="s">
        <v>194</v>
      </c>
      <c r="AU367" s="253" t="s">
        <v>187</v>
      </c>
      <c r="AV367" s="12" t="s">
        <v>186</v>
      </c>
      <c r="AW367" s="12" t="s">
        <v>35</v>
      </c>
      <c r="AX367" s="12" t="s">
        <v>10</v>
      </c>
      <c r="AY367" s="253" t="s">
        <v>180</v>
      </c>
    </row>
    <row r="368" spans="2:65" s="1" customFormat="1" ht="14.4" customHeight="1">
      <c r="B368" s="45"/>
      <c r="C368" s="220" t="s">
        <v>455</v>
      </c>
      <c r="D368" s="220" t="s">
        <v>182</v>
      </c>
      <c r="E368" s="221" t="s">
        <v>684</v>
      </c>
      <c r="F368" s="222" t="s">
        <v>685</v>
      </c>
      <c r="G368" s="223" t="s">
        <v>203</v>
      </c>
      <c r="H368" s="224">
        <v>14.1</v>
      </c>
      <c r="I368" s="225"/>
      <c r="J368" s="224">
        <f>ROUND(I368*H368,0)</f>
        <v>0</v>
      </c>
      <c r="K368" s="222" t="s">
        <v>193</v>
      </c>
      <c r="L368" s="71"/>
      <c r="M368" s="226" t="s">
        <v>22</v>
      </c>
      <c r="N368" s="227" t="s">
        <v>45</v>
      </c>
      <c r="O368" s="46"/>
      <c r="P368" s="228">
        <f>O368*H368</f>
        <v>0</v>
      </c>
      <c r="Q368" s="228">
        <v>0</v>
      </c>
      <c r="R368" s="228">
        <f>Q368*H368</f>
        <v>0</v>
      </c>
      <c r="S368" s="228">
        <v>0</v>
      </c>
      <c r="T368" s="229">
        <f>S368*H368</f>
        <v>0</v>
      </c>
      <c r="AR368" s="23" t="s">
        <v>224</v>
      </c>
      <c r="AT368" s="23" t="s">
        <v>182</v>
      </c>
      <c r="AU368" s="23" t="s">
        <v>187</v>
      </c>
      <c r="AY368" s="23" t="s">
        <v>180</v>
      </c>
      <c r="BE368" s="230">
        <f>IF(N368="základní",J368,0)</f>
        <v>0</v>
      </c>
      <c r="BF368" s="230">
        <f>IF(N368="snížená",J368,0)</f>
        <v>0</v>
      </c>
      <c r="BG368" s="230">
        <f>IF(N368="zákl. přenesená",J368,0)</f>
        <v>0</v>
      </c>
      <c r="BH368" s="230">
        <f>IF(N368="sníž. přenesená",J368,0)</f>
        <v>0</v>
      </c>
      <c r="BI368" s="230">
        <f>IF(N368="nulová",J368,0)</f>
        <v>0</v>
      </c>
      <c r="BJ368" s="23" t="s">
        <v>187</v>
      </c>
      <c r="BK368" s="230">
        <f>ROUND(I368*H368,0)</f>
        <v>0</v>
      </c>
      <c r="BL368" s="23" t="s">
        <v>224</v>
      </c>
      <c r="BM368" s="23" t="s">
        <v>686</v>
      </c>
    </row>
    <row r="369" spans="2:51" s="11" customFormat="1" ht="13.5">
      <c r="B369" s="231"/>
      <c r="C369" s="232"/>
      <c r="D369" s="233" t="s">
        <v>194</v>
      </c>
      <c r="E369" s="234" t="s">
        <v>22</v>
      </c>
      <c r="F369" s="235" t="s">
        <v>680</v>
      </c>
      <c r="G369" s="232"/>
      <c r="H369" s="236">
        <v>14.1</v>
      </c>
      <c r="I369" s="237"/>
      <c r="J369" s="232"/>
      <c r="K369" s="232"/>
      <c r="L369" s="238"/>
      <c r="M369" s="239"/>
      <c r="N369" s="240"/>
      <c r="O369" s="240"/>
      <c r="P369" s="240"/>
      <c r="Q369" s="240"/>
      <c r="R369" s="240"/>
      <c r="S369" s="240"/>
      <c r="T369" s="241"/>
      <c r="AT369" s="242" t="s">
        <v>194</v>
      </c>
      <c r="AU369" s="242" t="s">
        <v>187</v>
      </c>
      <c r="AV369" s="11" t="s">
        <v>187</v>
      </c>
      <c r="AW369" s="11" t="s">
        <v>35</v>
      </c>
      <c r="AX369" s="11" t="s">
        <v>73</v>
      </c>
      <c r="AY369" s="242" t="s">
        <v>180</v>
      </c>
    </row>
    <row r="370" spans="2:51" s="12" customFormat="1" ht="13.5">
      <c r="B370" s="243"/>
      <c r="C370" s="244"/>
      <c r="D370" s="233" t="s">
        <v>194</v>
      </c>
      <c r="E370" s="245" t="s">
        <v>22</v>
      </c>
      <c r="F370" s="246" t="s">
        <v>196</v>
      </c>
      <c r="G370" s="244"/>
      <c r="H370" s="247">
        <v>14.1</v>
      </c>
      <c r="I370" s="248"/>
      <c r="J370" s="244"/>
      <c r="K370" s="244"/>
      <c r="L370" s="249"/>
      <c r="M370" s="250"/>
      <c r="N370" s="251"/>
      <c r="O370" s="251"/>
      <c r="P370" s="251"/>
      <c r="Q370" s="251"/>
      <c r="R370" s="251"/>
      <c r="S370" s="251"/>
      <c r="T370" s="252"/>
      <c r="AT370" s="253" t="s">
        <v>194</v>
      </c>
      <c r="AU370" s="253" t="s">
        <v>187</v>
      </c>
      <c r="AV370" s="12" t="s">
        <v>186</v>
      </c>
      <c r="AW370" s="12" t="s">
        <v>35</v>
      </c>
      <c r="AX370" s="12" t="s">
        <v>10</v>
      </c>
      <c r="AY370" s="253" t="s">
        <v>180</v>
      </c>
    </row>
    <row r="371" spans="2:65" s="1" customFormat="1" ht="14.4" customHeight="1">
      <c r="B371" s="45"/>
      <c r="C371" s="266" t="s">
        <v>687</v>
      </c>
      <c r="D371" s="266" t="s">
        <v>594</v>
      </c>
      <c r="E371" s="267" t="s">
        <v>688</v>
      </c>
      <c r="F371" s="268" t="s">
        <v>689</v>
      </c>
      <c r="G371" s="269" t="s">
        <v>203</v>
      </c>
      <c r="H371" s="270">
        <v>15.51</v>
      </c>
      <c r="I371" s="271"/>
      <c r="J371" s="270">
        <f>ROUND(I371*H371,0)</f>
        <v>0</v>
      </c>
      <c r="K371" s="268" t="s">
        <v>22</v>
      </c>
      <c r="L371" s="272"/>
      <c r="M371" s="273" t="s">
        <v>22</v>
      </c>
      <c r="N371" s="274" t="s">
        <v>45</v>
      </c>
      <c r="O371" s="46"/>
      <c r="P371" s="228">
        <f>O371*H371</f>
        <v>0</v>
      </c>
      <c r="Q371" s="228">
        <v>0</v>
      </c>
      <c r="R371" s="228">
        <f>Q371*H371</f>
        <v>0</v>
      </c>
      <c r="S371" s="228">
        <v>0</v>
      </c>
      <c r="T371" s="229">
        <f>S371*H371</f>
        <v>0</v>
      </c>
      <c r="AR371" s="23" t="s">
        <v>270</v>
      </c>
      <c r="AT371" s="23" t="s">
        <v>594</v>
      </c>
      <c r="AU371" s="23" t="s">
        <v>187</v>
      </c>
      <c r="AY371" s="23" t="s">
        <v>180</v>
      </c>
      <c r="BE371" s="230">
        <f>IF(N371="základní",J371,0)</f>
        <v>0</v>
      </c>
      <c r="BF371" s="230">
        <f>IF(N371="snížená",J371,0)</f>
        <v>0</v>
      </c>
      <c r="BG371" s="230">
        <f>IF(N371="zákl. přenesená",J371,0)</f>
        <v>0</v>
      </c>
      <c r="BH371" s="230">
        <f>IF(N371="sníž. přenesená",J371,0)</f>
        <v>0</v>
      </c>
      <c r="BI371" s="230">
        <f>IF(N371="nulová",J371,0)</f>
        <v>0</v>
      </c>
      <c r="BJ371" s="23" t="s">
        <v>187</v>
      </c>
      <c r="BK371" s="230">
        <f>ROUND(I371*H371,0)</f>
        <v>0</v>
      </c>
      <c r="BL371" s="23" t="s">
        <v>224</v>
      </c>
      <c r="BM371" s="23" t="s">
        <v>690</v>
      </c>
    </row>
    <row r="372" spans="2:51" s="11" customFormat="1" ht="13.5">
      <c r="B372" s="231"/>
      <c r="C372" s="232"/>
      <c r="D372" s="233" t="s">
        <v>194</v>
      </c>
      <c r="E372" s="234" t="s">
        <v>22</v>
      </c>
      <c r="F372" s="235" t="s">
        <v>691</v>
      </c>
      <c r="G372" s="232"/>
      <c r="H372" s="236">
        <v>15.51</v>
      </c>
      <c r="I372" s="237"/>
      <c r="J372" s="232"/>
      <c r="K372" s="232"/>
      <c r="L372" s="238"/>
      <c r="M372" s="239"/>
      <c r="N372" s="240"/>
      <c r="O372" s="240"/>
      <c r="P372" s="240"/>
      <c r="Q372" s="240"/>
      <c r="R372" s="240"/>
      <c r="S372" s="240"/>
      <c r="T372" s="241"/>
      <c r="AT372" s="242" t="s">
        <v>194</v>
      </c>
      <c r="AU372" s="242" t="s">
        <v>187</v>
      </c>
      <c r="AV372" s="11" t="s">
        <v>187</v>
      </c>
      <c r="AW372" s="11" t="s">
        <v>35</v>
      </c>
      <c r="AX372" s="11" t="s">
        <v>73</v>
      </c>
      <c r="AY372" s="242" t="s">
        <v>180</v>
      </c>
    </row>
    <row r="373" spans="2:51" s="12" customFormat="1" ht="13.5">
      <c r="B373" s="243"/>
      <c r="C373" s="244"/>
      <c r="D373" s="233" t="s">
        <v>194</v>
      </c>
      <c r="E373" s="245" t="s">
        <v>22</v>
      </c>
      <c r="F373" s="246" t="s">
        <v>196</v>
      </c>
      <c r="G373" s="244"/>
      <c r="H373" s="247">
        <v>15.51</v>
      </c>
      <c r="I373" s="248"/>
      <c r="J373" s="244"/>
      <c r="K373" s="244"/>
      <c r="L373" s="249"/>
      <c r="M373" s="250"/>
      <c r="N373" s="251"/>
      <c r="O373" s="251"/>
      <c r="P373" s="251"/>
      <c r="Q373" s="251"/>
      <c r="R373" s="251"/>
      <c r="S373" s="251"/>
      <c r="T373" s="252"/>
      <c r="AT373" s="253" t="s">
        <v>194</v>
      </c>
      <c r="AU373" s="253" t="s">
        <v>187</v>
      </c>
      <c r="AV373" s="12" t="s">
        <v>186</v>
      </c>
      <c r="AW373" s="12" t="s">
        <v>35</v>
      </c>
      <c r="AX373" s="12" t="s">
        <v>10</v>
      </c>
      <c r="AY373" s="253" t="s">
        <v>180</v>
      </c>
    </row>
    <row r="374" spans="2:65" s="1" customFormat="1" ht="34.2" customHeight="1">
      <c r="B374" s="45"/>
      <c r="C374" s="220" t="s">
        <v>459</v>
      </c>
      <c r="D374" s="220" t="s">
        <v>182</v>
      </c>
      <c r="E374" s="221" t="s">
        <v>692</v>
      </c>
      <c r="F374" s="222" t="s">
        <v>693</v>
      </c>
      <c r="G374" s="223" t="s">
        <v>334</v>
      </c>
      <c r="H374" s="225"/>
      <c r="I374" s="225"/>
      <c r="J374" s="224">
        <f>ROUND(I374*H374,0)</f>
        <v>0</v>
      </c>
      <c r="K374" s="222" t="s">
        <v>193</v>
      </c>
      <c r="L374" s="71"/>
      <c r="M374" s="226" t="s">
        <v>22</v>
      </c>
      <c r="N374" s="227" t="s">
        <v>45</v>
      </c>
      <c r="O374" s="46"/>
      <c r="P374" s="228">
        <f>O374*H374</f>
        <v>0</v>
      </c>
      <c r="Q374" s="228">
        <v>0</v>
      </c>
      <c r="R374" s="228">
        <f>Q374*H374</f>
        <v>0</v>
      </c>
      <c r="S374" s="228">
        <v>0</v>
      </c>
      <c r="T374" s="229">
        <f>S374*H374</f>
        <v>0</v>
      </c>
      <c r="AR374" s="23" t="s">
        <v>224</v>
      </c>
      <c r="AT374" s="23" t="s">
        <v>182</v>
      </c>
      <c r="AU374" s="23" t="s">
        <v>187</v>
      </c>
      <c r="AY374" s="23" t="s">
        <v>180</v>
      </c>
      <c r="BE374" s="230">
        <f>IF(N374="základní",J374,0)</f>
        <v>0</v>
      </c>
      <c r="BF374" s="230">
        <f>IF(N374="snížená",J374,0)</f>
        <v>0</v>
      </c>
      <c r="BG374" s="230">
        <f>IF(N374="zákl. přenesená",J374,0)</f>
        <v>0</v>
      </c>
      <c r="BH374" s="230">
        <f>IF(N374="sníž. přenesená",J374,0)</f>
        <v>0</v>
      </c>
      <c r="BI374" s="230">
        <f>IF(N374="nulová",J374,0)</f>
        <v>0</v>
      </c>
      <c r="BJ374" s="23" t="s">
        <v>187</v>
      </c>
      <c r="BK374" s="230">
        <f>ROUND(I374*H374,0)</f>
        <v>0</v>
      </c>
      <c r="BL374" s="23" t="s">
        <v>224</v>
      </c>
      <c r="BM374" s="23" t="s">
        <v>694</v>
      </c>
    </row>
    <row r="375" spans="2:47" s="1" customFormat="1" ht="13.5">
      <c r="B375" s="45"/>
      <c r="C375" s="73"/>
      <c r="D375" s="233" t="s">
        <v>205</v>
      </c>
      <c r="E375" s="73"/>
      <c r="F375" s="254" t="s">
        <v>616</v>
      </c>
      <c r="G375" s="73"/>
      <c r="H375" s="73"/>
      <c r="I375" s="190"/>
      <c r="J375" s="73"/>
      <c r="K375" s="73"/>
      <c r="L375" s="71"/>
      <c r="M375" s="255"/>
      <c r="N375" s="46"/>
      <c r="O375" s="46"/>
      <c r="P375" s="46"/>
      <c r="Q375" s="46"/>
      <c r="R375" s="46"/>
      <c r="S375" s="46"/>
      <c r="T375" s="94"/>
      <c r="AT375" s="23" t="s">
        <v>205</v>
      </c>
      <c r="AU375" s="23" t="s">
        <v>187</v>
      </c>
    </row>
    <row r="376" spans="2:63" s="10" customFormat="1" ht="29.85" customHeight="1">
      <c r="B376" s="204"/>
      <c r="C376" s="205"/>
      <c r="D376" s="206" t="s">
        <v>72</v>
      </c>
      <c r="E376" s="218" t="s">
        <v>695</v>
      </c>
      <c r="F376" s="218" t="s">
        <v>696</v>
      </c>
      <c r="G376" s="205"/>
      <c r="H376" s="205"/>
      <c r="I376" s="208"/>
      <c r="J376" s="219">
        <f>BK376</f>
        <v>0</v>
      </c>
      <c r="K376" s="205"/>
      <c r="L376" s="210"/>
      <c r="M376" s="211"/>
      <c r="N376" s="212"/>
      <c r="O376" s="212"/>
      <c r="P376" s="213">
        <f>SUM(P377:P404)</f>
        <v>0</v>
      </c>
      <c r="Q376" s="212"/>
      <c r="R376" s="213">
        <f>SUM(R377:R404)</f>
        <v>0</v>
      </c>
      <c r="S376" s="212"/>
      <c r="T376" s="214">
        <f>SUM(T377:T404)</f>
        <v>0</v>
      </c>
      <c r="AR376" s="215" t="s">
        <v>187</v>
      </c>
      <c r="AT376" s="216" t="s">
        <v>72</v>
      </c>
      <c r="AU376" s="216" t="s">
        <v>10</v>
      </c>
      <c r="AY376" s="215" t="s">
        <v>180</v>
      </c>
      <c r="BK376" s="217">
        <f>SUM(BK377:BK404)</f>
        <v>0</v>
      </c>
    </row>
    <row r="377" spans="2:65" s="1" customFormat="1" ht="34.2" customHeight="1">
      <c r="B377" s="45"/>
      <c r="C377" s="220" t="s">
        <v>697</v>
      </c>
      <c r="D377" s="220" t="s">
        <v>182</v>
      </c>
      <c r="E377" s="221" t="s">
        <v>698</v>
      </c>
      <c r="F377" s="222" t="s">
        <v>699</v>
      </c>
      <c r="G377" s="223" t="s">
        <v>192</v>
      </c>
      <c r="H377" s="224">
        <v>20.06</v>
      </c>
      <c r="I377" s="225"/>
      <c r="J377" s="224">
        <f>ROUND(I377*H377,0)</f>
        <v>0</v>
      </c>
      <c r="K377" s="222" t="s">
        <v>193</v>
      </c>
      <c r="L377" s="71"/>
      <c r="M377" s="226" t="s">
        <v>22</v>
      </c>
      <c r="N377" s="227" t="s">
        <v>45</v>
      </c>
      <c r="O377" s="46"/>
      <c r="P377" s="228">
        <f>O377*H377</f>
        <v>0</v>
      </c>
      <c r="Q377" s="228">
        <v>0</v>
      </c>
      <c r="R377" s="228">
        <f>Q377*H377</f>
        <v>0</v>
      </c>
      <c r="S377" s="228">
        <v>0</v>
      </c>
      <c r="T377" s="229">
        <f>S377*H377</f>
        <v>0</v>
      </c>
      <c r="AR377" s="23" t="s">
        <v>224</v>
      </c>
      <c r="AT377" s="23" t="s">
        <v>182</v>
      </c>
      <c r="AU377" s="23" t="s">
        <v>187</v>
      </c>
      <c r="AY377" s="23" t="s">
        <v>180</v>
      </c>
      <c r="BE377" s="230">
        <f>IF(N377="základní",J377,0)</f>
        <v>0</v>
      </c>
      <c r="BF377" s="230">
        <f>IF(N377="snížená",J377,0)</f>
        <v>0</v>
      </c>
      <c r="BG377" s="230">
        <f>IF(N377="zákl. přenesená",J377,0)</f>
        <v>0</v>
      </c>
      <c r="BH377" s="230">
        <f>IF(N377="sníž. přenesená",J377,0)</f>
        <v>0</v>
      </c>
      <c r="BI377" s="230">
        <f>IF(N377="nulová",J377,0)</f>
        <v>0</v>
      </c>
      <c r="BJ377" s="23" t="s">
        <v>187</v>
      </c>
      <c r="BK377" s="230">
        <f>ROUND(I377*H377,0)</f>
        <v>0</v>
      </c>
      <c r="BL377" s="23" t="s">
        <v>224</v>
      </c>
      <c r="BM377" s="23" t="s">
        <v>700</v>
      </c>
    </row>
    <row r="378" spans="2:51" s="11" customFormat="1" ht="13.5">
      <c r="B378" s="231"/>
      <c r="C378" s="232"/>
      <c r="D378" s="233" t="s">
        <v>194</v>
      </c>
      <c r="E378" s="234" t="s">
        <v>22</v>
      </c>
      <c r="F378" s="235" t="s">
        <v>701</v>
      </c>
      <c r="G378" s="232"/>
      <c r="H378" s="236">
        <v>4.8</v>
      </c>
      <c r="I378" s="237"/>
      <c r="J378" s="232"/>
      <c r="K378" s="232"/>
      <c r="L378" s="238"/>
      <c r="M378" s="239"/>
      <c r="N378" s="240"/>
      <c r="O378" s="240"/>
      <c r="P378" s="240"/>
      <c r="Q378" s="240"/>
      <c r="R378" s="240"/>
      <c r="S378" s="240"/>
      <c r="T378" s="241"/>
      <c r="AT378" s="242" t="s">
        <v>194</v>
      </c>
      <c r="AU378" s="242" t="s">
        <v>187</v>
      </c>
      <c r="AV378" s="11" t="s">
        <v>187</v>
      </c>
      <c r="AW378" s="11" t="s">
        <v>35</v>
      </c>
      <c r="AX378" s="11" t="s">
        <v>73</v>
      </c>
      <c r="AY378" s="242" t="s">
        <v>180</v>
      </c>
    </row>
    <row r="379" spans="2:51" s="11" customFormat="1" ht="13.5">
      <c r="B379" s="231"/>
      <c r="C379" s="232"/>
      <c r="D379" s="233" t="s">
        <v>194</v>
      </c>
      <c r="E379" s="234" t="s">
        <v>22</v>
      </c>
      <c r="F379" s="235" t="s">
        <v>702</v>
      </c>
      <c r="G379" s="232"/>
      <c r="H379" s="236">
        <v>9.8</v>
      </c>
      <c r="I379" s="237"/>
      <c r="J379" s="232"/>
      <c r="K379" s="232"/>
      <c r="L379" s="238"/>
      <c r="M379" s="239"/>
      <c r="N379" s="240"/>
      <c r="O379" s="240"/>
      <c r="P379" s="240"/>
      <c r="Q379" s="240"/>
      <c r="R379" s="240"/>
      <c r="S379" s="240"/>
      <c r="T379" s="241"/>
      <c r="AT379" s="242" t="s">
        <v>194</v>
      </c>
      <c r="AU379" s="242" t="s">
        <v>187</v>
      </c>
      <c r="AV379" s="11" t="s">
        <v>187</v>
      </c>
      <c r="AW379" s="11" t="s">
        <v>35</v>
      </c>
      <c r="AX379" s="11" t="s">
        <v>73</v>
      </c>
      <c r="AY379" s="242" t="s">
        <v>180</v>
      </c>
    </row>
    <row r="380" spans="2:51" s="11" customFormat="1" ht="13.5">
      <c r="B380" s="231"/>
      <c r="C380" s="232"/>
      <c r="D380" s="233" t="s">
        <v>194</v>
      </c>
      <c r="E380" s="234" t="s">
        <v>22</v>
      </c>
      <c r="F380" s="235" t="s">
        <v>331</v>
      </c>
      <c r="G380" s="232"/>
      <c r="H380" s="236">
        <v>5.46</v>
      </c>
      <c r="I380" s="237"/>
      <c r="J380" s="232"/>
      <c r="K380" s="232"/>
      <c r="L380" s="238"/>
      <c r="M380" s="239"/>
      <c r="N380" s="240"/>
      <c r="O380" s="240"/>
      <c r="P380" s="240"/>
      <c r="Q380" s="240"/>
      <c r="R380" s="240"/>
      <c r="S380" s="240"/>
      <c r="T380" s="241"/>
      <c r="AT380" s="242" t="s">
        <v>194</v>
      </c>
      <c r="AU380" s="242" t="s">
        <v>187</v>
      </c>
      <c r="AV380" s="11" t="s">
        <v>187</v>
      </c>
      <c r="AW380" s="11" t="s">
        <v>35</v>
      </c>
      <c r="AX380" s="11" t="s">
        <v>73</v>
      </c>
      <c r="AY380" s="242" t="s">
        <v>180</v>
      </c>
    </row>
    <row r="381" spans="2:51" s="12" customFormat="1" ht="13.5">
      <c r="B381" s="243"/>
      <c r="C381" s="244"/>
      <c r="D381" s="233" t="s">
        <v>194</v>
      </c>
      <c r="E381" s="245" t="s">
        <v>22</v>
      </c>
      <c r="F381" s="246" t="s">
        <v>196</v>
      </c>
      <c r="G381" s="244"/>
      <c r="H381" s="247">
        <v>20.06</v>
      </c>
      <c r="I381" s="248"/>
      <c r="J381" s="244"/>
      <c r="K381" s="244"/>
      <c r="L381" s="249"/>
      <c r="M381" s="250"/>
      <c r="N381" s="251"/>
      <c r="O381" s="251"/>
      <c r="P381" s="251"/>
      <c r="Q381" s="251"/>
      <c r="R381" s="251"/>
      <c r="S381" s="251"/>
      <c r="T381" s="252"/>
      <c r="AT381" s="253" t="s">
        <v>194</v>
      </c>
      <c r="AU381" s="253" t="s">
        <v>187</v>
      </c>
      <c r="AV381" s="12" t="s">
        <v>186</v>
      </c>
      <c r="AW381" s="12" t="s">
        <v>35</v>
      </c>
      <c r="AX381" s="12" t="s">
        <v>10</v>
      </c>
      <c r="AY381" s="253" t="s">
        <v>180</v>
      </c>
    </row>
    <row r="382" spans="2:65" s="1" customFormat="1" ht="14.4" customHeight="1">
      <c r="B382" s="45"/>
      <c r="C382" s="266" t="s">
        <v>462</v>
      </c>
      <c r="D382" s="266" t="s">
        <v>594</v>
      </c>
      <c r="E382" s="267" t="s">
        <v>703</v>
      </c>
      <c r="F382" s="268" t="s">
        <v>704</v>
      </c>
      <c r="G382" s="269" t="s">
        <v>192</v>
      </c>
      <c r="H382" s="270">
        <v>22.07</v>
      </c>
      <c r="I382" s="271"/>
      <c r="J382" s="270">
        <f>ROUND(I382*H382,0)</f>
        <v>0</v>
      </c>
      <c r="K382" s="268" t="s">
        <v>22</v>
      </c>
      <c r="L382" s="272"/>
      <c r="M382" s="273" t="s">
        <v>22</v>
      </c>
      <c r="N382" s="274" t="s">
        <v>45</v>
      </c>
      <c r="O382" s="46"/>
      <c r="P382" s="228">
        <f>O382*H382</f>
        <v>0</v>
      </c>
      <c r="Q382" s="228">
        <v>0</v>
      </c>
      <c r="R382" s="228">
        <f>Q382*H382</f>
        <v>0</v>
      </c>
      <c r="S382" s="228">
        <v>0</v>
      </c>
      <c r="T382" s="229">
        <f>S382*H382</f>
        <v>0</v>
      </c>
      <c r="AR382" s="23" t="s">
        <v>270</v>
      </c>
      <c r="AT382" s="23" t="s">
        <v>594</v>
      </c>
      <c r="AU382" s="23" t="s">
        <v>187</v>
      </c>
      <c r="AY382" s="23" t="s">
        <v>180</v>
      </c>
      <c r="BE382" s="230">
        <f>IF(N382="základní",J382,0)</f>
        <v>0</v>
      </c>
      <c r="BF382" s="230">
        <f>IF(N382="snížená",J382,0)</f>
        <v>0</v>
      </c>
      <c r="BG382" s="230">
        <f>IF(N382="zákl. přenesená",J382,0)</f>
        <v>0</v>
      </c>
      <c r="BH382" s="230">
        <f>IF(N382="sníž. přenesená",J382,0)</f>
        <v>0</v>
      </c>
      <c r="BI382" s="230">
        <f>IF(N382="nulová",J382,0)</f>
        <v>0</v>
      </c>
      <c r="BJ382" s="23" t="s">
        <v>187</v>
      </c>
      <c r="BK382" s="230">
        <f>ROUND(I382*H382,0)</f>
        <v>0</v>
      </c>
      <c r="BL382" s="23" t="s">
        <v>224</v>
      </c>
      <c r="BM382" s="23" t="s">
        <v>705</v>
      </c>
    </row>
    <row r="383" spans="2:51" s="11" customFormat="1" ht="13.5">
      <c r="B383" s="231"/>
      <c r="C383" s="232"/>
      <c r="D383" s="233" t="s">
        <v>194</v>
      </c>
      <c r="E383" s="234" t="s">
        <v>22</v>
      </c>
      <c r="F383" s="235" t="s">
        <v>706</v>
      </c>
      <c r="G383" s="232"/>
      <c r="H383" s="236">
        <v>22.07</v>
      </c>
      <c r="I383" s="237"/>
      <c r="J383" s="232"/>
      <c r="K383" s="232"/>
      <c r="L383" s="238"/>
      <c r="M383" s="239"/>
      <c r="N383" s="240"/>
      <c r="O383" s="240"/>
      <c r="P383" s="240"/>
      <c r="Q383" s="240"/>
      <c r="R383" s="240"/>
      <c r="S383" s="240"/>
      <c r="T383" s="241"/>
      <c r="AT383" s="242" t="s">
        <v>194</v>
      </c>
      <c r="AU383" s="242" t="s">
        <v>187</v>
      </c>
      <c r="AV383" s="11" t="s">
        <v>187</v>
      </c>
      <c r="AW383" s="11" t="s">
        <v>35</v>
      </c>
      <c r="AX383" s="11" t="s">
        <v>73</v>
      </c>
      <c r="AY383" s="242" t="s">
        <v>180</v>
      </c>
    </row>
    <row r="384" spans="2:51" s="12" customFormat="1" ht="13.5">
      <c r="B384" s="243"/>
      <c r="C384" s="244"/>
      <c r="D384" s="233" t="s">
        <v>194</v>
      </c>
      <c r="E384" s="245" t="s">
        <v>22</v>
      </c>
      <c r="F384" s="246" t="s">
        <v>196</v>
      </c>
      <c r="G384" s="244"/>
      <c r="H384" s="247">
        <v>22.07</v>
      </c>
      <c r="I384" s="248"/>
      <c r="J384" s="244"/>
      <c r="K384" s="244"/>
      <c r="L384" s="249"/>
      <c r="M384" s="250"/>
      <c r="N384" s="251"/>
      <c r="O384" s="251"/>
      <c r="P384" s="251"/>
      <c r="Q384" s="251"/>
      <c r="R384" s="251"/>
      <c r="S384" s="251"/>
      <c r="T384" s="252"/>
      <c r="AT384" s="253" t="s">
        <v>194</v>
      </c>
      <c r="AU384" s="253" t="s">
        <v>187</v>
      </c>
      <c r="AV384" s="12" t="s">
        <v>186</v>
      </c>
      <c r="AW384" s="12" t="s">
        <v>35</v>
      </c>
      <c r="AX384" s="12" t="s">
        <v>10</v>
      </c>
      <c r="AY384" s="253" t="s">
        <v>180</v>
      </c>
    </row>
    <row r="385" spans="2:65" s="1" customFormat="1" ht="34.2" customHeight="1">
      <c r="B385" s="45"/>
      <c r="C385" s="220" t="s">
        <v>707</v>
      </c>
      <c r="D385" s="220" t="s">
        <v>182</v>
      </c>
      <c r="E385" s="221" t="s">
        <v>708</v>
      </c>
      <c r="F385" s="222" t="s">
        <v>709</v>
      </c>
      <c r="G385" s="223" t="s">
        <v>203</v>
      </c>
      <c r="H385" s="224">
        <v>24.04</v>
      </c>
      <c r="I385" s="225"/>
      <c r="J385" s="224">
        <f>ROUND(I385*H385,0)</f>
        <v>0</v>
      </c>
      <c r="K385" s="222" t="s">
        <v>193</v>
      </c>
      <c r="L385" s="71"/>
      <c r="M385" s="226" t="s">
        <v>22</v>
      </c>
      <c r="N385" s="227" t="s">
        <v>45</v>
      </c>
      <c r="O385" s="46"/>
      <c r="P385" s="228">
        <f>O385*H385</f>
        <v>0</v>
      </c>
      <c r="Q385" s="228">
        <v>0</v>
      </c>
      <c r="R385" s="228">
        <f>Q385*H385</f>
        <v>0</v>
      </c>
      <c r="S385" s="228">
        <v>0</v>
      </c>
      <c r="T385" s="229">
        <f>S385*H385</f>
        <v>0</v>
      </c>
      <c r="AR385" s="23" t="s">
        <v>224</v>
      </c>
      <c r="AT385" s="23" t="s">
        <v>182</v>
      </c>
      <c r="AU385" s="23" t="s">
        <v>187</v>
      </c>
      <c r="AY385" s="23" t="s">
        <v>180</v>
      </c>
      <c r="BE385" s="230">
        <f>IF(N385="základní",J385,0)</f>
        <v>0</v>
      </c>
      <c r="BF385" s="230">
        <f>IF(N385="snížená",J385,0)</f>
        <v>0</v>
      </c>
      <c r="BG385" s="230">
        <f>IF(N385="zákl. přenesená",J385,0)</f>
        <v>0</v>
      </c>
      <c r="BH385" s="230">
        <f>IF(N385="sníž. přenesená",J385,0)</f>
        <v>0</v>
      </c>
      <c r="BI385" s="230">
        <f>IF(N385="nulová",J385,0)</f>
        <v>0</v>
      </c>
      <c r="BJ385" s="23" t="s">
        <v>187</v>
      </c>
      <c r="BK385" s="230">
        <f>ROUND(I385*H385,0)</f>
        <v>0</v>
      </c>
      <c r="BL385" s="23" t="s">
        <v>224</v>
      </c>
      <c r="BM385" s="23" t="s">
        <v>710</v>
      </c>
    </row>
    <row r="386" spans="2:51" s="11" customFormat="1" ht="13.5">
      <c r="B386" s="231"/>
      <c r="C386" s="232"/>
      <c r="D386" s="233" t="s">
        <v>194</v>
      </c>
      <c r="E386" s="234" t="s">
        <v>22</v>
      </c>
      <c r="F386" s="235" t="s">
        <v>711</v>
      </c>
      <c r="G386" s="232"/>
      <c r="H386" s="236">
        <v>1.5</v>
      </c>
      <c r="I386" s="237"/>
      <c r="J386" s="232"/>
      <c r="K386" s="232"/>
      <c r="L386" s="238"/>
      <c r="M386" s="239"/>
      <c r="N386" s="240"/>
      <c r="O386" s="240"/>
      <c r="P386" s="240"/>
      <c r="Q386" s="240"/>
      <c r="R386" s="240"/>
      <c r="S386" s="240"/>
      <c r="T386" s="241"/>
      <c r="AT386" s="242" t="s">
        <v>194</v>
      </c>
      <c r="AU386" s="242" t="s">
        <v>187</v>
      </c>
      <c r="AV386" s="11" t="s">
        <v>187</v>
      </c>
      <c r="AW386" s="11" t="s">
        <v>35</v>
      </c>
      <c r="AX386" s="11" t="s">
        <v>73</v>
      </c>
      <c r="AY386" s="242" t="s">
        <v>180</v>
      </c>
    </row>
    <row r="387" spans="2:51" s="11" customFormat="1" ht="13.5">
      <c r="B387" s="231"/>
      <c r="C387" s="232"/>
      <c r="D387" s="233" t="s">
        <v>194</v>
      </c>
      <c r="E387" s="234" t="s">
        <v>22</v>
      </c>
      <c r="F387" s="235" t="s">
        <v>712</v>
      </c>
      <c r="G387" s="232"/>
      <c r="H387" s="236">
        <v>12.9</v>
      </c>
      <c r="I387" s="237"/>
      <c r="J387" s="232"/>
      <c r="K387" s="232"/>
      <c r="L387" s="238"/>
      <c r="M387" s="239"/>
      <c r="N387" s="240"/>
      <c r="O387" s="240"/>
      <c r="P387" s="240"/>
      <c r="Q387" s="240"/>
      <c r="R387" s="240"/>
      <c r="S387" s="240"/>
      <c r="T387" s="241"/>
      <c r="AT387" s="242" t="s">
        <v>194</v>
      </c>
      <c r="AU387" s="242" t="s">
        <v>187</v>
      </c>
      <c r="AV387" s="11" t="s">
        <v>187</v>
      </c>
      <c r="AW387" s="11" t="s">
        <v>35</v>
      </c>
      <c r="AX387" s="11" t="s">
        <v>73</v>
      </c>
      <c r="AY387" s="242" t="s">
        <v>180</v>
      </c>
    </row>
    <row r="388" spans="2:51" s="11" customFormat="1" ht="13.5">
      <c r="B388" s="231"/>
      <c r="C388" s="232"/>
      <c r="D388" s="233" t="s">
        <v>194</v>
      </c>
      <c r="E388" s="234" t="s">
        <v>22</v>
      </c>
      <c r="F388" s="235" t="s">
        <v>713</v>
      </c>
      <c r="G388" s="232"/>
      <c r="H388" s="236">
        <v>9.64</v>
      </c>
      <c r="I388" s="237"/>
      <c r="J388" s="232"/>
      <c r="K388" s="232"/>
      <c r="L388" s="238"/>
      <c r="M388" s="239"/>
      <c r="N388" s="240"/>
      <c r="O388" s="240"/>
      <c r="P388" s="240"/>
      <c r="Q388" s="240"/>
      <c r="R388" s="240"/>
      <c r="S388" s="240"/>
      <c r="T388" s="241"/>
      <c r="AT388" s="242" t="s">
        <v>194</v>
      </c>
      <c r="AU388" s="242" t="s">
        <v>187</v>
      </c>
      <c r="AV388" s="11" t="s">
        <v>187</v>
      </c>
      <c r="AW388" s="11" t="s">
        <v>35</v>
      </c>
      <c r="AX388" s="11" t="s">
        <v>73</v>
      </c>
      <c r="AY388" s="242" t="s">
        <v>180</v>
      </c>
    </row>
    <row r="389" spans="2:51" s="12" customFormat="1" ht="13.5">
      <c r="B389" s="243"/>
      <c r="C389" s="244"/>
      <c r="D389" s="233" t="s">
        <v>194</v>
      </c>
      <c r="E389" s="245" t="s">
        <v>22</v>
      </c>
      <c r="F389" s="246" t="s">
        <v>196</v>
      </c>
      <c r="G389" s="244"/>
      <c r="H389" s="247">
        <v>24.04</v>
      </c>
      <c r="I389" s="248"/>
      <c r="J389" s="244"/>
      <c r="K389" s="244"/>
      <c r="L389" s="249"/>
      <c r="M389" s="250"/>
      <c r="N389" s="251"/>
      <c r="O389" s="251"/>
      <c r="P389" s="251"/>
      <c r="Q389" s="251"/>
      <c r="R389" s="251"/>
      <c r="S389" s="251"/>
      <c r="T389" s="252"/>
      <c r="AT389" s="253" t="s">
        <v>194</v>
      </c>
      <c r="AU389" s="253" t="s">
        <v>187</v>
      </c>
      <c r="AV389" s="12" t="s">
        <v>186</v>
      </c>
      <c r="AW389" s="12" t="s">
        <v>35</v>
      </c>
      <c r="AX389" s="12" t="s">
        <v>10</v>
      </c>
      <c r="AY389" s="253" t="s">
        <v>180</v>
      </c>
    </row>
    <row r="390" spans="2:65" s="1" customFormat="1" ht="34.2" customHeight="1">
      <c r="B390" s="45"/>
      <c r="C390" s="220" t="s">
        <v>466</v>
      </c>
      <c r="D390" s="220" t="s">
        <v>182</v>
      </c>
      <c r="E390" s="221" t="s">
        <v>714</v>
      </c>
      <c r="F390" s="222" t="s">
        <v>715</v>
      </c>
      <c r="G390" s="223" t="s">
        <v>192</v>
      </c>
      <c r="H390" s="224">
        <v>20.06</v>
      </c>
      <c r="I390" s="225"/>
      <c r="J390" s="224">
        <f>ROUND(I390*H390,0)</f>
        <v>0</v>
      </c>
      <c r="K390" s="222" t="s">
        <v>193</v>
      </c>
      <c r="L390" s="71"/>
      <c r="M390" s="226" t="s">
        <v>22</v>
      </c>
      <c r="N390" s="227" t="s">
        <v>45</v>
      </c>
      <c r="O390" s="46"/>
      <c r="P390" s="228">
        <f>O390*H390</f>
        <v>0</v>
      </c>
      <c r="Q390" s="228">
        <v>0</v>
      </c>
      <c r="R390" s="228">
        <f>Q390*H390</f>
        <v>0</v>
      </c>
      <c r="S390" s="228">
        <v>0</v>
      </c>
      <c r="T390" s="229">
        <f>S390*H390</f>
        <v>0</v>
      </c>
      <c r="AR390" s="23" t="s">
        <v>224</v>
      </c>
      <c r="AT390" s="23" t="s">
        <v>182</v>
      </c>
      <c r="AU390" s="23" t="s">
        <v>187</v>
      </c>
      <c r="AY390" s="23" t="s">
        <v>180</v>
      </c>
      <c r="BE390" s="230">
        <f>IF(N390="základní",J390,0)</f>
        <v>0</v>
      </c>
      <c r="BF390" s="230">
        <f>IF(N390="snížená",J390,0)</f>
        <v>0</v>
      </c>
      <c r="BG390" s="230">
        <f>IF(N390="zákl. přenesená",J390,0)</f>
        <v>0</v>
      </c>
      <c r="BH390" s="230">
        <f>IF(N390="sníž. přenesená",J390,0)</f>
        <v>0</v>
      </c>
      <c r="BI390" s="230">
        <f>IF(N390="nulová",J390,0)</f>
        <v>0</v>
      </c>
      <c r="BJ390" s="23" t="s">
        <v>187</v>
      </c>
      <c r="BK390" s="230">
        <f>ROUND(I390*H390,0)</f>
        <v>0</v>
      </c>
      <c r="BL390" s="23" t="s">
        <v>224</v>
      </c>
      <c r="BM390" s="23" t="s">
        <v>716</v>
      </c>
    </row>
    <row r="391" spans="2:51" s="11" customFormat="1" ht="13.5">
      <c r="B391" s="231"/>
      <c r="C391" s="232"/>
      <c r="D391" s="233" t="s">
        <v>194</v>
      </c>
      <c r="E391" s="234" t="s">
        <v>22</v>
      </c>
      <c r="F391" s="235" t="s">
        <v>701</v>
      </c>
      <c r="G391" s="232"/>
      <c r="H391" s="236">
        <v>4.8</v>
      </c>
      <c r="I391" s="237"/>
      <c r="J391" s="232"/>
      <c r="K391" s="232"/>
      <c r="L391" s="238"/>
      <c r="M391" s="239"/>
      <c r="N391" s="240"/>
      <c r="O391" s="240"/>
      <c r="P391" s="240"/>
      <c r="Q391" s="240"/>
      <c r="R391" s="240"/>
      <c r="S391" s="240"/>
      <c r="T391" s="241"/>
      <c r="AT391" s="242" t="s">
        <v>194</v>
      </c>
      <c r="AU391" s="242" t="s">
        <v>187</v>
      </c>
      <c r="AV391" s="11" t="s">
        <v>187</v>
      </c>
      <c r="AW391" s="11" t="s">
        <v>35</v>
      </c>
      <c r="AX391" s="11" t="s">
        <v>73</v>
      </c>
      <c r="AY391" s="242" t="s">
        <v>180</v>
      </c>
    </row>
    <row r="392" spans="2:51" s="11" customFormat="1" ht="13.5">
      <c r="B392" s="231"/>
      <c r="C392" s="232"/>
      <c r="D392" s="233" t="s">
        <v>194</v>
      </c>
      <c r="E392" s="234" t="s">
        <v>22</v>
      </c>
      <c r="F392" s="235" t="s">
        <v>702</v>
      </c>
      <c r="G392" s="232"/>
      <c r="H392" s="236">
        <v>9.8</v>
      </c>
      <c r="I392" s="237"/>
      <c r="J392" s="232"/>
      <c r="K392" s="232"/>
      <c r="L392" s="238"/>
      <c r="M392" s="239"/>
      <c r="N392" s="240"/>
      <c r="O392" s="240"/>
      <c r="P392" s="240"/>
      <c r="Q392" s="240"/>
      <c r="R392" s="240"/>
      <c r="S392" s="240"/>
      <c r="T392" s="241"/>
      <c r="AT392" s="242" t="s">
        <v>194</v>
      </c>
      <c r="AU392" s="242" t="s">
        <v>187</v>
      </c>
      <c r="AV392" s="11" t="s">
        <v>187</v>
      </c>
      <c r="AW392" s="11" t="s">
        <v>35</v>
      </c>
      <c r="AX392" s="11" t="s">
        <v>73</v>
      </c>
      <c r="AY392" s="242" t="s">
        <v>180</v>
      </c>
    </row>
    <row r="393" spans="2:51" s="11" customFormat="1" ht="13.5">
      <c r="B393" s="231"/>
      <c r="C393" s="232"/>
      <c r="D393" s="233" t="s">
        <v>194</v>
      </c>
      <c r="E393" s="234" t="s">
        <v>22</v>
      </c>
      <c r="F393" s="235" t="s">
        <v>331</v>
      </c>
      <c r="G393" s="232"/>
      <c r="H393" s="236">
        <v>5.46</v>
      </c>
      <c r="I393" s="237"/>
      <c r="J393" s="232"/>
      <c r="K393" s="232"/>
      <c r="L393" s="238"/>
      <c r="M393" s="239"/>
      <c r="N393" s="240"/>
      <c r="O393" s="240"/>
      <c r="P393" s="240"/>
      <c r="Q393" s="240"/>
      <c r="R393" s="240"/>
      <c r="S393" s="240"/>
      <c r="T393" s="241"/>
      <c r="AT393" s="242" t="s">
        <v>194</v>
      </c>
      <c r="AU393" s="242" t="s">
        <v>187</v>
      </c>
      <c r="AV393" s="11" t="s">
        <v>187</v>
      </c>
      <c r="AW393" s="11" t="s">
        <v>35</v>
      </c>
      <c r="AX393" s="11" t="s">
        <v>73</v>
      </c>
      <c r="AY393" s="242" t="s">
        <v>180</v>
      </c>
    </row>
    <row r="394" spans="2:51" s="12" customFormat="1" ht="13.5">
      <c r="B394" s="243"/>
      <c r="C394" s="244"/>
      <c r="D394" s="233" t="s">
        <v>194</v>
      </c>
      <c r="E394" s="245" t="s">
        <v>22</v>
      </c>
      <c r="F394" s="246" t="s">
        <v>196</v>
      </c>
      <c r="G394" s="244"/>
      <c r="H394" s="247">
        <v>20.06</v>
      </c>
      <c r="I394" s="248"/>
      <c r="J394" s="244"/>
      <c r="K394" s="244"/>
      <c r="L394" s="249"/>
      <c r="M394" s="250"/>
      <c r="N394" s="251"/>
      <c r="O394" s="251"/>
      <c r="P394" s="251"/>
      <c r="Q394" s="251"/>
      <c r="R394" s="251"/>
      <c r="S394" s="251"/>
      <c r="T394" s="252"/>
      <c r="AT394" s="253" t="s">
        <v>194</v>
      </c>
      <c r="AU394" s="253" t="s">
        <v>187</v>
      </c>
      <c r="AV394" s="12" t="s">
        <v>186</v>
      </c>
      <c r="AW394" s="12" t="s">
        <v>35</v>
      </c>
      <c r="AX394" s="12" t="s">
        <v>10</v>
      </c>
      <c r="AY394" s="253" t="s">
        <v>180</v>
      </c>
    </row>
    <row r="395" spans="2:65" s="1" customFormat="1" ht="22.8" customHeight="1">
      <c r="B395" s="45"/>
      <c r="C395" s="220" t="s">
        <v>717</v>
      </c>
      <c r="D395" s="220" t="s">
        <v>182</v>
      </c>
      <c r="E395" s="221" t="s">
        <v>718</v>
      </c>
      <c r="F395" s="222" t="s">
        <v>719</v>
      </c>
      <c r="G395" s="223" t="s">
        <v>203</v>
      </c>
      <c r="H395" s="224">
        <v>3</v>
      </c>
      <c r="I395" s="225"/>
      <c r="J395" s="224">
        <f>ROUND(I395*H395,0)</f>
        <v>0</v>
      </c>
      <c r="K395" s="222" t="s">
        <v>193</v>
      </c>
      <c r="L395" s="71"/>
      <c r="M395" s="226" t="s">
        <v>22</v>
      </c>
      <c r="N395" s="227" t="s">
        <v>45</v>
      </c>
      <c r="O395" s="46"/>
      <c r="P395" s="228">
        <f>O395*H395</f>
        <v>0</v>
      </c>
      <c r="Q395" s="228">
        <v>0</v>
      </c>
      <c r="R395" s="228">
        <f>Q395*H395</f>
        <v>0</v>
      </c>
      <c r="S395" s="228">
        <v>0</v>
      </c>
      <c r="T395" s="229">
        <f>S395*H395</f>
        <v>0</v>
      </c>
      <c r="AR395" s="23" t="s">
        <v>224</v>
      </c>
      <c r="AT395" s="23" t="s">
        <v>182</v>
      </c>
      <c r="AU395" s="23" t="s">
        <v>187</v>
      </c>
      <c r="AY395" s="23" t="s">
        <v>180</v>
      </c>
      <c r="BE395" s="230">
        <f>IF(N395="základní",J395,0)</f>
        <v>0</v>
      </c>
      <c r="BF395" s="230">
        <f>IF(N395="snížená",J395,0)</f>
        <v>0</v>
      </c>
      <c r="BG395" s="230">
        <f>IF(N395="zákl. přenesená",J395,0)</f>
        <v>0</v>
      </c>
      <c r="BH395" s="230">
        <f>IF(N395="sníž. přenesená",J395,0)</f>
        <v>0</v>
      </c>
      <c r="BI395" s="230">
        <f>IF(N395="nulová",J395,0)</f>
        <v>0</v>
      </c>
      <c r="BJ395" s="23" t="s">
        <v>187</v>
      </c>
      <c r="BK395" s="230">
        <f>ROUND(I395*H395,0)</f>
        <v>0</v>
      </c>
      <c r="BL395" s="23" t="s">
        <v>224</v>
      </c>
      <c r="BM395" s="23" t="s">
        <v>720</v>
      </c>
    </row>
    <row r="396" spans="2:47" s="1" customFormat="1" ht="13.5">
      <c r="B396" s="45"/>
      <c r="C396" s="73"/>
      <c r="D396" s="233" t="s">
        <v>205</v>
      </c>
      <c r="E396" s="73"/>
      <c r="F396" s="254" t="s">
        <v>721</v>
      </c>
      <c r="G396" s="73"/>
      <c r="H396" s="73"/>
      <c r="I396" s="190"/>
      <c r="J396" s="73"/>
      <c r="K396" s="73"/>
      <c r="L396" s="71"/>
      <c r="M396" s="255"/>
      <c r="N396" s="46"/>
      <c r="O396" s="46"/>
      <c r="P396" s="46"/>
      <c r="Q396" s="46"/>
      <c r="R396" s="46"/>
      <c r="S396" s="46"/>
      <c r="T396" s="94"/>
      <c r="AT396" s="23" t="s">
        <v>205</v>
      </c>
      <c r="AU396" s="23" t="s">
        <v>187</v>
      </c>
    </row>
    <row r="397" spans="2:51" s="11" customFormat="1" ht="13.5">
      <c r="B397" s="231"/>
      <c r="C397" s="232"/>
      <c r="D397" s="233" t="s">
        <v>194</v>
      </c>
      <c r="E397" s="234" t="s">
        <v>22</v>
      </c>
      <c r="F397" s="235" t="s">
        <v>722</v>
      </c>
      <c r="G397" s="232"/>
      <c r="H397" s="236">
        <v>3</v>
      </c>
      <c r="I397" s="237"/>
      <c r="J397" s="232"/>
      <c r="K397" s="232"/>
      <c r="L397" s="238"/>
      <c r="M397" s="239"/>
      <c r="N397" s="240"/>
      <c r="O397" s="240"/>
      <c r="P397" s="240"/>
      <c r="Q397" s="240"/>
      <c r="R397" s="240"/>
      <c r="S397" s="240"/>
      <c r="T397" s="241"/>
      <c r="AT397" s="242" t="s">
        <v>194</v>
      </c>
      <c r="AU397" s="242" t="s">
        <v>187</v>
      </c>
      <c r="AV397" s="11" t="s">
        <v>187</v>
      </c>
      <c r="AW397" s="11" t="s">
        <v>35</v>
      </c>
      <c r="AX397" s="11" t="s">
        <v>73</v>
      </c>
      <c r="AY397" s="242" t="s">
        <v>180</v>
      </c>
    </row>
    <row r="398" spans="2:51" s="12" customFormat="1" ht="13.5">
      <c r="B398" s="243"/>
      <c r="C398" s="244"/>
      <c r="D398" s="233" t="s">
        <v>194</v>
      </c>
      <c r="E398" s="245" t="s">
        <v>22</v>
      </c>
      <c r="F398" s="246" t="s">
        <v>196</v>
      </c>
      <c r="G398" s="244"/>
      <c r="H398" s="247">
        <v>3</v>
      </c>
      <c r="I398" s="248"/>
      <c r="J398" s="244"/>
      <c r="K398" s="244"/>
      <c r="L398" s="249"/>
      <c r="M398" s="250"/>
      <c r="N398" s="251"/>
      <c r="O398" s="251"/>
      <c r="P398" s="251"/>
      <c r="Q398" s="251"/>
      <c r="R398" s="251"/>
      <c r="S398" s="251"/>
      <c r="T398" s="252"/>
      <c r="AT398" s="253" t="s">
        <v>194</v>
      </c>
      <c r="AU398" s="253" t="s">
        <v>187</v>
      </c>
      <c r="AV398" s="12" t="s">
        <v>186</v>
      </c>
      <c r="AW398" s="12" t="s">
        <v>35</v>
      </c>
      <c r="AX398" s="12" t="s">
        <v>10</v>
      </c>
      <c r="AY398" s="253" t="s">
        <v>180</v>
      </c>
    </row>
    <row r="399" spans="2:65" s="1" customFormat="1" ht="14.4" customHeight="1">
      <c r="B399" s="45"/>
      <c r="C399" s="220" t="s">
        <v>470</v>
      </c>
      <c r="D399" s="220" t="s">
        <v>182</v>
      </c>
      <c r="E399" s="221" t="s">
        <v>723</v>
      </c>
      <c r="F399" s="222" t="s">
        <v>724</v>
      </c>
      <c r="G399" s="223" t="s">
        <v>192</v>
      </c>
      <c r="H399" s="224">
        <v>20.06</v>
      </c>
      <c r="I399" s="225"/>
      <c r="J399" s="224">
        <f>ROUND(I399*H399,0)</f>
        <v>0</v>
      </c>
      <c r="K399" s="222" t="s">
        <v>193</v>
      </c>
      <c r="L399" s="71"/>
      <c r="M399" s="226" t="s">
        <v>22</v>
      </c>
      <c r="N399" s="227" t="s">
        <v>45</v>
      </c>
      <c r="O399" s="46"/>
      <c r="P399" s="228">
        <f>O399*H399</f>
        <v>0</v>
      </c>
      <c r="Q399" s="228">
        <v>0</v>
      </c>
      <c r="R399" s="228">
        <f>Q399*H399</f>
        <v>0</v>
      </c>
      <c r="S399" s="228">
        <v>0</v>
      </c>
      <c r="T399" s="229">
        <f>S399*H399</f>
        <v>0</v>
      </c>
      <c r="AR399" s="23" t="s">
        <v>224</v>
      </c>
      <c r="AT399" s="23" t="s">
        <v>182</v>
      </c>
      <c r="AU399" s="23" t="s">
        <v>187</v>
      </c>
      <c r="AY399" s="23" t="s">
        <v>180</v>
      </c>
      <c r="BE399" s="230">
        <f>IF(N399="základní",J399,0)</f>
        <v>0</v>
      </c>
      <c r="BF399" s="230">
        <f>IF(N399="snížená",J399,0)</f>
        <v>0</v>
      </c>
      <c r="BG399" s="230">
        <f>IF(N399="zákl. přenesená",J399,0)</f>
        <v>0</v>
      </c>
      <c r="BH399" s="230">
        <f>IF(N399="sníž. přenesená",J399,0)</f>
        <v>0</v>
      </c>
      <c r="BI399" s="230">
        <f>IF(N399="nulová",J399,0)</f>
        <v>0</v>
      </c>
      <c r="BJ399" s="23" t="s">
        <v>187</v>
      </c>
      <c r="BK399" s="230">
        <f>ROUND(I399*H399,0)</f>
        <v>0</v>
      </c>
      <c r="BL399" s="23" t="s">
        <v>224</v>
      </c>
      <c r="BM399" s="23" t="s">
        <v>725</v>
      </c>
    </row>
    <row r="400" spans="2:47" s="1" customFormat="1" ht="13.5">
      <c r="B400" s="45"/>
      <c r="C400" s="73"/>
      <c r="D400" s="233" t="s">
        <v>205</v>
      </c>
      <c r="E400" s="73"/>
      <c r="F400" s="254" t="s">
        <v>721</v>
      </c>
      <c r="G400" s="73"/>
      <c r="H400" s="73"/>
      <c r="I400" s="190"/>
      <c r="J400" s="73"/>
      <c r="K400" s="73"/>
      <c r="L400" s="71"/>
      <c r="M400" s="255"/>
      <c r="N400" s="46"/>
      <c r="O400" s="46"/>
      <c r="P400" s="46"/>
      <c r="Q400" s="46"/>
      <c r="R400" s="46"/>
      <c r="S400" s="46"/>
      <c r="T400" s="94"/>
      <c r="AT400" s="23" t="s">
        <v>205</v>
      </c>
      <c r="AU400" s="23" t="s">
        <v>187</v>
      </c>
    </row>
    <row r="401" spans="2:51" s="11" customFormat="1" ht="13.5">
      <c r="B401" s="231"/>
      <c r="C401" s="232"/>
      <c r="D401" s="233" t="s">
        <v>194</v>
      </c>
      <c r="E401" s="234" t="s">
        <v>22</v>
      </c>
      <c r="F401" s="235" t="s">
        <v>726</v>
      </c>
      <c r="G401" s="232"/>
      <c r="H401" s="236">
        <v>20.06</v>
      </c>
      <c r="I401" s="237"/>
      <c r="J401" s="232"/>
      <c r="K401" s="232"/>
      <c r="L401" s="238"/>
      <c r="M401" s="239"/>
      <c r="N401" s="240"/>
      <c r="O401" s="240"/>
      <c r="P401" s="240"/>
      <c r="Q401" s="240"/>
      <c r="R401" s="240"/>
      <c r="S401" s="240"/>
      <c r="T401" s="241"/>
      <c r="AT401" s="242" t="s">
        <v>194</v>
      </c>
      <c r="AU401" s="242" t="s">
        <v>187</v>
      </c>
      <c r="AV401" s="11" t="s">
        <v>187</v>
      </c>
      <c r="AW401" s="11" t="s">
        <v>35</v>
      </c>
      <c r="AX401" s="11" t="s">
        <v>73</v>
      </c>
      <c r="AY401" s="242" t="s">
        <v>180</v>
      </c>
    </row>
    <row r="402" spans="2:51" s="12" customFormat="1" ht="13.5">
      <c r="B402" s="243"/>
      <c r="C402" s="244"/>
      <c r="D402" s="233" t="s">
        <v>194</v>
      </c>
      <c r="E402" s="245" t="s">
        <v>22</v>
      </c>
      <c r="F402" s="246" t="s">
        <v>196</v>
      </c>
      <c r="G402" s="244"/>
      <c r="H402" s="247">
        <v>20.06</v>
      </c>
      <c r="I402" s="248"/>
      <c r="J402" s="244"/>
      <c r="K402" s="244"/>
      <c r="L402" s="249"/>
      <c r="M402" s="250"/>
      <c r="N402" s="251"/>
      <c r="O402" s="251"/>
      <c r="P402" s="251"/>
      <c r="Q402" s="251"/>
      <c r="R402" s="251"/>
      <c r="S402" s="251"/>
      <c r="T402" s="252"/>
      <c r="AT402" s="253" t="s">
        <v>194</v>
      </c>
      <c r="AU402" s="253" t="s">
        <v>187</v>
      </c>
      <c r="AV402" s="12" t="s">
        <v>186</v>
      </c>
      <c r="AW402" s="12" t="s">
        <v>35</v>
      </c>
      <c r="AX402" s="12" t="s">
        <v>10</v>
      </c>
      <c r="AY402" s="253" t="s">
        <v>180</v>
      </c>
    </row>
    <row r="403" spans="2:65" s="1" customFormat="1" ht="34.2" customHeight="1">
      <c r="B403" s="45"/>
      <c r="C403" s="220" t="s">
        <v>727</v>
      </c>
      <c r="D403" s="220" t="s">
        <v>182</v>
      </c>
      <c r="E403" s="221" t="s">
        <v>728</v>
      </c>
      <c r="F403" s="222" t="s">
        <v>729</v>
      </c>
      <c r="G403" s="223" t="s">
        <v>334</v>
      </c>
      <c r="H403" s="225"/>
      <c r="I403" s="225"/>
      <c r="J403" s="224">
        <f>ROUND(I403*H403,0)</f>
        <v>0</v>
      </c>
      <c r="K403" s="222" t="s">
        <v>193</v>
      </c>
      <c r="L403" s="71"/>
      <c r="M403" s="226" t="s">
        <v>22</v>
      </c>
      <c r="N403" s="227" t="s">
        <v>45</v>
      </c>
      <c r="O403" s="46"/>
      <c r="P403" s="228">
        <f>O403*H403</f>
        <v>0</v>
      </c>
      <c r="Q403" s="228">
        <v>0</v>
      </c>
      <c r="R403" s="228">
        <f>Q403*H403</f>
        <v>0</v>
      </c>
      <c r="S403" s="228">
        <v>0</v>
      </c>
      <c r="T403" s="229">
        <f>S403*H403</f>
        <v>0</v>
      </c>
      <c r="AR403" s="23" t="s">
        <v>224</v>
      </c>
      <c r="AT403" s="23" t="s">
        <v>182</v>
      </c>
      <c r="AU403" s="23" t="s">
        <v>187</v>
      </c>
      <c r="AY403" s="23" t="s">
        <v>180</v>
      </c>
      <c r="BE403" s="230">
        <f>IF(N403="základní",J403,0)</f>
        <v>0</v>
      </c>
      <c r="BF403" s="230">
        <f>IF(N403="snížená",J403,0)</f>
        <v>0</v>
      </c>
      <c r="BG403" s="230">
        <f>IF(N403="zákl. přenesená",J403,0)</f>
        <v>0</v>
      </c>
      <c r="BH403" s="230">
        <f>IF(N403="sníž. přenesená",J403,0)</f>
        <v>0</v>
      </c>
      <c r="BI403" s="230">
        <f>IF(N403="nulová",J403,0)</f>
        <v>0</v>
      </c>
      <c r="BJ403" s="23" t="s">
        <v>187</v>
      </c>
      <c r="BK403" s="230">
        <f>ROUND(I403*H403,0)</f>
        <v>0</v>
      </c>
      <c r="BL403" s="23" t="s">
        <v>224</v>
      </c>
      <c r="BM403" s="23" t="s">
        <v>730</v>
      </c>
    </row>
    <row r="404" spans="2:47" s="1" customFormat="1" ht="13.5">
      <c r="B404" s="45"/>
      <c r="C404" s="73"/>
      <c r="D404" s="233" t="s">
        <v>205</v>
      </c>
      <c r="E404" s="73"/>
      <c r="F404" s="254" t="s">
        <v>336</v>
      </c>
      <c r="G404" s="73"/>
      <c r="H404" s="73"/>
      <c r="I404" s="190"/>
      <c r="J404" s="73"/>
      <c r="K404" s="73"/>
      <c r="L404" s="71"/>
      <c r="M404" s="255"/>
      <c r="N404" s="46"/>
      <c r="O404" s="46"/>
      <c r="P404" s="46"/>
      <c r="Q404" s="46"/>
      <c r="R404" s="46"/>
      <c r="S404" s="46"/>
      <c r="T404" s="94"/>
      <c r="AT404" s="23" t="s">
        <v>205</v>
      </c>
      <c r="AU404" s="23" t="s">
        <v>187</v>
      </c>
    </row>
    <row r="405" spans="2:63" s="10" customFormat="1" ht="29.85" customHeight="1">
      <c r="B405" s="204"/>
      <c r="C405" s="205"/>
      <c r="D405" s="206" t="s">
        <v>72</v>
      </c>
      <c r="E405" s="218" t="s">
        <v>731</v>
      </c>
      <c r="F405" s="218" t="s">
        <v>732</v>
      </c>
      <c r="G405" s="205"/>
      <c r="H405" s="205"/>
      <c r="I405" s="208"/>
      <c r="J405" s="219">
        <f>BK405</f>
        <v>0</v>
      </c>
      <c r="K405" s="205"/>
      <c r="L405" s="210"/>
      <c r="M405" s="211"/>
      <c r="N405" s="212"/>
      <c r="O405" s="212"/>
      <c r="P405" s="213">
        <f>SUM(P406:P417)</f>
        <v>0</v>
      </c>
      <c r="Q405" s="212"/>
      <c r="R405" s="213">
        <f>SUM(R406:R417)</f>
        <v>0</v>
      </c>
      <c r="S405" s="212"/>
      <c r="T405" s="214">
        <f>SUM(T406:T417)</f>
        <v>0</v>
      </c>
      <c r="AR405" s="215" t="s">
        <v>187</v>
      </c>
      <c r="AT405" s="216" t="s">
        <v>72</v>
      </c>
      <c r="AU405" s="216" t="s">
        <v>10</v>
      </c>
      <c r="AY405" s="215" t="s">
        <v>180</v>
      </c>
      <c r="BK405" s="217">
        <f>SUM(BK406:BK417)</f>
        <v>0</v>
      </c>
    </row>
    <row r="406" spans="2:65" s="1" customFormat="1" ht="22.8" customHeight="1">
      <c r="B406" s="45"/>
      <c r="C406" s="220" t="s">
        <v>475</v>
      </c>
      <c r="D406" s="220" t="s">
        <v>182</v>
      </c>
      <c r="E406" s="221" t="s">
        <v>733</v>
      </c>
      <c r="F406" s="222" t="s">
        <v>734</v>
      </c>
      <c r="G406" s="223" t="s">
        <v>192</v>
      </c>
      <c r="H406" s="224">
        <v>78.82</v>
      </c>
      <c r="I406" s="225"/>
      <c r="J406" s="224">
        <f>ROUND(I406*H406,0)</f>
        <v>0</v>
      </c>
      <c r="K406" s="222" t="s">
        <v>193</v>
      </c>
      <c r="L406" s="71"/>
      <c r="M406" s="226" t="s">
        <v>22</v>
      </c>
      <c r="N406" s="227" t="s">
        <v>45</v>
      </c>
      <c r="O406" s="46"/>
      <c r="P406" s="228">
        <f>O406*H406</f>
        <v>0</v>
      </c>
      <c r="Q406" s="228">
        <v>0</v>
      </c>
      <c r="R406" s="228">
        <f>Q406*H406</f>
        <v>0</v>
      </c>
      <c r="S406" s="228">
        <v>0</v>
      </c>
      <c r="T406" s="229">
        <f>S406*H406</f>
        <v>0</v>
      </c>
      <c r="AR406" s="23" t="s">
        <v>224</v>
      </c>
      <c r="AT406" s="23" t="s">
        <v>182</v>
      </c>
      <c r="AU406" s="23" t="s">
        <v>187</v>
      </c>
      <c r="AY406" s="23" t="s">
        <v>180</v>
      </c>
      <c r="BE406" s="230">
        <f>IF(N406="základní",J406,0)</f>
        <v>0</v>
      </c>
      <c r="BF406" s="230">
        <f>IF(N406="snížená",J406,0)</f>
        <v>0</v>
      </c>
      <c r="BG406" s="230">
        <f>IF(N406="zákl. přenesená",J406,0)</f>
        <v>0</v>
      </c>
      <c r="BH406" s="230">
        <f>IF(N406="sníž. přenesená",J406,0)</f>
        <v>0</v>
      </c>
      <c r="BI406" s="230">
        <f>IF(N406="nulová",J406,0)</f>
        <v>0</v>
      </c>
      <c r="BJ406" s="23" t="s">
        <v>187</v>
      </c>
      <c r="BK406" s="230">
        <f>ROUND(I406*H406,0)</f>
        <v>0</v>
      </c>
      <c r="BL406" s="23" t="s">
        <v>224</v>
      </c>
      <c r="BM406" s="23" t="s">
        <v>735</v>
      </c>
    </row>
    <row r="407" spans="2:51" s="13" customFormat="1" ht="13.5">
      <c r="B407" s="256"/>
      <c r="C407" s="257"/>
      <c r="D407" s="233" t="s">
        <v>194</v>
      </c>
      <c r="E407" s="258" t="s">
        <v>22</v>
      </c>
      <c r="F407" s="259" t="s">
        <v>736</v>
      </c>
      <c r="G407" s="257"/>
      <c r="H407" s="258" t="s">
        <v>22</v>
      </c>
      <c r="I407" s="260"/>
      <c r="J407" s="257"/>
      <c r="K407" s="257"/>
      <c r="L407" s="261"/>
      <c r="M407" s="262"/>
      <c r="N407" s="263"/>
      <c r="O407" s="263"/>
      <c r="P407" s="263"/>
      <c r="Q407" s="263"/>
      <c r="R407" s="263"/>
      <c r="S407" s="263"/>
      <c r="T407" s="264"/>
      <c r="AT407" s="265" t="s">
        <v>194</v>
      </c>
      <c r="AU407" s="265" t="s">
        <v>187</v>
      </c>
      <c r="AV407" s="13" t="s">
        <v>10</v>
      </c>
      <c r="AW407" s="13" t="s">
        <v>35</v>
      </c>
      <c r="AX407" s="13" t="s">
        <v>73</v>
      </c>
      <c r="AY407" s="265" t="s">
        <v>180</v>
      </c>
    </row>
    <row r="408" spans="2:51" s="11" customFormat="1" ht="13.5">
      <c r="B408" s="231"/>
      <c r="C408" s="232"/>
      <c r="D408" s="233" t="s">
        <v>194</v>
      </c>
      <c r="E408" s="234" t="s">
        <v>22</v>
      </c>
      <c r="F408" s="235" t="s">
        <v>225</v>
      </c>
      <c r="G408" s="232"/>
      <c r="H408" s="236">
        <v>19.3</v>
      </c>
      <c r="I408" s="237"/>
      <c r="J408" s="232"/>
      <c r="K408" s="232"/>
      <c r="L408" s="238"/>
      <c r="M408" s="239"/>
      <c r="N408" s="240"/>
      <c r="O408" s="240"/>
      <c r="P408" s="240"/>
      <c r="Q408" s="240"/>
      <c r="R408" s="240"/>
      <c r="S408" s="240"/>
      <c r="T408" s="241"/>
      <c r="AT408" s="242" t="s">
        <v>194</v>
      </c>
      <c r="AU408" s="242" t="s">
        <v>187</v>
      </c>
      <c r="AV408" s="11" t="s">
        <v>187</v>
      </c>
      <c r="AW408" s="11" t="s">
        <v>35</v>
      </c>
      <c r="AX408" s="11" t="s">
        <v>73</v>
      </c>
      <c r="AY408" s="242" t="s">
        <v>180</v>
      </c>
    </row>
    <row r="409" spans="2:51" s="13" customFormat="1" ht="13.5">
      <c r="B409" s="256"/>
      <c r="C409" s="257"/>
      <c r="D409" s="233" t="s">
        <v>194</v>
      </c>
      <c r="E409" s="258" t="s">
        <v>22</v>
      </c>
      <c r="F409" s="259" t="s">
        <v>261</v>
      </c>
      <c r="G409" s="257"/>
      <c r="H409" s="258" t="s">
        <v>22</v>
      </c>
      <c r="I409" s="260"/>
      <c r="J409" s="257"/>
      <c r="K409" s="257"/>
      <c r="L409" s="261"/>
      <c r="M409" s="262"/>
      <c r="N409" s="263"/>
      <c r="O409" s="263"/>
      <c r="P409" s="263"/>
      <c r="Q409" s="263"/>
      <c r="R409" s="263"/>
      <c r="S409" s="263"/>
      <c r="T409" s="264"/>
      <c r="AT409" s="265" t="s">
        <v>194</v>
      </c>
      <c r="AU409" s="265" t="s">
        <v>187</v>
      </c>
      <c r="AV409" s="13" t="s">
        <v>10</v>
      </c>
      <c r="AW409" s="13" t="s">
        <v>35</v>
      </c>
      <c r="AX409" s="13" t="s">
        <v>73</v>
      </c>
      <c r="AY409" s="265" t="s">
        <v>180</v>
      </c>
    </row>
    <row r="410" spans="2:51" s="11" customFormat="1" ht="13.5">
      <c r="B410" s="231"/>
      <c r="C410" s="232"/>
      <c r="D410" s="233" t="s">
        <v>194</v>
      </c>
      <c r="E410" s="234" t="s">
        <v>22</v>
      </c>
      <c r="F410" s="235" t="s">
        <v>737</v>
      </c>
      <c r="G410" s="232"/>
      <c r="H410" s="236">
        <v>35.14</v>
      </c>
      <c r="I410" s="237"/>
      <c r="J410" s="232"/>
      <c r="K410" s="232"/>
      <c r="L410" s="238"/>
      <c r="M410" s="239"/>
      <c r="N410" s="240"/>
      <c r="O410" s="240"/>
      <c r="P410" s="240"/>
      <c r="Q410" s="240"/>
      <c r="R410" s="240"/>
      <c r="S410" s="240"/>
      <c r="T410" s="241"/>
      <c r="AT410" s="242" t="s">
        <v>194</v>
      </c>
      <c r="AU410" s="242" t="s">
        <v>187</v>
      </c>
      <c r="AV410" s="11" t="s">
        <v>187</v>
      </c>
      <c r="AW410" s="11" t="s">
        <v>35</v>
      </c>
      <c r="AX410" s="11" t="s">
        <v>73</v>
      </c>
      <c r="AY410" s="242" t="s">
        <v>180</v>
      </c>
    </row>
    <row r="411" spans="2:51" s="11" customFormat="1" ht="13.5">
      <c r="B411" s="231"/>
      <c r="C411" s="232"/>
      <c r="D411" s="233" t="s">
        <v>194</v>
      </c>
      <c r="E411" s="234" t="s">
        <v>22</v>
      </c>
      <c r="F411" s="235" t="s">
        <v>738</v>
      </c>
      <c r="G411" s="232"/>
      <c r="H411" s="236">
        <v>14.87</v>
      </c>
      <c r="I411" s="237"/>
      <c r="J411" s="232"/>
      <c r="K411" s="232"/>
      <c r="L411" s="238"/>
      <c r="M411" s="239"/>
      <c r="N411" s="240"/>
      <c r="O411" s="240"/>
      <c r="P411" s="240"/>
      <c r="Q411" s="240"/>
      <c r="R411" s="240"/>
      <c r="S411" s="240"/>
      <c r="T411" s="241"/>
      <c r="AT411" s="242" t="s">
        <v>194</v>
      </c>
      <c r="AU411" s="242" t="s">
        <v>187</v>
      </c>
      <c r="AV411" s="11" t="s">
        <v>187</v>
      </c>
      <c r="AW411" s="11" t="s">
        <v>35</v>
      </c>
      <c r="AX411" s="11" t="s">
        <v>73</v>
      </c>
      <c r="AY411" s="242" t="s">
        <v>180</v>
      </c>
    </row>
    <row r="412" spans="2:51" s="11" customFormat="1" ht="13.5">
      <c r="B412" s="231"/>
      <c r="C412" s="232"/>
      <c r="D412" s="233" t="s">
        <v>194</v>
      </c>
      <c r="E412" s="234" t="s">
        <v>22</v>
      </c>
      <c r="F412" s="235" t="s">
        <v>739</v>
      </c>
      <c r="G412" s="232"/>
      <c r="H412" s="236">
        <v>4.74</v>
      </c>
      <c r="I412" s="237"/>
      <c r="J412" s="232"/>
      <c r="K412" s="232"/>
      <c r="L412" s="238"/>
      <c r="M412" s="239"/>
      <c r="N412" s="240"/>
      <c r="O412" s="240"/>
      <c r="P412" s="240"/>
      <c r="Q412" s="240"/>
      <c r="R412" s="240"/>
      <c r="S412" s="240"/>
      <c r="T412" s="241"/>
      <c r="AT412" s="242" t="s">
        <v>194</v>
      </c>
      <c r="AU412" s="242" t="s">
        <v>187</v>
      </c>
      <c r="AV412" s="11" t="s">
        <v>187</v>
      </c>
      <c r="AW412" s="11" t="s">
        <v>35</v>
      </c>
      <c r="AX412" s="11" t="s">
        <v>73</v>
      </c>
      <c r="AY412" s="242" t="s">
        <v>180</v>
      </c>
    </row>
    <row r="413" spans="2:51" s="11" customFormat="1" ht="13.5">
      <c r="B413" s="231"/>
      <c r="C413" s="232"/>
      <c r="D413" s="233" t="s">
        <v>194</v>
      </c>
      <c r="E413" s="234" t="s">
        <v>22</v>
      </c>
      <c r="F413" s="235" t="s">
        <v>740</v>
      </c>
      <c r="G413" s="232"/>
      <c r="H413" s="236">
        <v>4.77</v>
      </c>
      <c r="I413" s="237"/>
      <c r="J413" s="232"/>
      <c r="K413" s="232"/>
      <c r="L413" s="238"/>
      <c r="M413" s="239"/>
      <c r="N413" s="240"/>
      <c r="O413" s="240"/>
      <c r="P413" s="240"/>
      <c r="Q413" s="240"/>
      <c r="R413" s="240"/>
      <c r="S413" s="240"/>
      <c r="T413" s="241"/>
      <c r="AT413" s="242" t="s">
        <v>194</v>
      </c>
      <c r="AU413" s="242" t="s">
        <v>187</v>
      </c>
      <c r="AV413" s="11" t="s">
        <v>187</v>
      </c>
      <c r="AW413" s="11" t="s">
        <v>35</v>
      </c>
      <c r="AX413" s="11" t="s">
        <v>73</v>
      </c>
      <c r="AY413" s="242" t="s">
        <v>180</v>
      </c>
    </row>
    <row r="414" spans="2:51" s="12" customFormat="1" ht="13.5">
      <c r="B414" s="243"/>
      <c r="C414" s="244"/>
      <c r="D414" s="233" t="s">
        <v>194</v>
      </c>
      <c r="E414" s="245" t="s">
        <v>22</v>
      </c>
      <c r="F414" s="246" t="s">
        <v>196</v>
      </c>
      <c r="G414" s="244"/>
      <c r="H414" s="247">
        <v>78.82</v>
      </c>
      <c r="I414" s="248"/>
      <c r="J414" s="244"/>
      <c r="K414" s="244"/>
      <c r="L414" s="249"/>
      <c r="M414" s="250"/>
      <c r="N414" s="251"/>
      <c r="O414" s="251"/>
      <c r="P414" s="251"/>
      <c r="Q414" s="251"/>
      <c r="R414" s="251"/>
      <c r="S414" s="251"/>
      <c r="T414" s="252"/>
      <c r="AT414" s="253" t="s">
        <v>194</v>
      </c>
      <c r="AU414" s="253" t="s">
        <v>187</v>
      </c>
      <c r="AV414" s="12" t="s">
        <v>186</v>
      </c>
      <c r="AW414" s="12" t="s">
        <v>35</v>
      </c>
      <c r="AX414" s="12" t="s">
        <v>10</v>
      </c>
      <c r="AY414" s="253" t="s">
        <v>180</v>
      </c>
    </row>
    <row r="415" spans="2:65" s="1" customFormat="1" ht="34.2" customHeight="1">
      <c r="B415" s="45"/>
      <c r="C415" s="220" t="s">
        <v>741</v>
      </c>
      <c r="D415" s="220" t="s">
        <v>182</v>
      </c>
      <c r="E415" s="221" t="s">
        <v>742</v>
      </c>
      <c r="F415" s="222" t="s">
        <v>743</v>
      </c>
      <c r="G415" s="223" t="s">
        <v>192</v>
      </c>
      <c r="H415" s="224">
        <v>78.82</v>
      </c>
      <c r="I415" s="225"/>
      <c r="J415" s="224">
        <f>ROUND(I415*H415,0)</f>
        <v>0</v>
      </c>
      <c r="K415" s="222" t="s">
        <v>193</v>
      </c>
      <c r="L415" s="71"/>
      <c r="M415" s="226" t="s">
        <v>22</v>
      </c>
      <c r="N415" s="227" t="s">
        <v>45</v>
      </c>
      <c r="O415" s="46"/>
      <c r="P415" s="228">
        <f>O415*H415</f>
        <v>0</v>
      </c>
      <c r="Q415" s="228">
        <v>0</v>
      </c>
      <c r="R415" s="228">
        <f>Q415*H415</f>
        <v>0</v>
      </c>
      <c r="S415" s="228">
        <v>0</v>
      </c>
      <c r="T415" s="229">
        <f>S415*H415</f>
        <v>0</v>
      </c>
      <c r="AR415" s="23" t="s">
        <v>224</v>
      </c>
      <c r="AT415" s="23" t="s">
        <v>182</v>
      </c>
      <c r="AU415" s="23" t="s">
        <v>187</v>
      </c>
      <c r="AY415" s="23" t="s">
        <v>180</v>
      </c>
      <c r="BE415" s="230">
        <f>IF(N415="základní",J415,0)</f>
        <v>0</v>
      </c>
      <c r="BF415" s="230">
        <f>IF(N415="snížená",J415,0)</f>
        <v>0</v>
      </c>
      <c r="BG415" s="230">
        <f>IF(N415="zákl. přenesená",J415,0)</f>
        <v>0</v>
      </c>
      <c r="BH415" s="230">
        <f>IF(N415="sníž. přenesená",J415,0)</f>
        <v>0</v>
      </c>
      <c r="BI415" s="230">
        <f>IF(N415="nulová",J415,0)</f>
        <v>0</v>
      </c>
      <c r="BJ415" s="23" t="s">
        <v>187</v>
      </c>
      <c r="BK415" s="230">
        <f>ROUND(I415*H415,0)</f>
        <v>0</v>
      </c>
      <c r="BL415" s="23" t="s">
        <v>224</v>
      </c>
      <c r="BM415" s="23" t="s">
        <v>744</v>
      </c>
    </row>
    <row r="416" spans="2:51" s="11" customFormat="1" ht="13.5">
      <c r="B416" s="231"/>
      <c r="C416" s="232"/>
      <c r="D416" s="233" t="s">
        <v>194</v>
      </c>
      <c r="E416" s="234" t="s">
        <v>22</v>
      </c>
      <c r="F416" s="235" t="s">
        <v>745</v>
      </c>
      <c r="G416" s="232"/>
      <c r="H416" s="236">
        <v>78.82</v>
      </c>
      <c r="I416" s="237"/>
      <c r="J416" s="232"/>
      <c r="K416" s="232"/>
      <c r="L416" s="238"/>
      <c r="M416" s="239"/>
      <c r="N416" s="240"/>
      <c r="O416" s="240"/>
      <c r="P416" s="240"/>
      <c r="Q416" s="240"/>
      <c r="R416" s="240"/>
      <c r="S416" s="240"/>
      <c r="T416" s="241"/>
      <c r="AT416" s="242" t="s">
        <v>194</v>
      </c>
      <c r="AU416" s="242" t="s">
        <v>187</v>
      </c>
      <c r="AV416" s="11" t="s">
        <v>187</v>
      </c>
      <c r="AW416" s="11" t="s">
        <v>35</v>
      </c>
      <c r="AX416" s="11" t="s">
        <v>73</v>
      </c>
      <c r="AY416" s="242" t="s">
        <v>180</v>
      </c>
    </row>
    <row r="417" spans="2:51" s="12" customFormat="1" ht="13.5">
      <c r="B417" s="243"/>
      <c r="C417" s="244"/>
      <c r="D417" s="233" t="s">
        <v>194</v>
      </c>
      <c r="E417" s="245" t="s">
        <v>22</v>
      </c>
      <c r="F417" s="246" t="s">
        <v>196</v>
      </c>
      <c r="G417" s="244"/>
      <c r="H417" s="247">
        <v>78.82</v>
      </c>
      <c r="I417" s="248"/>
      <c r="J417" s="244"/>
      <c r="K417" s="244"/>
      <c r="L417" s="249"/>
      <c r="M417" s="275"/>
      <c r="N417" s="276"/>
      <c r="O417" s="276"/>
      <c r="P417" s="276"/>
      <c r="Q417" s="276"/>
      <c r="R417" s="276"/>
      <c r="S417" s="276"/>
      <c r="T417" s="277"/>
      <c r="AT417" s="253" t="s">
        <v>194</v>
      </c>
      <c r="AU417" s="253" t="s">
        <v>187</v>
      </c>
      <c r="AV417" s="12" t="s">
        <v>186</v>
      </c>
      <c r="AW417" s="12" t="s">
        <v>35</v>
      </c>
      <c r="AX417" s="12" t="s">
        <v>10</v>
      </c>
      <c r="AY417" s="253" t="s">
        <v>180</v>
      </c>
    </row>
    <row r="418" spans="2:12" s="1" customFormat="1" ht="6.95" customHeight="1">
      <c r="B418" s="66"/>
      <c r="C418" s="67"/>
      <c r="D418" s="67"/>
      <c r="E418" s="67"/>
      <c r="F418" s="67"/>
      <c r="G418" s="67"/>
      <c r="H418" s="67"/>
      <c r="I418" s="165"/>
      <c r="J418" s="67"/>
      <c r="K418" s="67"/>
      <c r="L418" s="71"/>
    </row>
  </sheetData>
  <sheetProtection password="CC35" sheet="1" objects="1" scenarios="1" formatColumns="0" formatRows="0" autoFilter="0"/>
  <autoFilter ref="C93:K417"/>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4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123</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759</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ROUND(J94,2)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ROUND(SUM(BE94:BE417),2)</f>
        <v>0</v>
      </c>
      <c r="G30" s="46"/>
      <c r="H30" s="46"/>
      <c r="I30" s="157">
        <v>0.21</v>
      </c>
      <c r="J30" s="156">
        <f>ROUND(ROUND((SUM(BE94:BE417)),2)*I30,0)</f>
        <v>0</v>
      </c>
      <c r="K30" s="50"/>
    </row>
    <row r="31" spans="2:11" s="1" customFormat="1" ht="14.4" customHeight="1">
      <c r="B31" s="45"/>
      <c r="C31" s="46"/>
      <c r="D31" s="46"/>
      <c r="E31" s="54" t="s">
        <v>45</v>
      </c>
      <c r="F31" s="156">
        <f>ROUND(SUM(BF94:BF417),2)</f>
        <v>0</v>
      </c>
      <c r="G31" s="46"/>
      <c r="H31" s="46"/>
      <c r="I31" s="157">
        <v>0.15</v>
      </c>
      <c r="J31" s="156">
        <f>ROUND(ROUND((SUM(BF94:BF417)),2)*I31,0)</f>
        <v>0</v>
      </c>
      <c r="K31" s="50"/>
    </row>
    <row r="32" spans="2:11" s="1" customFormat="1" ht="14.4" customHeight="1" hidden="1">
      <c r="B32" s="45"/>
      <c r="C32" s="46"/>
      <c r="D32" s="46"/>
      <c r="E32" s="54" t="s">
        <v>46</v>
      </c>
      <c r="F32" s="156">
        <f>ROUND(SUM(BG94:BG417),2)</f>
        <v>0</v>
      </c>
      <c r="G32" s="46"/>
      <c r="H32" s="46"/>
      <c r="I32" s="157">
        <v>0.21</v>
      </c>
      <c r="J32" s="156">
        <v>0</v>
      </c>
      <c r="K32" s="50"/>
    </row>
    <row r="33" spans="2:11" s="1" customFormat="1" ht="14.4" customHeight="1" hidden="1">
      <c r="B33" s="45"/>
      <c r="C33" s="46"/>
      <c r="D33" s="46"/>
      <c r="E33" s="54" t="s">
        <v>47</v>
      </c>
      <c r="F33" s="156">
        <f>ROUND(SUM(BH94:BH417),2)</f>
        <v>0</v>
      </c>
      <c r="G33" s="46"/>
      <c r="H33" s="46"/>
      <c r="I33" s="157">
        <v>0.15</v>
      </c>
      <c r="J33" s="156">
        <v>0</v>
      </c>
      <c r="K33" s="50"/>
    </row>
    <row r="34" spans="2:11" s="1" customFormat="1" ht="14.4" customHeight="1" hidden="1">
      <c r="B34" s="45"/>
      <c r="C34" s="46"/>
      <c r="D34" s="46"/>
      <c r="E34" s="54" t="s">
        <v>48</v>
      </c>
      <c r="F34" s="156">
        <f>ROUND(SUM(BI94:BI417),2)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02-12 - SO 02-12 Byt 1+1 č. 12</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J94</f>
        <v>0</v>
      </c>
      <c r="K56" s="50"/>
      <c r="AU56" s="23" t="s">
        <v>145</v>
      </c>
    </row>
    <row r="57" spans="2:11" s="7" customFormat="1" ht="24.95" customHeight="1">
      <c r="B57" s="176"/>
      <c r="C57" s="177"/>
      <c r="D57" s="178" t="s">
        <v>146</v>
      </c>
      <c r="E57" s="179"/>
      <c r="F57" s="179"/>
      <c r="G57" s="179"/>
      <c r="H57" s="179"/>
      <c r="I57" s="180"/>
      <c r="J57" s="181">
        <f>J95</f>
        <v>0</v>
      </c>
      <c r="K57" s="182"/>
    </row>
    <row r="58" spans="2:11" s="8" customFormat="1" ht="19.9" customHeight="1">
      <c r="B58" s="183"/>
      <c r="C58" s="184"/>
      <c r="D58" s="185" t="s">
        <v>147</v>
      </c>
      <c r="E58" s="186"/>
      <c r="F58" s="186"/>
      <c r="G58" s="186"/>
      <c r="H58" s="186"/>
      <c r="I58" s="187"/>
      <c r="J58" s="188">
        <f>J96</f>
        <v>0</v>
      </c>
      <c r="K58" s="189"/>
    </row>
    <row r="59" spans="2:11" s="8" customFormat="1" ht="19.9" customHeight="1">
      <c r="B59" s="183"/>
      <c r="C59" s="184"/>
      <c r="D59" s="185" t="s">
        <v>148</v>
      </c>
      <c r="E59" s="186"/>
      <c r="F59" s="186"/>
      <c r="G59" s="186"/>
      <c r="H59" s="186"/>
      <c r="I59" s="187"/>
      <c r="J59" s="188">
        <f>J98</f>
        <v>0</v>
      </c>
      <c r="K59" s="189"/>
    </row>
    <row r="60" spans="2:11" s="8" customFormat="1" ht="19.9" customHeight="1">
      <c r="B60" s="183"/>
      <c r="C60" s="184"/>
      <c r="D60" s="185" t="s">
        <v>149</v>
      </c>
      <c r="E60" s="186"/>
      <c r="F60" s="186"/>
      <c r="G60" s="186"/>
      <c r="H60" s="186"/>
      <c r="I60" s="187"/>
      <c r="J60" s="188">
        <f>J121</f>
        <v>0</v>
      </c>
      <c r="K60" s="189"/>
    </row>
    <row r="61" spans="2:11" s="8" customFormat="1" ht="19.9" customHeight="1">
      <c r="B61" s="183"/>
      <c r="C61" s="184"/>
      <c r="D61" s="185" t="s">
        <v>150</v>
      </c>
      <c r="E61" s="186"/>
      <c r="F61" s="186"/>
      <c r="G61" s="186"/>
      <c r="H61" s="186"/>
      <c r="I61" s="187"/>
      <c r="J61" s="188">
        <f>J161</f>
        <v>0</v>
      </c>
      <c r="K61" s="189"/>
    </row>
    <row r="62" spans="2:11" s="8" customFormat="1" ht="19.9" customHeight="1">
      <c r="B62" s="183"/>
      <c r="C62" s="184"/>
      <c r="D62" s="185" t="s">
        <v>151</v>
      </c>
      <c r="E62" s="186"/>
      <c r="F62" s="186"/>
      <c r="G62" s="186"/>
      <c r="H62" s="186"/>
      <c r="I62" s="187"/>
      <c r="J62" s="188">
        <f>J173</f>
        <v>0</v>
      </c>
      <c r="K62" s="189"/>
    </row>
    <row r="63" spans="2:11" s="8" customFormat="1" ht="19.9" customHeight="1">
      <c r="B63" s="183"/>
      <c r="C63" s="184"/>
      <c r="D63" s="185" t="s">
        <v>152</v>
      </c>
      <c r="E63" s="186"/>
      <c r="F63" s="186"/>
      <c r="G63" s="186"/>
      <c r="H63" s="186"/>
      <c r="I63" s="187"/>
      <c r="J63" s="188">
        <f>J186</f>
        <v>0</v>
      </c>
      <c r="K63" s="189"/>
    </row>
    <row r="64" spans="2:11" s="7" customFormat="1" ht="24.95" customHeight="1">
      <c r="B64" s="176"/>
      <c r="C64" s="177"/>
      <c r="D64" s="178" t="s">
        <v>153</v>
      </c>
      <c r="E64" s="179"/>
      <c r="F64" s="179"/>
      <c r="G64" s="179"/>
      <c r="H64" s="179"/>
      <c r="I64" s="180"/>
      <c r="J64" s="181">
        <f>J189</f>
        <v>0</v>
      </c>
      <c r="K64" s="182"/>
    </row>
    <row r="65" spans="2:11" s="8" customFormat="1" ht="19.9" customHeight="1">
      <c r="B65" s="183"/>
      <c r="C65" s="184"/>
      <c r="D65" s="185" t="s">
        <v>154</v>
      </c>
      <c r="E65" s="186"/>
      <c r="F65" s="186"/>
      <c r="G65" s="186"/>
      <c r="H65" s="186"/>
      <c r="I65" s="187"/>
      <c r="J65" s="188">
        <f>J190</f>
        <v>0</v>
      </c>
      <c r="K65" s="189"/>
    </row>
    <row r="66" spans="2:11" s="8" customFormat="1" ht="19.9" customHeight="1">
      <c r="B66" s="183"/>
      <c r="C66" s="184"/>
      <c r="D66" s="185" t="s">
        <v>155</v>
      </c>
      <c r="E66" s="186"/>
      <c r="F66" s="186"/>
      <c r="G66" s="186"/>
      <c r="H66" s="186"/>
      <c r="I66" s="187"/>
      <c r="J66" s="188">
        <f>J205</f>
        <v>0</v>
      </c>
      <c r="K66" s="189"/>
    </row>
    <row r="67" spans="2:11" s="8" customFormat="1" ht="19.9" customHeight="1">
      <c r="B67" s="183"/>
      <c r="C67" s="184"/>
      <c r="D67" s="185" t="s">
        <v>156</v>
      </c>
      <c r="E67" s="186"/>
      <c r="F67" s="186"/>
      <c r="G67" s="186"/>
      <c r="H67" s="186"/>
      <c r="I67" s="187"/>
      <c r="J67" s="188">
        <f>J226</f>
        <v>0</v>
      </c>
      <c r="K67" s="189"/>
    </row>
    <row r="68" spans="2:11" s="8" customFormat="1" ht="19.9" customHeight="1">
      <c r="B68" s="183"/>
      <c r="C68" s="184"/>
      <c r="D68" s="185" t="s">
        <v>157</v>
      </c>
      <c r="E68" s="186"/>
      <c r="F68" s="186"/>
      <c r="G68" s="186"/>
      <c r="H68" s="186"/>
      <c r="I68" s="187"/>
      <c r="J68" s="188">
        <f>J245</f>
        <v>0</v>
      </c>
      <c r="K68" s="189"/>
    </row>
    <row r="69" spans="2:11" s="8" customFormat="1" ht="19.9" customHeight="1">
      <c r="B69" s="183"/>
      <c r="C69" s="184"/>
      <c r="D69" s="185" t="s">
        <v>158</v>
      </c>
      <c r="E69" s="186"/>
      <c r="F69" s="186"/>
      <c r="G69" s="186"/>
      <c r="H69" s="186"/>
      <c r="I69" s="187"/>
      <c r="J69" s="188">
        <f>J269</f>
        <v>0</v>
      </c>
      <c r="K69" s="189"/>
    </row>
    <row r="70" spans="2:11" s="8" customFormat="1" ht="19.9" customHeight="1">
      <c r="B70" s="183"/>
      <c r="C70" s="184"/>
      <c r="D70" s="185" t="s">
        <v>159</v>
      </c>
      <c r="E70" s="186"/>
      <c r="F70" s="186"/>
      <c r="G70" s="186"/>
      <c r="H70" s="186"/>
      <c r="I70" s="187"/>
      <c r="J70" s="188">
        <f>J297</f>
        <v>0</v>
      </c>
      <c r="K70" s="189"/>
    </row>
    <row r="71" spans="2:11" s="8" customFormat="1" ht="19.9" customHeight="1">
      <c r="B71" s="183"/>
      <c r="C71" s="184"/>
      <c r="D71" s="185" t="s">
        <v>160</v>
      </c>
      <c r="E71" s="186"/>
      <c r="F71" s="186"/>
      <c r="G71" s="186"/>
      <c r="H71" s="186"/>
      <c r="I71" s="187"/>
      <c r="J71" s="188">
        <f>J310</f>
        <v>0</v>
      </c>
      <c r="K71" s="189"/>
    </row>
    <row r="72" spans="2:11" s="8" customFormat="1" ht="19.9" customHeight="1">
      <c r="B72" s="183"/>
      <c r="C72" s="184"/>
      <c r="D72" s="185" t="s">
        <v>161</v>
      </c>
      <c r="E72" s="186"/>
      <c r="F72" s="186"/>
      <c r="G72" s="186"/>
      <c r="H72" s="186"/>
      <c r="I72" s="187"/>
      <c r="J72" s="188">
        <f>J345</f>
        <v>0</v>
      </c>
      <c r="K72" s="189"/>
    </row>
    <row r="73" spans="2:11" s="8" customFormat="1" ht="19.9" customHeight="1">
      <c r="B73" s="183"/>
      <c r="C73" s="184"/>
      <c r="D73" s="185" t="s">
        <v>162</v>
      </c>
      <c r="E73" s="186"/>
      <c r="F73" s="186"/>
      <c r="G73" s="186"/>
      <c r="H73" s="186"/>
      <c r="I73" s="187"/>
      <c r="J73" s="188">
        <f>J376</f>
        <v>0</v>
      </c>
      <c r="K73" s="189"/>
    </row>
    <row r="74" spans="2:11" s="8" customFormat="1" ht="19.9" customHeight="1">
      <c r="B74" s="183"/>
      <c r="C74" s="184"/>
      <c r="D74" s="185" t="s">
        <v>163</v>
      </c>
      <c r="E74" s="186"/>
      <c r="F74" s="186"/>
      <c r="G74" s="186"/>
      <c r="H74" s="186"/>
      <c r="I74" s="187"/>
      <c r="J74" s="188">
        <f>J405</f>
        <v>0</v>
      </c>
      <c r="K74" s="189"/>
    </row>
    <row r="75" spans="2:11" s="1" customFormat="1" ht="21.8" customHeight="1">
      <c r="B75" s="45"/>
      <c r="C75" s="46"/>
      <c r="D75" s="46"/>
      <c r="E75" s="46"/>
      <c r="F75" s="46"/>
      <c r="G75" s="46"/>
      <c r="H75" s="46"/>
      <c r="I75" s="143"/>
      <c r="J75" s="46"/>
      <c r="K75" s="50"/>
    </row>
    <row r="76" spans="2:11" s="1" customFormat="1" ht="6.95" customHeight="1">
      <c r="B76" s="66"/>
      <c r="C76" s="67"/>
      <c r="D76" s="67"/>
      <c r="E76" s="67"/>
      <c r="F76" s="67"/>
      <c r="G76" s="67"/>
      <c r="H76" s="67"/>
      <c r="I76" s="165"/>
      <c r="J76" s="67"/>
      <c r="K76" s="68"/>
    </row>
    <row r="80" spans="2:12" s="1" customFormat="1" ht="6.95" customHeight="1">
      <c r="B80" s="69"/>
      <c r="C80" s="70"/>
      <c r="D80" s="70"/>
      <c r="E80" s="70"/>
      <c r="F80" s="70"/>
      <c r="G80" s="70"/>
      <c r="H80" s="70"/>
      <c r="I80" s="168"/>
      <c r="J80" s="70"/>
      <c r="K80" s="70"/>
      <c r="L80" s="71"/>
    </row>
    <row r="81" spans="2:12" s="1" customFormat="1" ht="36.95" customHeight="1">
      <c r="B81" s="45"/>
      <c r="C81" s="72" t="s">
        <v>164</v>
      </c>
      <c r="D81" s="73"/>
      <c r="E81" s="73"/>
      <c r="F81" s="73"/>
      <c r="G81" s="73"/>
      <c r="H81" s="73"/>
      <c r="I81" s="190"/>
      <c r="J81" s="73"/>
      <c r="K81" s="73"/>
      <c r="L81" s="71"/>
    </row>
    <row r="82" spans="2:12" s="1" customFormat="1" ht="6.95" customHeight="1">
      <c r="B82" s="45"/>
      <c r="C82" s="73"/>
      <c r="D82" s="73"/>
      <c r="E82" s="73"/>
      <c r="F82" s="73"/>
      <c r="G82" s="73"/>
      <c r="H82" s="73"/>
      <c r="I82" s="190"/>
      <c r="J82" s="73"/>
      <c r="K82" s="73"/>
      <c r="L82" s="71"/>
    </row>
    <row r="83" spans="2:12" s="1" customFormat="1" ht="14.4" customHeight="1">
      <c r="B83" s="45"/>
      <c r="C83" s="75" t="s">
        <v>18</v>
      </c>
      <c r="D83" s="73"/>
      <c r="E83" s="73"/>
      <c r="F83" s="73"/>
      <c r="G83" s="73"/>
      <c r="H83" s="73"/>
      <c r="I83" s="190"/>
      <c r="J83" s="73"/>
      <c r="K83" s="73"/>
      <c r="L83" s="71"/>
    </row>
    <row r="84" spans="2:12" s="1" customFormat="1" ht="14.4" customHeight="1">
      <c r="B84" s="45"/>
      <c r="C84" s="73"/>
      <c r="D84" s="73"/>
      <c r="E84" s="191" t="str">
        <f>E7</f>
        <v>6118 Klatovská nemocnice, a. s.</v>
      </c>
      <c r="F84" s="75"/>
      <c r="G84" s="75"/>
      <c r="H84" s="75"/>
      <c r="I84" s="190"/>
      <c r="J84" s="73"/>
      <c r="K84" s="73"/>
      <c r="L84" s="71"/>
    </row>
    <row r="85" spans="2:12" s="1" customFormat="1" ht="14.4" customHeight="1">
      <c r="B85" s="45"/>
      <c r="C85" s="75" t="s">
        <v>139</v>
      </c>
      <c r="D85" s="73"/>
      <c r="E85" s="73"/>
      <c r="F85" s="73"/>
      <c r="G85" s="73"/>
      <c r="H85" s="73"/>
      <c r="I85" s="190"/>
      <c r="J85" s="73"/>
      <c r="K85" s="73"/>
      <c r="L85" s="71"/>
    </row>
    <row r="86" spans="2:12" s="1" customFormat="1" ht="16.2" customHeight="1">
      <c r="B86" s="45"/>
      <c r="C86" s="73"/>
      <c r="D86" s="73"/>
      <c r="E86" s="81" t="str">
        <f>E9</f>
        <v>02-12 - SO 02-12 Byt 1+1 č. 12</v>
      </c>
      <c r="F86" s="73"/>
      <c r="G86" s="73"/>
      <c r="H86" s="73"/>
      <c r="I86" s="190"/>
      <c r="J86" s="73"/>
      <c r="K86" s="73"/>
      <c r="L86" s="71"/>
    </row>
    <row r="87" spans="2:12" s="1" customFormat="1" ht="6.95" customHeight="1">
      <c r="B87" s="45"/>
      <c r="C87" s="73"/>
      <c r="D87" s="73"/>
      <c r="E87" s="73"/>
      <c r="F87" s="73"/>
      <c r="G87" s="73"/>
      <c r="H87" s="73"/>
      <c r="I87" s="190"/>
      <c r="J87" s="73"/>
      <c r="K87" s="73"/>
      <c r="L87" s="71"/>
    </row>
    <row r="88" spans="2:12" s="1" customFormat="1" ht="18" customHeight="1">
      <c r="B88" s="45"/>
      <c r="C88" s="75" t="s">
        <v>24</v>
      </c>
      <c r="D88" s="73"/>
      <c r="E88" s="73"/>
      <c r="F88" s="192" t="str">
        <f>F12</f>
        <v xml:space="preserve"> </v>
      </c>
      <c r="G88" s="73"/>
      <c r="H88" s="73"/>
      <c r="I88" s="193" t="s">
        <v>26</v>
      </c>
      <c r="J88" s="84" t="str">
        <f>IF(J12="","",J12)</f>
        <v>28. 5. 2018</v>
      </c>
      <c r="K88" s="73"/>
      <c r="L88" s="71"/>
    </row>
    <row r="89" spans="2:12" s="1" customFormat="1" ht="6.95" customHeight="1">
      <c r="B89" s="45"/>
      <c r="C89" s="73"/>
      <c r="D89" s="73"/>
      <c r="E89" s="73"/>
      <c r="F89" s="73"/>
      <c r="G89" s="73"/>
      <c r="H89" s="73"/>
      <c r="I89" s="190"/>
      <c r="J89" s="73"/>
      <c r="K89" s="73"/>
      <c r="L89" s="71"/>
    </row>
    <row r="90" spans="2:12" s="1" customFormat="1" ht="13.5">
      <c r="B90" s="45"/>
      <c r="C90" s="75" t="s">
        <v>30</v>
      </c>
      <c r="D90" s="73"/>
      <c r="E90" s="73"/>
      <c r="F90" s="192" t="str">
        <f>E15</f>
        <v xml:space="preserve"> </v>
      </c>
      <c r="G90" s="73"/>
      <c r="H90" s="73"/>
      <c r="I90" s="193" t="s">
        <v>36</v>
      </c>
      <c r="J90" s="192" t="str">
        <f>E21</f>
        <v xml:space="preserve"> </v>
      </c>
      <c r="K90" s="73"/>
      <c r="L90" s="71"/>
    </row>
    <row r="91" spans="2:12" s="1" customFormat="1" ht="14.4" customHeight="1">
      <c r="B91" s="45"/>
      <c r="C91" s="75" t="s">
        <v>33</v>
      </c>
      <c r="D91" s="73"/>
      <c r="E91" s="73"/>
      <c r="F91" s="192" t="str">
        <f>IF(E18="","",E18)</f>
        <v/>
      </c>
      <c r="G91" s="73"/>
      <c r="H91" s="73"/>
      <c r="I91" s="190"/>
      <c r="J91" s="73"/>
      <c r="K91" s="73"/>
      <c r="L91" s="71"/>
    </row>
    <row r="92" spans="2:12" s="1" customFormat="1" ht="10.3" customHeight="1">
      <c r="B92" s="45"/>
      <c r="C92" s="73"/>
      <c r="D92" s="73"/>
      <c r="E92" s="73"/>
      <c r="F92" s="73"/>
      <c r="G92" s="73"/>
      <c r="H92" s="73"/>
      <c r="I92" s="190"/>
      <c r="J92" s="73"/>
      <c r="K92" s="73"/>
      <c r="L92" s="71"/>
    </row>
    <row r="93" spans="2:20" s="9" customFormat="1" ht="29.25" customHeight="1">
      <c r="B93" s="194"/>
      <c r="C93" s="195" t="s">
        <v>165</v>
      </c>
      <c r="D93" s="196" t="s">
        <v>58</v>
      </c>
      <c r="E93" s="196" t="s">
        <v>54</v>
      </c>
      <c r="F93" s="196" t="s">
        <v>166</v>
      </c>
      <c r="G93" s="196" t="s">
        <v>167</v>
      </c>
      <c r="H93" s="196" t="s">
        <v>168</v>
      </c>
      <c r="I93" s="197" t="s">
        <v>169</v>
      </c>
      <c r="J93" s="196" t="s">
        <v>143</v>
      </c>
      <c r="K93" s="198" t="s">
        <v>170</v>
      </c>
      <c r="L93" s="199"/>
      <c r="M93" s="101" t="s">
        <v>171</v>
      </c>
      <c r="N93" s="102" t="s">
        <v>43</v>
      </c>
      <c r="O93" s="102" t="s">
        <v>172</v>
      </c>
      <c r="P93" s="102" t="s">
        <v>173</v>
      </c>
      <c r="Q93" s="102" t="s">
        <v>174</v>
      </c>
      <c r="R93" s="102" t="s">
        <v>175</v>
      </c>
      <c r="S93" s="102" t="s">
        <v>176</v>
      </c>
      <c r="T93" s="103" t="s">
        <v>177</v>
      </c>
    </row>
    <row r="94" spans="2:63" s="1" customFormat="1" ht="29.25" customHeight="1">
      <c r="B94" s="45"/>
      <c r="C94" s="107" t="s">
        <v>144</v>
      </c>
      <c r="D94" s="73"/>
      <c r="E94" s="73"/>
      <c r="F94" s="73"/>
      <c r="G94" s="73"/>
      <c r="H94" s="73"/>
      <c r="I94" s="190"/>
      <c r="J94" s="200">
        <f>BK94</f>
        <v>0</v>
      </c>
      <c r="K94" s="73"/>
      <c r="L94" s="71"/>
      <c r="M94" s="104"/>
      <c r="N94" s="105"/>
      <c r="O94" s="105"/>
      <c r="P94" s="201">
        <f>P95+P189</f>
        <v>0</v>
      </c>
      <c r="Q94" s="105"/>
      <c r="R94" s="201">
        <f>R95+R189</f>
        <v>0</v>
      </c>
      <c r="S94" s="105"/>
      <c r="T94" s="202">
        <f>T95+T189</f>
        <v>0</v>
      </c>
      <c r="AT94" s="23" t="s">
        <v>72</v>
      </c>
      <c r="AU94" s="23" t="s">
        <v>145</v>
      </c>
      <c r="BK94" s="203">
        <f>BK95+BK189</f>
        <v>0</v>
      </c>
    </row>
    <row r="95" spans="2:63" s="10" customFormat="1" ht="37.4" customHeight="1">
      <c r="B95" s="204"/>
      <c r="C95" s="205"/>
      <c r="D95" s="206" t="s">
        <v>72</v>
      </c>
      <c r="E95" s="207" t="s">
        <v>178</v>
      </c>
      <c r="F95" s="207" t="s">
        <v>179</v>
      </c>
      <c r="G95" s="205"/>
      <c r="H95" s="205"/>
      <c r="I95" s="208"/>
      <c r="J95" s="209">
        <f>BK95</f>
        <v>0</v>
      </c>
      <c r="K95" s="205"/>
      <c r="L95" s="210"/>
      <c r="M95" s="211"/>
      <c r="N95" s="212"/>
      <c r="O95" s="212"/>
      <c r="P95" s="213">
        <f>P96+P98+P121+P161+P173+P186</f>
        <v>0</v>
      </c>
      <c r="Q95" s="212"/>
      <c r="R95" s="213">
        <f>R96+R98+R121+R161+R173+R186</f>
        <v>0</v>
      </c>
      <c r="S95" s="212"/>
      <c r="T95" s="214">
        <f>T96+T98+T121+T161+T173+T186</f>
        <v>0</v>
      </c>
      <c r="AR95" s="215" t="s">
        <v>10</v>
      </c>
      <c r="AT95" s="216" t="s">
        <v>72</v>
      </c>
      <c r="AU95" s="216" t="s">
        <v>73</v>
      </c>
      <c r="AY95" s="215" t="s">
        <v>180</v>
      </c>
      <c r="BK95" s="217">
        <f>BK96+BK98+BK121+BK161+BK173+BK186</f>
        <v>0</v>
      </c>
    </row>
    <row r="96" spans="2:63" s="10" customFormat="1" ht="19.9" customHeight="1">
      <c r="B96" s="204"/>
      <c r="C96" s="205"/>
      <c r="D96" s="206" t="s">
        <v>72</v>
      </c>
      <c r="E96" s="218" t="s">
        <v>29</v>
      </c>
      <c r="F96" s="218" t="s">
        <v>181</v>
      </c>
      <c r="G96" s="205"/>
      <c r="H96" s="205"/>
      <c r="I96" s="208"/>
      <c r="J96" s="219">
        <f>BK96</f>
        <v>0</v>
      </c>
      <c r="K96" s="205"/>
      <c r="L96" s="210"/>
      <c r="M96" s="211"/>
      <c r="N96" s="212"/>
      <c r="O96" s="212"/>
      <c r="P96" s="213">
        <f>P97</f>
        <v>0</v>
      </c>
      <c r="Q96" s="212"/>
      <c r="R96" s="213">
        <f>R97</f>
        <v>0</v>
      </c>
      <c r="S96" s="212"/>
      <c r="T96" s="214">
        <f>T97</f>
        <v>0</v>
      </c>
      <c r="AR96" s="215" t="s">
        <v>10</v>
      </c>
      <c r="AT96" s="216" t="s">
        <v>72</v>
      </c>
      <c r="AU96" s="216" t="s">
        <v>10</v>
      </c>
      <c r="AY96" s="215" t="s">
        <v>180</v>
      </c>
      <c r="BK96" s="217">
        <f>BK97</f>
        <v>0</v>
      </c>
    </row>
    <row r="97" spans="2:65" s="1" customFormat="1" ht="14.4" customHeight="1">
      <c r="B97" s="45"/>
      <c r="C97" s="220" t="s">
        <v>10</v>
      </c>
      <c r="D97" s="220" t="s">
        <v>182</v>
      </c>
      <c r="E97" s="221" t="s">
        <v>183</v>
      </c>
      <c r="F97" s="222" t="s">
        <v>184</v>
      </c>
      <c r="G97" s="223" t="s">
        <v>185</v>
      </c>
      <c r="H97" s="224">
        <v>1</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187</v>
      </c>
    </row>
    <row r="98" spans="2:63" s="10" customFormat="1" ht="29.85" customHeight="1">
      <c r="B98" s="204"/>
      <c r="C98" s="205"/>
      <c r="D98" s="206" t="s">
        <v>72</v>
      </c>
      <c r="E98" s="218" t="s">
        <v>188</v>
      </c>
      <c r="F98" s="218" t="s">
        <v>189</v>
      </c>
      <c r="G98" s="205"/>
      <c r="H98" s="205"/>
      <c r="I98" s="208"/>
      <c r="J98" s="219">
        <f>BK98</f>
        <v>0</v>
      </c>
      <c r="K98" s="205"/>
      <c r="L98" s="210"/>
      <c r="M98" s="211"/>
      <c r="N98" s="212"/>
      <c r="O98" s="212"/>
      <c r="P98" s="213">
        <f>SUM(P99:P120)</f>
        <v>0</v>
      </c>
      <c r="Q98" s="212"/>
      <c r="R98" s="213">
        <f>SUM(R99:R120)</f>
        <v>0</v>
      </c>
      <c r="S98" s="212"/>
      <c r="T98" s="214">
        <f>SUM(T99:T120)</f>
        <v>0</v>
      </c>
      <c r="AR98" s="215" t="s">
        <v>10</v>
      </c>
      <c r="AT98" s="216" t="s">
        <v>72</v>
      </c>
      <c r="AU98" s="216" t="s">
        <v>10</v>
      </c>
      <c r="AY98" s="215" t="s">
        <v>180</v>
      </c>
      <c r="BK98" s="217">
        <f>SUM(BK99:BK120)</f>
        <v>0</v>
      </c>
    </row>
    <row r="99" spans="2:65" s="1" customFormat="1" ht="22.8" customHeight="1">
      <c r="B99" s="45"/>
      <c r="C99" s="220" t="s">
        <v>187</v>
      </c>
      <c r="D99" s="220" t="s">
        <v>182</v>
      </c>
      <c r="E99" s="221" t="s">
        <v>190</v>
      </c>
      <c r="F99" s="222" t="s">
        <v>191</v>
      </c>
      <c r="G99" s="223" t="s">
        <v>192</v>
      </c>
      <c r="H99" s="224">
        <v>12.1</v>
      </c>
      <c r="I99" s="225"/>
      <c r="J99" s="224">
        <f>ROUND(I99*H99,0)</f>
        <v>0</v>
      </c>
      <c r="K99" s="222" t="s">
        <v>193</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186</v>
      </c>
    </row>
    <row r="100" spans="2:51" s="11" customFormat="1" ht="13.5">
      <c r="B100" s="231"/>
      <c r="C100" s="232"/>
      <c r="D100" s="233" t="s">
        <v>194</v>
      </c>
      <c r="E100" s="234" t="s">
        <v>22</v>
      </c>
      <c r="F100" s="235" t="s">
        <v>195</v>
      </c>
      <c r="G100" s="232"/>
      <c r="H100" s="236">
        <v>12.1</v>
      </c>
      <c r="I100" s="237"/>
      <c r="J100" s="232"/>
      <c r="K100" s="232"/>
      <c r="L100" s="238"/>
      <c r="M100" s="239"/>
      <c r="N100" s="240"/>
      <c r="O100" s="240"/>
      <c r="P100" s="240"/>
      <c r="Q100" s="240"/>
      <c r="R100" s="240"/>
      <c r="S100" s="240"/>
      <c r="T100" s="241"/>
      <c r="AT100" s="242" t="s">
        <v>194</v>
      </c>
      <c r="AU100" s="242" t="s">
        <v>187</v>
      </c>
      <c r="AV100" s="11" t="s">
        <v>187</v>
      </c>
      <c r="AW100" s="11" t="s">
        <v>35</v>
      </c>
      <c r="AX100" s="11" t="s">
        <v>73</v>
      </c>
      <c r="AY100" s="242" t="s">
        <v>180</v>
      </c>
    </row>
    <row r="101" spans="2:51" s="12" customFormat="1" ht="13.5">
      <c r="B101" s="243"/>
      <c r="C101" s="244"/>
      <c r="D101" s="233" t="s">
        <v>194</v>
      </c>
      <c r="E101" s="245" t="s">
        <v>22</v>
      </c>
      <c r="F101" s="246" t="s">
        <v>196</v>
      </c>
      <c r="G101" s="244"/>
      <c r="H101" s="247">
        <v>12.1</v>
      </c>
      <c r="I101" s="248"/>
      <c r="J101" s="244"/>
      <c r="K101" s="244"/>
      <c r="L101" s="249"/>
      <c r="M101" s="250"/>
      <c r="N101" s="251"/>
      <c r="O101" s="251"/>
      <c r="P101" s="251"/>
      <c r="Q101" s="251"/>
      <c r="R101" s="251"/>
      <c r="S101" s="251"/>
      <c r="T101" s="252"/>
      <c r="AT101" s="253" t="s">
        <v>194</v>
      </c>
      <c r="AU101" s="253" t="s">
        <v>187</v>
      </c>
      <c r="AV101" s="12" t="s">
        <v>186</v>
      </c>
      <c r="AW101" s="12" t="s">
        <v>35</v>
      </c>
      <c r="AX101" s="12" t="s">
        <v>10</v>
      </c>
      <c r="AY101" s="253" t="s">
        <v>180</v>
      </c>
    </row>
    <row r="102" spans="2:65" s="1" customFormat="1" ht="22.8" customHeight="1">
      <c r="B102" s="45"/>
      <c r="C102" s="220" t="s">
        <v>188</v>
      </c>
      <c r="D102" s="220" t="s">
        <v>182</v>
      </c>
      <c r="E102" s="221" t="s">
        <v>197</v>
      </c>
      <c r="F102" s="222" t="s">
        <v>198</v>
      </c>
      <c r="G102" s="223" t="s">
        <v>192</v>
      </c>
      <c r="H102" s="224">
        <v>7.45</v>
      </c>
      <c r="I102" s="225"/>
      <c r="J102" s="224">
        <f>ROUND(I102*H102,0)</f>
        <v>0</v>
      </c>
      <c r="K102" s="222" t="s">
        <v>193</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199</v>
      </c>
    </row>
    <row r="103" spans="2:51" s="11" customFormat="1" ht="13.5">
      <c r="B103" s="231"/>
      <c r="C103" s="232"/>
      <c r="D103" s="233" t="s">
        <v>194</v>
      </c>
      <c r="E103" s="234" t="s">
        <v>22</v>
      </c>
      <c r="F103" s="235" t="s">
        <v>200</v>
      </c>
      <c r="G103" s="232"/>
      <c r="H103" s="236">
        <v>7.45</v>
      </c>
      <c r="I103" s="237"/>
      <c r="J103" s="232"/>
      <c r="K103" s="232"/>
      <c r="L103" s="238"/>
      <c r="M103" s="239"/>
      <c r="N103" s="240"/>
      <c r="O103" s="240"/>
      <c r="P103" s="240"/>
      <c r="Q103" s="240"/>
      <c r="R103" s="240"/>
      <c r="S103" s="240"/>
      <c r="T103" s="241"/>
      <c r="AT103" s="242" t="s">
        <v>194</v>
      </c>
      <c r="AU103" s="242" t="s">
        <v>187</v>
      </c>
      <c r="AV103" s="11" t="s">
        <v>187</v>
      </c>
      <c r="AW103" s="11" t="s">
        <v>35</v>
      </c>
      <c r="AX103" s="11" t="s">
        <v>73</v>
      </c>
      <c r="AY103" s="242" t="s">
        <v>180</v>
      </c>
    </row>
    <row r="104" spans="2:51" s="12" customFormat="1" ht="13.5">
      <c r="B104" s="243"/>
      <c r="C104" s="244"/>
      <c r="D104" s="233" t="s">
        <v>194</v>
      </c>
      <c r="E104" s="245" t="s">
        <v>22</v>
      </c>
      <c r="F104" s="246" t="s">
        <v>196</v>
      </c>
      <c r="G104" s="244"/>
      <c r="H104" s="247">
        <v>7.45</v>
      </c>
      <c r="I104" s="248"/>
      <c r="J104" s="244"/>
      <c r="K104" s="244"/>
      <c r="L104" s="249"/>
      <c r="M104" s="250"/>
      <c r="N104" s="251"/>
      <c r="O104" s="251"/>
      <c r="P104" s="251"/>
      <c r="Q104" s="251"/>
      <c r="R104" s="251"/>
      <c r="S104" s="251"/>
      <c r="T104" s="252"/>
      <c r="AT104" s="253" t="s">
        <v>194</v>
      </c>
      <c r="AU104" s="253" t="s">
        <v>187</v>
      </c>
      <c r="AV104" s="12" t="s">
        <v>186</v>
      </c>
      <c r="AW104" s="12" t="s">
        <v>35</v>
      </c>
      <c r="AX104" s="12" t="s">
        <v>10</v>
      </c>
      <c r="AY104" s="253" t="s">
        <v>180</v>
      </c>
    </row>
    <row r="105" spans="2:65" s="1" customFormat="1" ht="14.4" customHeight="1">
      <c r="B105" s="45"/>
      <c r="C105" s="220" t="s">
        <v>186</v>
      </c>
      <c r="D105" s="220" t="s">
        <v>182</v>
      </c>
      <c r="E105" s="221" t="s">
        <v>201</v>
      </c>
      <c r="F105" s="222" t="s">
        <v>202</v>
      </c>
      <c r="G105" s="223" t="s">
        <v>203</v>
      </c>
      <c r="H105" s="224">
        <v>5.1</v>
      </c>
      <c r="I105" s="225"/>
      <c r="J105" s="224">
        <f>ROUND(I105*H105,0)</f>
        <v>0</v>
      </c>
      <c r="K105" s="222" t="s">
        <v>193</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204</v>
      </c>
    </row>
    <row r="106" spans="2:47" s="1" customFormat="1" ht="13.5">
      <c r="B106" s="45"/>
      <c r="C106" s="73"/>
      <c r="D106" s="233" t="s">
        <v>205</v>
      </c>
      <c r="E106" s="73"/>
      <c r="F106" s="254" t="s">
        <v>206</v>
      </c>
      <c r="G106" s="73"/>
      <c r="H106" s="73"/>
      <c r="I106" s="190"/>
      <c r="J106" s="73"/>
      <c r="K106" s="73"/>
      <c r="L106" s="71"/>
      <c r="M106" s="255"/>
      <c r="N106" s="46"/>
      <c r="O106" s="46"/>
      <c r="P106" s="46"/>
      <c r="Q106" s="46"/>
      <c r="R106" s="46"/>
      <c r="S106" s="46"/>
      <c r="T106" s="94"/>
      <c r="AT106" s="23" t="s">
        <v>205</v>
      </c>
      <c r="AU106" s="23" t="s">
        <v>187</v>
      </c>
    </row>
    <row r="107" spans="2:51" s="11" customFormat="1" ht="13.5">
      <c r="B107" s="231"/>
      <c r="C107" s="232"/>
      <c r="D107" s="233" t="s">
        <v>194</v>
      </c>
      <c r="E107" s="234" t="s">
        <v>22</v>
      </c>
      <c r="F107" s="235" t="s">
        <v>207</v>
      </c>
      <c r="G107" s="232"/>
      <c r="H107" s="236">
        <v>5.1</v>
      </c>
      <c r="I107" s="237"/>
      <c r="J107" s="232"/>
      <c r="K107" s="232"/>
      <c r="L107" s="238"/>
      <c r="M107" s="239"/>
      <c r="N107" s="240"/>
      <c r="O107" s="240"/>
      <c r="P107" s="240"/>
      <c r="Q107" s="240"/>
      <c r="R107" s="240"/>
      <c r="S107" s="240"/>
      <c r="T107" s="241"/>
      <c r="AT107" s="242" t="s">
        <v>194</v>
      </c>
      <c r="AU107" s="242" t="s">
        <v>187</v>
      </c>
      <c r="AV107" s="11" t="s">
        <v>187</v>
      </c>
      <c r="AW107" s="11" t="s">
        <v>35</v>
      </c>
      <c r="AX107" s="11" t="s">
        <v>73</v>
      </c>
      <c r="AY107" s="242" t="s">
        <v>180</v>
      </c>
    </row>
    <row r="108" spans="2:51" s="12" customFormat="1" ht="13.5">
      <c r="B108" s="243"/>
      <c r="C108" s="244"/>
      <c r="D108" s="233" t="s">
        <v>194</v>
      </c>
      <c r="E108" s="245" t="s">
        <v>22</v>
      </c>
      <c r="F108" s="246" t="s">
        <v>196</v>
      </c>
      <c r="G108" s="244"/>
      <c r="H108" s="247">
        <v>5.1</v>
      </c>
      <c r="I108" s="248"/>
      <c r="J108" s="244"/>
      <c r="K108" s="244"/>
      <c r="L108" s="249"/>
      <c r="M108" s="250"/>
      <c r="N108" s="251"/>
      <c r="O108" s="251"/>
      <c r="P108" s="251"/>
      <c r="Q108" s="251"/>
      <c r="R108" s="251"/>
      <c r="S108" s="251"/>
      <c r="T108" s="252"/>
      <c r="AT108" s="253" t="s">
        <v>194</v>
      </c>
      <c r="AU108" s="253" t="s">
        <v>187</v>
      </c>
      <c r="AV108" s="12" t="s">
        <v>186</v>
      </c>
      <c r="AW108" s="12" t="s">
        <v>35</v>
      </c>
      <c r="AX108" s="12" t="s">
        <v>10</v>
      </c>
      <c r="AY108" s="253" t="s">
        <v>180</v>
      </c>
    </row>
    <row r="109" spans="2:65" s="1" customFormat="1" ht="14.4" customHeight="1">
      <c r="B109" s="45"/>
      <c r="C109" s="220" t="s">
        <v>208</v>
      </c>
      <c r="D109" s="220" t="s">
        <v>182</v>
      </c>
      <c r="E109" s="221" t="s">
        <v>209</v>
      </c>
      <c r="F109" s="222" t="s">
        <v>210</v>
      </c>
      <c r="G109" s="223" t="s">
        <v>203</v>
      </c>
      <c r="H109" s="224">
        <v>3.47</v>
      </c>
      <c r="I109" s="225"/>
      <c r="J109" s="224">
        <f>ROUND(I109*H109,0)</f>
        <v>0</v>
      </c>
      <c r="K109" s="222" t="s">
        <v>193</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28</v>
      </c>
    </row>
    <row r="110" spans="2:47" s="1" customFormat="1" ht="13.5">
      <c r="B110" s="45"/>
      <c r="C110" s="73"/>
      <c r="D110" s="233" t="s">
        <v>205</v>
      </c>
      <c r="E110" s="73"/>
      <c r="F110" s="254" t="s">
        <v>206</v>
      </c>
      <c r="G110" s="73"/>
      <c r="H110" s="73"/>
      <c r="I110" s="190"/>
      <c r="J110" s="73"/>
      <c r="K110" s="73"/>
      <c r="L110" s="71"/>
      <c r="M110" s="255"/>
      <c r="N110" s="46"/>
      <c r="O110" s="46"/>
      <c r="P110" s="46"/>
      <c r="Q110" s="46"/>
      <c r="R110" s="46"/>
      <c r="S110" s="46"/>
      <c r="T110" s="94"/>
      <c r="AT110" s="23" t="s">
        <v>205</v>
      </c>
      <c r="AU110" s="23" t="s">
        <v>187</v>
      </c>
    </row>
    <row r="111" spans="2:51" s="11" customFormat="1" ht="13.5">
      <c r="B111" s="231"/>
      <c r="C111" s="232"/>
      <c r="D111" s="233" t="s">
        <v>194</v>
      </c>
      <c r="E111" s="234" t="s">
        <v>22</v>
      </c>
      <c r="F111" s="235" t="s">
        <v>211</v>
      </c>
      <c r="G111" s="232"/>
      <c r="H111" s="236">
        <v>3.47</v>
      </c>
      <c r="I111" s="237"/>
      <c r="J111" s="232"/>
      <c r="K111" s="232"/>
      <c r="L111" s="238"/>
      <c r="M111" s="239"/>
      <c r="N111" s="240"/>
      <c r="O111" s="240"/>
      <c r="P111" s="240"/>
      <c r="Q111" s="240"/>
      <c r="R111" s="240"/>
      <c r="S111" s="240"/>
      <c r="T111" s="241"/>
      <c r="AT111" s="242" t="s">
        <v>194</v>
      </c>
      <c r="AU111" s="242" t="s">
        <v>187</v>
      </c>
      <c r="AV111" s="11" t="s">
        <v>187</v>
      </c>
      <c r="AW111" s="11" t="s">
        <v>35</v>
      </c>
      <c r="AX111" s="11" t="s">
        <v>73</v>
      </c>
      <c r="AY111" s="242" t="s">
        <v>180</v>
      </c>
    </row>
    <row r="112" spans="2:51" s="12" customFormat="1" ht="13.5">
      <c r="B112" s="243"/>
      <c r="C112" s="244"/>
      <c r="D112" s="233" t="s">
        <v>194</v>
      </c>
      <c r="E112" s="245" t="s">
        <v>22</v>
      </c>
      <c r="F112" s="246" t="s">
        <v>196</v>
      </c>
      <c r="G112" s="244"/>
      <c r="H112" s="247">
        <v>3.47</v>
      </c>
      <c r="I112" s="248"/>
      <c r="J112" s="244"/>
      <c r="K112" s="244"/>
      <c r="L112" s="249"/>
      <c r="M112" s="250"/>
      <c r="N112" s="251"/>
      <c r="O112" s="251"/>
      <c r="P112" s="251"/>
      <c r="Q112" s="251"/>
      <c r="R112" s="251"/>
      <c r="S112" s="251"/>
      <c r="T112" s="252"/>
      <c r="AT112" s="253" t="s">
        <v>194</v>
      </c>
      <c r="AU112" s="253" t="s">
        <v>187</v>
      </c>
      <c r="AV112" s="12" t="s">
        <v>186</v>
      </c>
      <c r="AW112" s="12" t="s">
        <v>35</v>
      </c>
      <c r="AX112" s="12" t="s">
        <v>10</v>
      </c>
      <c r="AY112" s="253" t="s">
        <v>180</v>
      </c>
    </row>
    <row r="113" spans="2:65" s="1" customFormat="1" ht="14.4" customHeight="1">
      <c r="B113" s="45"/>
      <c r="C113" s="220" t="s">
        <v>199</v>
      </c>
      <c r="D113" s="220" t="s">
        <v>182</v>
      </c>
      <c r="E113" s="221" t="s">
        <v>212</v>
      </c>
      <c r="F113" s="222" t="s">
        <v>213</v>
      </c>
      <c r="G113" s="223" t="s">
        <v>203</v>
      </c>
      <c r="H113" s="224">
        <v>10.4</v>
      </c>
      <c r="I113" s="225"/>
      <c r="J113" s="224">
        <f>ROUND(I113*H113,0)</f>
        <v>0</v>
      </c>
      <c r="K113" s="222" t="s">
        <v>193</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214</v>
      </c>
    </row>
    <row r="114" spans="2:47" s="1" customFormat="1" ht="13.5">
      <c r="B114" s="45"/>
      <c r="C114" s="73"/>
      <c r="D114" s="233" t="s">
        <v>205</v>
      </c>
      <c r="E114" s="73"/>
      <c r="F114" s="254" t="s">
        <v>206</v>
      </c>
      <c r="G114" s="73"/>
      <c r="H114" s="73"/>
      <c r="I114" s="190"/>
      <c r="J114" s="73"/>
      <c r="K114" s="73"/>
      <c r="L114" s="71"/>
      <c r="M114" s="255"/>
      <c r="N114" s="46"/>
      <c r="O114" s="46"/>
      <c r="P114" s="46"/>
      <c r="Q114" s="46"/>
      <c r="R114" s="46"/>
      <c r="S114" s="46"/>
      <c r="T114" s="94"/>
      <c r="AT114" s="23" t="s">
        <v>205</v>
      </c>
      <c r="AU114" s="23" t="s">
        <v>187</v>
      </c>
    </row>
    <row r="115" spans="2:51" s="11" customFormat="1" ht="13.5">
      <c r="B115" s="231"/>
      <c r="C115" s="232"/>
      <c r="D115" s="233" t="s">
        <v>194</v>
      </c>
      <c r="E115" s="234" t="s">
        <v>22</v>
      </c>
      <c r="F115" s="235" t="s">
        <v>215</v>
      </c>
      <c r="G115" s="232"/>
      <c r="H115" s="236">
        <v>10.4</v>
      </c>
      <c r="I115" s="237"/>
      <c r="J115" s="232"/>
      <c r="K115" s="232"/>
      <c r="L115" s="238"/>
      <c r="M115" s="239"/>
      <c r="N115" s="240"/>
      <c r="O115" s="240"/>
      <c r="P115" s="240"/>
      <c r="Q115" s="240"/>
      <c r="R115" s="240"/>
      <c r="S115" s="240"/>
      <c r="T115" s="241"/>
      <c r="AT115" s="242" t="s">
        <v>194</v>
      </c>
      <c r="AU115" s="242" t="s">
        <v>187</v>
      </c>
      <c r="AV115" s="11" t="s">
        <v>187</v>
      </c>
      <c r="AW115" s="11" t="s">
        <v>35</v>
      </c>
      <c r="AX115" s="11" t="s">
        <v>73</v>
      </c>
      <c r="AY115" s="242" t="s">
        <v>180</v>
      </c>
    </row>
    <row r="116" spans="2:51" s="12" customFormat="1" ht="13.5">
      <c r="B116" s="243"/>
      <c r="C116" s="244"/>
      <c r="D116" s="233" t="s">
        <v>194</v>
      </c>
      <c r="E116" s="245" t="s">
        <v>22</v>
      </c>
      <c r="F116" s="246" t="s">
        <v>196</v>
      </c>
      <c r="G116" s="244"/>
      <c r="H116" s="247">
        <v>10.4</v>
      </c>
      <c r="I116" s="248"/>
      <c r="J116" s="244"/>
      <c r="K116" s="244"/>
      <c r="L116" s="249"/>
      <c r="M116" s="250"/>
      <c r="N116" s="251"/>
      <c r="O116" s="251"/>
      <c r="P116" s="251"/>
      <c r="Q116" s="251"/>
      <c r="R116" s="251"/>
      <c r="S116" s="251"/>
      <c r="T116" s="252"/>
      <c r="AT116" s="253" t="s">
        <v>194</v>
      </c>
      <c r="AU116" s="253" t="s">
        <v>187</v>
      </c>
      <c r="AV116" s="12" t="s">
        <v>186</v>
      </c>
      <c r="AW116" s="12" t="s">
        <v>35</v>
      </c>
      <c r="AX116" s="12" t="s">
        <v>10</v>
      </c>
      <c r="AY116" s="253" t="s">
        <v>180</v>
      </c>
    </row>
    <row r="117" spans="2:65" s="1" customFormat="1" ht="14.4" customHeight="1">
      <c r="B117" s="45"/>
      <c r="C117" s="220" t="s">
        <v>216</v>
      </c>
      <c r="D117" s="220" t="s">
        <v>182</v>
      </c>
      <c r="E117" s="221" t="s">
        <v>217</v>
      </c>
      <c r="F117" s="222" t="s">
        <v>218</v>
      </c>
      <c r="G117" s="223" t="s">
        <v>203</v>
      </c>
      <c r="H117" s="224">
        <v>13</v>
      </c>
      <c r="I117" s="225"/>
      <c r="J117" s="224">
        <f>ROUND(I117*H117,0)</f>
        <v>0</v>
      </c>
      <c r="K117" s="222" t="s">
        <v>193</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219</v>
      </c>
    </row>
    <row r="118" spans="2:47" s="1" customFormat="1" ht="13.5">
      <c r="B118" s="45"/>
      <c r="C118" s="73"/>
      <c r="D118" s="233" t="s">
        <v>205</v>
      </c>
      <c r="E118" s="73"/>
      <c r="F118" s="254" t="s">
        <v>206</v>
      </c>
      <c r="G118" s="73"/>
      <c r="H118" s="73"/>
      <c r="I118" s="190"/>
      <c r="J118" s="73"/>
      <c r="K118" s="73"/>
      <c r="L118" s="71"/>
      <c r="M118" s="255"/>
      <c r="N118" s="46"/>
      <c r="O118" s="46"/>
      <c r="P118" s="46"/>
      <c r="Q118" s="46"/>
      <c r="R118" s="46"/>
      <c r="S118" s="46"/>
      <c r="T118" s="94"/>
      <c r="AT118" s="23" t="s">
        <v>205</v>
      </c>
      <c r="AU118" s="23" t="s">
        <v>187</v>
      </c>
    </row>
    <row r="119" spans="2:51" s="11" customFormat="1" ht="13.5">
      <c r="B119" s="231"/>
      <c r="C119" s="232"/>
      <c r="D119" s="233" t="s">
        <v>194</v>
      </c>
      <c r="E119" s="234" t="s">
        <v>22</v>
      </c>
      <c r="F119" s="235" t="s">
        <v>220</v>
      </c>
      <c r="G119" s="232"/>
      <c r="H119" s="236">
        <v>13</v>
      </c>
      <c r="I119" s="237"/>
      <c r="J119" s="232"/>
      <c r="K119" s="232"/>
      <c r="L119" s="238"/>
      <c r="M119" s="239"/>
      <c r="N119" s="240"/>
      <c r="O119" s="240"/>
      <c r="P119" s="240"/>
      <c r="Q119" s="240"/>
      <c r="R119" s="240"/>
      <c r="S119" s="240"/>
      <c r="T119" s="241"/>
      <c r="AT119" s="242" t="s">
        <v>194</v>
      </c>
      <c r="AU119" s="242" t="s">
        <v>187</v>
      </c>
      <c r="AV119" s="11" t="s">
        <v>187</v>
      </c>
      <c r="AW119" s="11" t="s">
        <v>35</v>
      </c>
      <c r="AX119" s="11" t="s">
        <v>73</v>
      </c>
      <c r="AY119" s="242" t="s">
        <v>180</v>
      </c>
    </row>
    <row r="120" spans="2:51" s="12" customFormat="1" ht="13.5">
      <c r="B120" s="243"/>
      <c r="C120" s="244"/>
      <c r="D120" s="233" t="s">
        <v>194</v>
      </c>
      <c r="E120" s="245" t="s">
        <v>22</v>
      </c>
      <c r="F120" s="246" t="s">
        <v>196</v>
      </c>
      <c r="G120" s="244"/>
      <c r="H120" s="247">
        <v>13</v>
      </c>
      <c r="I120" s="248"/>
      <c r="J120" s="244"/>
      <c r="K120" s="244"/>
      <c r="L120" s="249"/>
      <c r="M120" s="250"/>
      <c r="N120" s="251"/>
      <c r="O120" s="251"/>
      <c r="P120" s="251"/>
      <c r="Q120" s="251"/>
      <c r="R120" s="251"/>
      <c r="S120" s="251"/>
      <c r="T120" s="252"/>
      <c r="AT120" s="253" t="s">
        <v>194</v>
      </c>
      <c r="AU120" s="253" t="s">
        <v>187</v>
      </c>
      <c r="AV120" s="12" t="s">
        <v>186</v>
      </c>
      <c r="AW120" s="12" t="s">
        <v>35</v>
      </c>
      <c r="AX120" s="12" t="s">
        <v>10</v>
      </c>
      <c r="AY120" s="253" t="s">
        <v>180</v>
      </c>
    </row>
    <row r="121" spans="2:63" s="10" customFormat="1" ht="29.85" customHeight="1">
      <c r="B121" s="204"/>
      <c r="C121" s="205"/>
      <c r="D121" s="206" t="s">
        <v>72</v>
      </c>
      <c r="E121" s="218" t="s">
        <v>199</v>
      </c>
      <c r="F121" s="218" t="s">
        <v>221</v>
      </c>
      <c r="G121" s="205"/>
      <c r="H121" s="205"/>
      <c r="I121" s="208"/>
      <c r="J121" s="219">
        <f>BK121</f>
        <v>0</v>
      </c>
      <c r="K121" s="205"/>
      <c r="L121" s="210"/>
      <c r="M121" s="211"/>
      <c r="N121" s="212"/>
      <c r="O121" s="212"/>
      <c r="P121" s="213">
        <f>SUM(P122:P160)</f>
        <v>0</v>
      </c>
      <c r="Q121" s="212"/>
      <c r="R121" s="213">
        <f>SUM(R122:R160)</f>
        <v>0</v>
      </c>
      <c r="S121" s="212"/>
      <c r="T121" s="214">
        <f>SUM(T122:T160)</f>
        <v>0</v>
      </c>
      <c r="AR121" s="215" t="s">
        <v>10</v>
      </c>
      <c r="AT121" s="216" t="s">
        <v>72</v>
      </c>
      <c r="AU121" s="216" t="s">
        <v>10</v>
      </c>
      <c r="AY121" s="215" t="s">
        <v>180</v>
      </c>
      <c r="BK121" s="217">
        <f>SUM(BK122:BK160)</f>
        <v>0</v>
      </c>
    </row>
    <row r="122" spans="2:65" s="1" customFormat="1" ht="22.8" customHeight="1">
      <c r="B122" s="45"/>
      <c r="C122" s="220" t="s">
        <v>204</v>
      </c>
      <c r="D122" s="220" t="s">
        <v>182</v>
      </c>
      <c r="E122" s="221" t="s">
        <v>222</v>
      </c>
      <c r="F122" s="222" t="s">
        <v>223</v>
      </c>
      <c r="G122" s="223" t="s">
        <v>192</v>
      </c>
      <c r="H122" s="224">
        <v>19.3</v>
      </c>
      <c r="I122" s="225"/>
      <c r="J122" s="224">
        <f>ROUND(I122*H122,0)</f>
        <v>0</v>
      </c>
      <c r="K122" s="222" t="s">
        <v>193</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224</v>
      </c>
    </row>
    <row r="123" spans="2:51" s="11" customFormat="1" ht="13.5">
      <c r="B123" s="231"/>
      <c r="C123" s="232"/>
      <c r="D123" s="233" t="s">
        <v>194</v>
      </c>
      <c r="E123" s="234" t="s">
        <v>22</v>
      </c>
      <c r="F123" s="235" t="s">
        <v>225</v>
      </c>
      <c r="G123" s="232"/>
      <c r="H123" s="236">
        <v>19.3</v>
      </c>
      <c r="I123" s="237"/>
      <c r="J123" s="232"/>
      <c r="K123" s="232"/>
      <c r="L123" s="238"/>
      <c r="M123" s="239"/>
      <c r="N123" s="240"/>
      <c r="O123" s="240"/>
      <c r="P123" s="240"/>
      <c r="Q123" s="240"/>
      <c r="R123" s="240"/>
      <c r="S123" s="240"/>
      <c r="T123" s="241"/>
      <c r="AT123" s="242" t="s">
        <v>194</v>
      </c>
      <c r="AU123" s="242" t="s">
        <v>187</v>
      </c>
      <c r="AV123" s="11" t="s">
        <v>187</v>
      </c>
      <c r="AW123" s="11" t="s">
        <v>35</v>
      </c>
      <c r="AX123" s="11" t="s">
        <v>73</v>
      </c>
      <c r="AY123" s="242" t="s">
        <v>180</v>
      </c>
    </row>
    <row r="124" spans="2:51" s="12" customFormat="1" ht="13.5">
      <c r="B124" s="243"/>
      <c r="C124" s="244"/>
      <c r="D124" s="233" t="s">
        <v>194</v>
      </c>
      <c r="E124" s="245" t="s">
        <v>22</v>
      </c>
      <c r="F124" s="246" t="s">
        <v>196</v>
      </c>
      <c r="G124" s="244"/>
      <c r="H124" s="247">
        <v>19.3</v>
      </c>
      <c r="I124" s="248"/>
      <c r="J124" s="244"/>
      <c r="K124" s="244"/>
      <c r="L124" s="249"/>
      <c r="M124" s="250"/>
      <c r="N124" s="251"/>
      <c r="O124" s="251"/>
      <c r="P124" s="251"/>
      <c r="Q124" s="251"/>
      <c r="R124" s="251"/>
      <c r="S124" s="251"/>
      <c r="T124" s="252"/>
      <c r="AT124" s="253" t="s">
        <v>194</v>
      </c>
      <c r="AU124" s="253" t="s">
        <v>187</v>
      </c>
      <c r="AV124" s="12" t="s">
        <v>186</v>
      </c>
      <c r="AW124" s="12" t="s">
        <v>35</v>
      </c>
      <c r="AX124" s="12" t="s">
        <v>10</v>
      </c>
      <c r="AY124" s="253" t="s">
        <v>180</v>
      </c>
    </row>
    <row r="125" spans="2:65" s="1" customFormat="1" ht="22.8" customHeight="1">
      <c r="B125" s="45"/>
      <c r="C125" s="220" t="s">
        <v>226</v>
      </c>
      <c r="D125" s="220" t="s">
        <v>182</v>
      </c>
      <c r="E125" s="221" t="s">
        <v>227</v>
      </c>
      <c r="F125" s="222" t="s">
        <v>228</v>
      </c>
      <c r="G125" s="223" t="s">
        <v>192</v>
      </c>
      <c r="H125" s="224">
        <v>19.3</v>
      </c>
      <c r="I125" s="225"/>
      <c r="J125" s="224">
        <f>ROUND(I125*H125,0)</f>
        <v>0</v>
      </c>
      <c r="K125" s="222" t="s">
        <v>193</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229</v>
      </c>
    </row>
    <row r="126" spans="2:51" s="11" customFormat="1" ht="13.5">
      <c r="B126" s="231"/>
      <c r="C126" s="232"/>
      <c r="D126" s="233" t="s">
        <v>194</v>
      </c>
      <c r="E126" s="234" t="s">
        <v>22</v>
      </c>
      <c r="F126" s="235" t="s">
        <v>225</v>
      </c>
      <c r="G126" s="232"/>
      <c r="H126" s="236">
        <v>19.3</v>
      </c>
      <c r="I126" s="237"/>
      <c r="J126" s="232"/>
      <c r="K126" s="232"/>
      <c r="L126" s="238"/>
      <c r="M126" s="239"/>
      <c r="N126" s="240"/>
      <c r="O126" s="240"/>
      <c r="P126" s="240"/>
      <c r="Q126" s="240"/>
      <c r="R126" s="240"/>
      <c r="S126" s="240"/>
      <c r="T126" s="241"/>
      <c r="AT126" s="242" t="s">
        <v>194</v>
      </c>
      <c r="AU126" s="242" t="s">
        <v>187</v>
      </c>
      <c r="AV126" s="11" t="s">
        <v>187</v>
      </c>
      <c r="AW126" s="11" t="s">
        <v>35</v>
      </c>
      <c r="AX126" s="11" t="s">
        <v>73</v>
      </c>
      <c r="AY126" s="242" t="s">
        <v>180</v>
      </c>
    </row>
    <row r="127" spans="2:51" s="12" customFormat="1" ht="13.5">
      <c r="B127" s="243"/>
      <c r="C127" s="244"/>
      <c r="D127" s="233" t="s">
        <v>194</v>
      </c>
      <c r="E127" s="245" t="s">
        <v>22</v>
      </c>
      <c r="F127" s="246" t="s">
        <v>196</v>
      </c>
      <c r="G127" s="244"/>
      <c r="H127" s="247">
        <v>19.3</v>
      </c>
      <c r="I127" s="248"/>
      <c r="J127" s="244"/>
      <c r="K127" s="244"/>
      <c r="L127" s="249"/>
      <c r="M127" s="250"/>
      <c r="N127" s="251"/>
      <c r="O127" s="251"/>
      <c r="P127" s="251"/>
      <c r="Q127" s="251"/>
      <c r="R127" s="251"/>
      <c r="S127" s="251"/>
      <c r="T127" s="252"/>
      <c r="AT127" s="253" t="s">
        <v>194</v>
      </c>
      <c r="AU127" s="253" t="s">
        <v>187</v>
      </c>
      <c r="AV127" s="12" t="s">
        <v>186</v>
      </c>
      <c r="AW127" s="12" t="s">
        <v>35</v>
      </c>
      <c r="AX127" s="12" t="s">
        <v>10</v>
      </c>
      <c r="AY127" s="253" t="s">
        <v>180</v>
      </c>
    </row>
    <row r="128" spans="2:65" s="1" customFormat="1" ht="22.8" customHeight="1">
      <c r="B128" s="45"/>
      <c r="C128" s="220" t="s">
        <v>28</v>
      </c>
      <c r="D128" s="220" t="s">
        <v>182</v>
      </c>
      <c r="E128" s="221" t="s">
        <v>230</v>
      </c>
      <c r="F128" s="222" t="s">
        <v>231</v>
      </c>
      <c r="G128" s="223" t="s">
        <v>192</v>
      </c>
      <c r="H128" s="224">
        <v>46.44</v>
      </c>
      <c r="I128" s="225"/>
      <c r="J128" s="224">
        <f>ROUND(I128*H128,0)</f>
        <v>0</v>
      </c>
      <c r="K128" s="222" t="s">
        <v>193</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232</v>
      </c>
    </row>
    <row r="129" spans="2:51" s="11" customFormat="1" ht="13.5">
      <c r="B129" s="231"/>
      <c r="C129" s="232"/>
      <c r="D129" s="233" t="s">
        <v>194</v>
      </c>
      <c r="E129" s="234" t="s">
        <v>22</v>
      </c>
      <c r="F129" s="235" t="s">
        <v>233</v>
      </c>
      <c r="G129" s="232"/>
      <c r="H129" s="236">
        <v>29.72</v>
      </c>
      <c r="I129" s="237"/>
      <c r="J129" s="232"/>
      <c r="K129" s="232"/>
      <c r="L129" s="238"/>
      <c r="M129" s="239"/>
      <c r="N129" s="240"/>
      <c r="O129" s="240"/>
      <c r="P129" s="240"/>
      <c r="Q129" s="240"/>
      <c r="R129" s="240"/>
      <c r="S129" s="240"/>
      <c r="T129" s="241"/>
      <c r="AT129" s="242" t="s">
        <v>194</v>
      </c>
      <c r="AU129" s="242" t="s">
        <v>187</v>
      </c>
      <c r="AV129" s="11" t="s">
        <v>187</v>
      </c>
      <c r="AW129" s="11" t="s">
        <v>35</v>
      </c>
      <c r="AX129" s="11" t="s">
        <v>73</v>
      </c>
      <c r="AY129" s="242" t="s">
        <v>180</v>
      </c>
    </row>
    <row r="130" spans="2:51" s="11" customFormat="1" ht="13.5">
      <c r="B130" s="231"/>
      <c r="C130" s="232"/>
      <c r="D130" s="233" t="s">
        <v>194</v>
      </c>
      <c r="E130" s="234" t="s">
        <v>22</v>
      </c>
      <c r="F130" s="235" t="s">
        <v>234</v>
      </c>
      <c r="G130" s="232"/>
      <c r="H130" s="236">
        <v>7.44</v>
      </c>
      <c r="I130" s="237"/>
      <c r="J130" s="232"/>
      <c r="K130" s="232"/>
      <c r="L130" s="238"/>
      <c r="M130" s="239"/>
      <c r="N130" s="240"/>
      <c r="O130" s="240"/>
      <c r="P130" s="240"/>
      <c r="Q130" s="240"/>
      <c r="R130" s="240"/>
      <c r="S130" s="240"/>
      <c r="T130" s="241"/>
      <c r="AT130" s="242" t="s">
        <v>194</v>
      </c>
      <c r="AU130" s="242" t="s">
        <v>187</v>
      </c>
      <c r="AV130" s="11" t="s">
        <v>187</v>
      </c>
      <c r="AW130" s="11" t="s">
        <v>35</v>
      </c>
      <c r="AX130" s="11" t="s">
        <v>73</v>
      </c>
      <c r="AY130" s="242" t="s">
        <v>180</v>
      </c>
    </row>
    <row r="131" spans="2:51" s="11" customFormat="1" ht="13.5">
      <c r="B131" s="231"/>
      <c r="C131" s="232"/>
      <c r="D131" s="233" t="s">
        <v>194</v>
      </c>
      <c r="E131" s="234" t="s">
        <v>22</v>
      </c>
      <c r="F131" s="235" t="s">
        <v>235</v>
      </c>
      <c r="G131" s="232"/>
      <c r="H131" s="236">
        <v>3.64</v>
      </c>
      <c r="I131" s="237"/>
      <c r="J131" s="232"/>
      <c r="K131" s="232"/>
      <c r="L131" s="238"/>
      <c r="M131" s="239"/>
      <c r="N131" s="240"/>
      <c r="O131" s="240"/>
      <c r="P131" s="240"/>
      <c r="Q131" s="240"/>
      <c r="R131" s="240"/>
      <c r="S131" s="240"/>
      <c r="T131" s="241"/>
      <c r="AT131" s="242" t="s">
        <v>194</v>
      </c>
      <c r="AU131" s="242" t="s">
        <v>187</v>
      </c>
      <c r="AV131" s="11" t="s">
        <v>187</v>
      </c>
      <c r="AW131" s="11" t="s">
        <v>35</v>
      </c>
      <c r="AX131" s="11" t="s">
        <v>73</v>
      </c>
      <c r="AY131" s="242" t="s">
        <v>180</v>
      </c>
    </row>
    <row r="132" spans="2:51" s="11" customFormat="1" ht="13.5">
      <c r="B132" s="231"/>
      <c r="C132" s="232"/>
      <c r="D132" s="233" t="s">
        <v>194</v>
      </c>
      <c r="E132" s="234" t="s">
        <v>22</v>
      </c>
      <c r="F132" s="235" t="s">
        <v>236</v>
      </c>
      <c r="G132" s="232"/>
      <c r="H132" s="236">
        <v>5.64</v>
      </c>
      <c r="I132" s="237"/>
      <c r="J132" s="232"/>
      <c r="K132" s="232"/>
      <c r="L132" s="238"/>
      <c r="M132" s="239"/>
      <c r="N132" s="240"/>
      <c r="O132" s="240"/>
      <c r="P132" s="240"/>
      <c r="Q132" s="240"/>
      <c r="R132" s="240"/>
      <c r="S132" s="240"/>
      <c r="T132" s="241"/>
      <c r="AT132" s="242" t="s">
        <v>194</v>
      </c>
      <c r="AU132" s="242" t="s">
        <v>187</v>
      </c>
      <c r="AV132" s="11" t="s">
        <v>187</v>
      </c>
      <c r="AW132" s="11" t="s">
        <v>35</v>
      </c>
      <c r="AX132" s="11" t="s">
        <v>73</v>
      </c>
      <c r="AY132" s="242" t="s">
        <v>180</v>
      </c>
    </row>
    <row r="133" spans="2:51" s="12" customFormat="1" ht="13.5">
      <c r="B133" s="243"/>
      <c r="C133" s="244"/>
      <c r="D133" s="233" t="s">
        <v>194</v>
      </c>
      <c r="E133" s="245" t="s">
        <v>22</v>
      </c>
      <c r="F133" s="246" t="s">
        <v>196</v>
      </c>
      <c r="G133" s="244"/>
      <c r="H133" s="247">
        <v>46.44</v>
      </c>
      <c r="I133" s="248"/>
      <c r="J133" s="244"/>
      <c r="K133" s="244"/>
      <c r="L133" s="249"/>
      <c r="M133" s="250"/>
      <c r="N133" s="251"/>
      <c r="O133" s="251"/>
      <c r="P133" s="251"/>
      <c r="Q133" s="251"/>
      <c r="R133" s="251"/>
      <c r="S133" s="251"/>
      <c r="T133" s="252"/>
      <c r="AT133" s="253" t="s">
        <v>194</v>
      </c>
      <c r="AU133" s="253" t="s">
        <v>187</v>
      </c>
      <c r="AV133" s="12" t="s">
        <v>186</v>
      </c>
      <c r="AW133" s="12" t="s">
        <v>35</v>
      </c>
      <c r="AX133" s="12" t="s">
        <v>10</v>
      </c>
      <c r="AY133" s="253" t="s">
        <v>180</v>
      </c>
    </row>
    <row r="134" spans="2:65" s="1" customFormat="1" ht="22.8" customHeight="1">
      <c r="B134" s="45"/>
      <c r="C134" s="220" t="s">
        <v>237</v>
      </c>
      <c r="D134" s="220" t="s">
        <v>182</v>
      </c>
      <c r="E134" s="221" t="s">
        <v>238</v>
      </c>
      <c r="F134" s="222" t="s">
        <v>239</v>
      </c>
      <c r="G134" s="223" t="s">
        <v>192</v>
      </c>
      <c r="H134" s="224">
        <v>46.44</v>
      </c>
      <c r="I134" s="225"/>
      <c r="J134" s="224">
        <f>ROUND(I134*H134,0)</f>
        <v>0</v>
      </c>
      <c r="K134" s="222" t="s">
        <v>193</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240</v>
      </c>
    </row>
    <row r="135" spans="2:51" s="11" customFormat="1" ht="13.5">
      <c r="B135" s="231"/>
      <c r="C135" s="232"/>
      <c r="D135" s="233" t="s">
        <v>194</v>
      </c>
      <c r="E135" s="234" t="s">
        <v>22</v>
      </c>
      <c r="F135" s="235" t="s">
        <v>233</v>
      </c>
      <c r="G135" s="232"/>
      <c r="H135" s="236">
        <v>29.72</v>
      </c>
      <c r="I135" s="237"/>
      <c r="J135" s="232"/>
      <c r="K135" s="232"/>
      <c r="L135" s="238"/>
      <c r="M135" s="239"/>
      <c r="N135" s="240"/>
      <c r="O135" s="240"/>
      <c r="P135" s="240"/>
      <c r="Q135" s="240"/>
      <c r="R135" s="240"/>
      <c r="S135" s="240"/>
      <c r="T135" s="241"/>
      <c r="AT135" s="242" t="s">
        <v>194</v>
      </c>
      <c r="AU135" s="242" t="s">
        <v>187</v>
      </c>
      <c r="AV135" s="11" t="s">
        <v>187</v>
      </c>
      <c r="AW135" s="11" t="s">
        <v>35</v>
      </c>
      <c r="AX135" s="11" t="s">
        <v>73</v>
      </c>
      <c r="AY135" s="242" t="s">
        <v>180</v>
      </c>
    </row>
    <row r="136" spans="2:51" s="11" customFormat="1" ht="13.5">
      <c r="B136" s="231"/>
      <c r="C136" s="232"/>
      <c r="D136" s="233" t="s">
        <v>194</v>
      </c>
      <c r="E136" s="234" t="s">
        <v>22</v>
      </c>
      <c r="F136" s="235" t="s">
        <v>234</v>
      </c>
      <c r="G136" s="232"/>
      <c r="H136" s="236">
        <v>7.44</v>
      </c>
      <c r="I136" s="237"/>
      <c r="J136" s="232"/>
      <c r="K136" s="232"/>
      <c r="L136" s="238"/>
      <c r="M136" s="239"/>
      <c r="N136" s="240"/>
      <c r="O136" s="240"/>
      <c r="P136" s="240"/>
      <c r="Q136" s="240"/>
      <c r="R136" s="240"/>
      <c r="S136" s="240"/>
      <c r="T136" s="241"/>
      <c r="AT136" s="242" t="s">
        <v>194</v>
      </c>
      <c r="AU136" s="242" t="s">
        <v>187</v>
      </c>
      <c r="AV136" s="11" t="s">
        <v>187</v>
      </c>
      <c r="AW136" s="11" t="s">
        <v>35</v>
      </c>
      <c r="AX136" s="11" t="s">
        <v>73</v>
      </c>
      <c r="AY136" s="242" t="s">
        <v>180</v>
      </c>
    </row>
    <row r="137" spans="2:51" s="11" customFormat="1" ht="13.5">
      <c r="B137" s="231"/>
      <c r="C137" s="232"/>
      <c r="D137" s="233" t="s">
        <v>194</v>
      </c>
      <c r="E137" s="234" t="s">
        <v>22</v>
      </c>
      <c r="F137" s="235" t="s">
        <v>235</v>
      </c>
      <c r="G137" s="232"/>
      <c r="H137" s="236">
        <v>3.64</v>
      </c>
      <c r="I137" s="237"/>
      <c r="J137" s="232"/>
      <c r="K137" s="232"/>
      <c r="L137" s="238"/>
      <c r="M137" s="239"/>
      <c r="N137" s="240"/>
      <c r="O137" s="240"/>
      <c r="P137" s="240"/>
      <c r="Q137" s="240"/>
      <c r="R137" s="240"/>
      <c r="S137" s="240"/>
      <c r="T137" s="241"/>
      <c r="AT137" s="242" t="s">
        <v>194</v>
      </c>
      <c r="AU137" s="242" t="s">
        <v>187</v>
      </c>
      <c r="AV137" s="11" t="s">
        <v>187</v>
      </c>
      <c r="AW137" s="11" t="s">
        <v>35</v>
      </c>
      <c r="AX137" s="11" t="s">
        <v>73</v>
      </c>
      <c r="AY137" s="242" t="s">
        <v>180</v>
      </c>
    </row>
    <row r="138" spans="2:51" s="11" customFormat="1" ht="13.5">
      <c r="B138" s="231"/>
      <c r="C138" s="232"/>
      <c r="D138" s="233" t="s">
        <v>194</v>
      </c>
      <c r="E138" s="234" t="s">
        <v>22</v>
      </c>
      <c r="F138" s="235" t="s">
        <v>236</v>
      </c>
      <c r="G138" s="232"/>
      <c r="H138" s="236">
        <v>5.64</v>
      </c>
      <c r="I138" s="237"/>
      <c r="J138" s="232"/>
      <c r="K138" s="232"/>
      <c r="L138" s="238"/>
      <c r="M138" s="239"/>
      <c r="N138" s="240"/>
      <c r="O138" s="240"/>
      <c r="P138" s="240"/>
      <c r="Q138" s="240"/>
      <c r="R138" s="240"/>
      <c r="S138" s="240"/>
      <c r="T138" s="241"/>
      <c r="AT138" s="242" t="s">
        <v>194</v>
      </c>
      <c r="AU138" s="242" t="s">
        <v>187</v>
      </c>
      <c r="AV138" s="11" t="s">
        <v>187</v>
      </c>
      <c r="AW138" s="11" t="s">
        <v>35</v>
      </c>
      <c r="AX138" s="11" t="s">
        <v>73</v>
      </c>
      <c r="AY138" s="242" t="s">
        <v>180</v>
      </c>
    </row>
    <row r="139" spans="2:51" s="12" customFormat="1" ht="13.5">
      <c r="B139" s="243"/>
      <c r="C139" s="244"/>
      <c r="D139" s="233" t="s">
        <v>194</v>
      </c>
      <c r="E139" s="245" t="s">
        <v>22</v>
      </c>
      <c r="F139" s="246" t="s">
        <v>196</v>
      </c>
      <c r="G139" s="244"/>
      <c r="H139" s="247">
        <v>46.44</v>
      </c>
      <c r="I139" s="248"/>
      <c r="J139" s="244"/>
      <c r="K139" s="244"/>
      <c r="L139" s="249"/>
      <c r="M139" s="250"/>
      <c r="N139" s="251"/>
      <c r="O139" s="251"/>
      <c r="P139" s="251"/>
      <c r="Q139" s="251"/>
      <c r="R139" s="251"/>
      <c r="S139" s="251"/>
      <c r="T139" s="252"/>
      <c r="AT139" s="253" t="s">
        <v>194</v>
      </c>
      <c r="AU139" s="253" t="s">
        <v>187</v>
      </c>
      <c r="AV139" s="12" t="s">
        <v>186</v>
      </c>
      <c r="AW139" s="12" t="s">
        <v>35</v>
      </c>
      <c r="AX139" s="12" t="s">
        <v>10</v>
      </c>
      <c r="AY139" s="253" t="s">
        <v>180</v>
      </c>
    </row>
    <row r="140" spans="2:65" s="1" customFormat="1" ht="22.8" customHeight="1">
      <c r="B140" s="45"/>
      <c r="C140" s="220" t="s">
        <v>214</v>
      </c>
      <c r="D140" s="220" t="s">
        <v>182</v>
      </c>
      <c r="E140" s="221" t="s">
        <v>241</v>
      </c>
      <c r="F140" s="222" t="s">
        <v>242</v>
      </c>
      <c r="G140" s="223" t="s">
        <v>192</v>
      </c>
      <c r="H140" s="224">
        <v>28.25</v>
      </c>
      <c r="I140" s="225"/>
      <c r="J140" s="224">
        <f>ROUND(I140*H140,0)</f>
        <v>0</v>
      </c>
      <c r="K140" s="222" t="s">
        <v>193</v>
      </c>
      <c r="L140" s="71"/>
      <c r="M140" s="226" t="s">
        <v>22</v>
      </c>
      <c r="N140" s="227" t="s">
        <v>45</v>
      </c>
      <c r="O140" s="46"/>
      <c r="P140" s="228">
        <f>O140*H140</f>
        <v>0</v>
      </c>
      <c r="Q140" s="228">
        <v>0</v>
      </c>
      <c r="R140" s="228">
        <f>Q140*H140</f>
        <v>0</v>
      </c>
      <c r="S140" s="228">
        <v>0</v>
      </c>
      <c r="T140" s="229">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243</v>
      </c>
    </row>
    <row r="141" spans="2:47" s="1" customFormat="1" ht="13.5">
      <c r="B141" s="45"/>
      <c r="C141" s="73"/>
      <c r="D141" s="233" t="s">
        <v>205</v>
      </c>
      <c r="E141" s="73"/>
      <c r="F141" s="254" t="s">
        <v>244</v>
      </c>
      <c r="G141" s="73"/>
      <c r="H141" s="73"/>
      <c r="I141" s="190"/>
      <c r="J141" s="73"/>
      <c r="K141" s="73"/>
      <c r="L141" s="71"/>
      <c r="M141" s="255"/>
      <c r="N141" s="46"/>
      <c r="O141" s="46"/>
      <c r="P141" s="46"/>
      <c r="Q141" s="46"/>
      <c r="R141" s="46"/>
      <c r="S141" s="46"/>
      <c r="T141" s="94"/>
      <c r="AT141" s="23" t="s">
        <v>205</v>
      </c>
      <c r="AU141" s="23" t="s">
        <v>187</v>
      </c>
    </row>
    <row r="142" spans="2:51" s="11" customFormat="1" ht="13.5">
      <c r="B142" s="231"/>
      <c r="C142" s="232"/>
      <c r="D142" s="233" t="s">
        <v>194</v>
      </c>
      <c r="E142" s="234" t="s">
        <v>22</v>
      </c>
      <c r="F142" s="235" t="s">
        <v>245</v>
      </c>
      <c r="G142" s="232"/>
      <c r="H142" s="236">
        <v>7.45</v>
      </c>
      <c r="I142" s="237"/>
      <c r="J142" s="232"/>
      <c r="K142" s="232"/>
      <c r="L142" s="238"/>
      <c r="M142" s="239"/>
      <c r="N142" s="240"/>
      <c r="O142" s="240"/>
      <c r="P142" s="240"/>
      <c r="Q142" s="240"/>
      <c r="R142" s="240"/>
      <c r="S142" s="240"/>
      <c r="T142" s="241"/>
      <c r="AT142" s="242" t="s">
        <v>194</v>
      </c>
      <c r="AU142" s="242" t="s">
        <v>187</v>
      </c>
      <c r="AV142" s="11" t="s">
        <v>187</v>
      </c>
      <c r="AW142" s="11" t="s">
        <v>35</v>
      </c>
      <c r="AX142" s="11" t="s">
        <v>73</v>
      </c>
      <c r="AY142" s="242" t="s">
        <v>180</v>
      </c>
    </row>
    <row r="143" spans="2:51" s="11" customFormat="1" ht="13.5">
      <c r="B143" s="231"/>
      <c r="C143" s="232"/>
      <c r="D143" s="233" t="s">
        <v>194</v>
      </c>
      <c r="E143" s="234" t="s">
        <v>22</v>
      </c>
      <c r="F143" s="235" t="s">
        <v>246</v>
      </c>
      <c r="G143" s="232"/>
      <c r="H143" s="236">
        <v>4.48</v>
      </c>
      <c r="I143" s="237"/>
      <c r="J143" s="232"/>
      <c r="K143" s="232"/>
      <c r="L143" s="238"/>
      <c r="M143" s="239"/>
      <c r="N143" s="240"/>
      <c r="O143" s="240"/>
      <c r="P143" s="240"/>
      <c r="Q143" s="240"/>
      <c r="R143" s="240"/>
      <c r="S143" s="240"/>
      <c r="T143" s="241"/>
      <c r="AT143" s="242" t="s">
        <v>194</v>
      </c>
      <c r="AU143" s="242" t="s">
        <v>187</v>
      </c>
      <c r="AV143" s="11" t="s">
        <v>187</v>
      </c>
      <c r="AW143" s="11" t="s">
        <v>35</v>
      </c>
      <c r="AX143" s="11" t="s">
        <v>73</v>
      </c>
      <c r="AY143" s="242" t="s">
        <v>180</v>
      </c>
    </row>
    <row r="144" spans="2:51" s="11" customFormat="1" ht="13.5">
      <c r="B144" s="231"/>
      <c r="C144" s="232"/>
      <c r="D144" s="233" t="s">
        <v>194</v>
      </c>
      <c r="E144" s="234" t="s">
        <v>22</v>
      </c>
      <c r="F144" s="235" t="s">
        <v>247</v>
      </c>
      <c r="G144" s="232"/>
      <c r="H144" s="236">
        <v>12.06</v>
      </c>
      <c r="I144" s="237"/>
      <c r="J144" s="232"/>
      <c r="K144" s="232"/>
      <c r="L144" s="238"/>
      <c r="M144" s="239"/>
      <c r="N144" s="240"/>
      <c r="O144" s="240"/>
      <c r="P144" s="240"/>
      <c r="Q144" s="240"/>
      <c r="R144" s="240"/>
      <c r="S144" s="240"/>
      <c r="T144" s="241"/>
      <c r="AT144" s="242" t="s">
        <v>194</v>
      </c>
      <c r="AU144" s="242" t="s">
        <v>187</v>
      </c>
      <c r="AV144" s="11" t="s">
        <v>187</v>
      </c>
      <c r="AW144" s="11" t="s">
        <v>35</v>
      </c>
      <c r="AX144" s="11" t="s">
        <v>73</v>
      </c>
      <c r="AY144" s="242" t="s">
        <v>180</v>
      </c>
    </row>
    <row r="145" spans="2:51" s="11" customFormat="1" ht="13.5">
      <c r="B145" s="231"/>
      <c r="C145" s="232"/>
      <c r="D145" s="233" t="s">
        <v>194</v>
      </c>
      <c r="E145" s="234" t="s">
        <v>22</v>
      </c>
      <c r="F145" s="235" t="s">
        <v>248</v>
      </c>
      <c r="G145" s="232"/>
      <c r="H145" s="236">
        <v>4.26</v>
      </c>
      <c r="I145" s="237"/>
      <c r="J145" s="232"/>
      <c r="K145" s="232"/>
      <c r="L145" s="238"/>
      <c r="M145" s="239"/>
      <c r="N145" s="240"/>
      <c r="O145" s="240"/>
      <c r="P145" s="240"/>
      <c r="Q145" s="240"/>
      <c r="R145" s="240"/>
      <c r="S145" s="240"/>
      <c r="T145" s="241"/>
      <c r="AT145" s="242" t="s">
        <v>194</v>
      </c>
      <c r="AU145" s="242" t="s">
        <v>187</v>
      </c>
      <c r="AV145" s="11" t="s">
        <v>187</v>
      </c>
      <c r="AW145" s="11" t="s">
        <v>35</v>
      </c>
      <c r="AX145" s="11" t="s">
        <v>73</v>
      </c>
      <c r="AY145" s="242" t="s">
        <v>180</v>
      </c>
    </row>
    <row r="146" spans="2:51" s="12" customFormat="1" ht="13.5">
      <c r="B146" s="243"/>
      <c r="C146" s="244"/>
      <c r="D146" s="233" t="s">
        <v>194</v>
      </c>
      <c r="E146" s="245" t="s">
        <v>22</v>
      </c>
      <c r="F146" s="246" t="s">
        <v>196</v>
      </c>
      <c r="G146" s="244"/>
      <c r="H146" s="247">
        <v>28.25</v>
      </c>
      <c r="I146" s="248"/>
      <c r="J146" s="244"/>
      <c r="K146" s="244"/>
      <c r="L146" s="249"/>
      <c r="M146" s="250"/>
      <c r="N146" s="251"/>
      <c r="O146" s="251"/>
      <c r="P146" s="251"/>
      <c r="Q146" s="251"/>
      <c r="R146" s="251"/>
      <c r="S146" s="251"/>
      <c r="T146" s="252"/>
      <c r="AT146" s="253" t="s">
        <v>194</v>
      </c>
      <c r="AU146" s="253" t="s">
        <v>187</v>
      </c>
      <c r="AV146" s="12" t="s">
        <v>186</v>
      </c>
      <c r="AW146" s="12" t="s">
        <v>35</v>
      </c>
      <c r="AX146" s="12" t="s">
        <v>10</v>
      </c>
      <c r="AY146" s="253" t="s">
        <v>180</v>
      </c>
    </row>
    <row r="147" spans="2:65" s="1" customFormat="1" ht="22.8" customHeight="1">
      <c r="B147" s="45"/>
      <c r="C147" s="220" t="s">
        <v>249</v>
      </c>
      <c r="D147" s="220" t="s">
        <v>182</v>
      </c>
      <c r="E147" s="221" t="s">
        <v>250</v>
      </c>
      <c r="F147" s="222" t="s">
        <v>251</v>
      </c>
      <c r="G147" s="223" t="s">
        <v>252</v>
      </c>
      <c r="H147" s="224">
        <v>0.02</v>
      </c>
      <c r="I147" s="225"/>
      <c r="J147" s="224">
        <f>ROUND(I147*H147,0)</f>
        <v>0</v>
      </c>
      <c r="K147" s="222" t="s">
        <v>193</v>
      </c>
      <c r="L147" s="71"/>
      <c r="M147" s="226" t="s">
        <v>22</v>
      </c>
      <c r="N147" s="227" t="s">
        <v>45</v>
      </c>
      <c r="O147" s="46"/>
      <c r="P147" s="228">
        <f>O147*H147</f>
        <v>0</v>
      </c>
      <c r="Q147" s="228">
        <v>0</v>
      </c>
      <c r="R147" s="228">
        <f>Q147*H147</f>
        <v>0</v>
      </c>
      <c r="S147" s="228">
        <v>0</v>
      </c>
      <c r="T147" s="229">
        <f>S147*H147</f>
        <v>0</v>
      </c>
      <c r="AR147" s="23" t="s">
        <v>186</v>
      </c>
      <c r="AT147" s="23" t="s">
        <v>182</v>
      </c>
      <c r="AU147" s="23" t="s">
        <v>187</v>
      </c>
      <c r="AY147" s="23" t="s">
        <v>180</v>
      </c>
      <c r="BE147" s="230">
        <f>IF(N147="základní",J147,0)</f>
        <v>0</v>
      </c>
      <c r="BF147" s="230">
        <f>IF(N147="snížená",J147,0)</f>
        <v>0</v>
      </c>
      <c r="BG147" s="230">
        <f>IF(N147="zákl. přenesená",J147,0)</f>
        <v>0</v>
      </c>
      <c r="BH147" s="230">
        <f>IF(N147="sníž. přenesená",J147,0)</f>
        <v>0</v>
      </c>
      <c r="BI147" s="230">
        <f>IF(N147="nulová",J147,0)</f>
        <v>0</v>
      </c>
      <c r="BJ147" s="23" t="s">
        <v>187</v>
      </c>
      <c r="BK147" s="230">
        <f>ROUND(I147*H147,0)</f>
        <v>0</v>
      </c>
      <c r="BL147" s="23" t="s">
        <v>186</v>
      </c>
      <c r="BM147" s="23" t="s">
        <v>253</v>
      </c>
    </row>
    <row r="148" spans="2:47" s="1" customFormat="1" ht="13.5">
      <c r="B148" s="45"/>
      <c r="C148" s="73"/>
      <c r="D148" s="233" t="s">
        <v>205</v>
      </c>
      <c r="E148" s="73"/>
      <c r="F148" s="254" t="s">
        <v>254</v>
      </c>
      <c r="G148" s="73"/>
      <c r="H148" s="73"/>
      <c r="I148" s="190"/>
      <c r="J148" s="73"/>
      <c r="K148" s="73"/>
      <c r="L148" s="71"/>
      <c r="M148" s="255"/>
      <c r="N148" s="46"/>
      <c r="O148" s="46"/>
      <c r="P148" s="46"/>
      <c r="Q148" s="46"/>
      <c r="R148" s="46"/>
      <c r="S148" s="46"/>
      <c r="T148" s="94"/>
      <c r="AT148" s="23" t="s">
        <v>205</v>
      </c>
      <c r="AU148" s="23" t="s">
        <v>187</v>
      </c>
    </row>
    <row r="149" spans="2:51" s="11" customFormat="1" ht="13.5">
      <c r="B149" s="231"/>
      <c r="C149" s="232"/>
      <c r="D149" s="233" t="s">
        <v>194</v>
      </c>
      <c r="E149" s="234" t="s">
        <v>22</v>
      </c>
      <c r="F149" s="235" t="s">
        <v>255</v>
      </c>
      <c r="G149" s="232"/>
      <c r="H149" s="236">
        <v>0.02</v>
      </c>
      <c r="I149" s="237"/>
      <c r="J149" s="232"/>
      <c r="K149" s="232"/>
      <c r="L149" s="238"/>
      <c r="M149" s="239"/>
      <c r="N149" s="240"/>
      <c r="O149" s="240"/>
      <c r="P149" s="240"/>
      <c r="Q149" s="240"/>
      <c r="R149" s="240"/>
      <c r="S149" s="240"/>
      <c r="T149" s="241"/>
      <c r="AT149" s="242" t="s">
        <v>194</v>
      </c>
      <c r="AU149" s="242" t="s">
        <v>187</v>
      </c>
      <c r="AV149" s="11" t="s">
        <v>187</v>
      </c>
      <c r="AW149" s="11" t="s">
        <v>35</v>
      </c>
      <c r="AX149" s="11" t="s">
        <v>73</v>
      </c>
      <c r="AY149" s="242" t="s">
        <v>180</v>
      </c>
    </row>
    <row r="150" spans="2:51" s="12" customFormat="1" ht="13.5">
      <c r="B150" s="243"/>
      <c r="C150" s="244"/>
      <c r="D150" s="233" t="s">
        <v>194</v>
      </c>
      <c r="E150" s="245" t="s">
        <v>22</v>
      </c>
      <c r="F150" s="246" t="s">
        <v>196</v>
      </c>
      <c r="G150" s="244"/>
      <c r="H150" s="247">
        <v>0.02</v>
      </c>
      <c r="I150" s="248"/>
      <c r="J150" s="244"/>
      <c r="K150" s="244"/>
      <c r="L150" s="249"/>
      <c r="M150" s="250"/>
      <c r="N150" s="251"/>
      <c r="O150" s="251"/>
      <c r="P150" s="251"/>
      <c r="Q150" s="251"/>
      <c r="R150" s="251"/>
      <c r="S150" s="251"/>
      <c r="T150" s="252"/>
      <c r="AT150" s="253" t="s">
        <v>194</v>
      </c>
      <c r="AU150" s="253" t="s">
        <v>187</v>
      </c>
      <c r="AV150" s="12" t="s">
        <v>186</v>
      </c>
      <c r="AW150" s="12" t="s">
        <v>35</v>
      </c>
      <c r="AX150" s="12" t="s">
        <v>10</v>
      </c>
      <c r="AY150" s="253" t="s">
        <v>180</v>
      </c>
    </row>
    <row r="151" spans="2:65" s="1" customFormat="1" ht="14.4" customHeight="1">
      <c r="B151" s="45"/>
      <c r="C151" s="220" t="s">
        <v>219</v>
      </c>
      <c r="D151" s="220" t="s">
        <v>182</v>
      </c>
      <c r="E151" s="221" t="s">
        <v>256</v>
      </c>
      <c r="F151" s="222" t="s">
        <v>257</v>
      </c>
      <c r="G151" s="223" t="s">
        <v>192</v>
      </c>
      <c r="H151" s="224">
        <v>65.74</v>
      </c>
      <c r="I151" s="225"/>
      <c r="J151" s="224">
        <f>ROUND(I151*H151,0)</f>
        <v>0</v>
      </c>
      <c r="K151" s="222" t="s">
        <v>193</v>
      </c>
      <c r="L151" s="71"/>
      <c r="M151" s="226" t="s">
        <v>22</v>
      </c>
      <c r="N151" s="227" t="s">
        <v>45</v>
      </c>
      <c r="O151" s="46"/>
      <c r="P151" s="228">
        <f>O151*H151</f>
        <v>0</v>
      </c>
      <c r="Q151" s="228">
        <v>0</v>
      </c>
      <c r="R151" s="228">
        <f>Q151*H151</f>
        <v>0</v>
      </c>
      <c r="S151" s="228">
        <v>0</v>
      </c>
      <c r="T151" s="229">
        <f>S151*H151</f>
        <v>0</v>
      </c>
      <c r="AR151" s="23" t="s">
        <v>186</v>
      </c>
      <c r="AT151" s="23" t="s">
        <v>182</v>
      </c>
      <c r="AU151" s="23" t="s">
        <v>187</v>
      </c>
      <c r="AY151" s="23" t="s">
        <v>180</v>
      </c>
      <c r="BE151" s="230">
        <f>IF(N151="základní",J151,0)</f>
        <v>0</v>
      </c>
      <c r="BF151" s="230">
        <f>IF(N151="snížená",J151,0)</f>
        <v>0</v>
      </c>
      <c r="BG151" s="230">
        <f>IF(N151="zákl. přenesená",J151,0)</f>
        <v>0</v>
      </c>
      <c r="BH151" s="230">
        <f>IF(N151="sníž. přenesená",J151,0)</f>
        <v>0</v>
      </c>
      <c r="BI151" s="230">
        <f>IF(N151="nulová",J151,0)</f>
        <v>0</v>
      </c>
      <c r="BJ151" s="23" t="s">
        <v>187</v>
      </c>
      <c r="BK151" s="230">
        <f>ROUND(I151*H151,0)</f>
        <v>0</v>
      </c>
      <c r="BL151" s="23" t="s">
        <v>186</v>
      </c>
      <c r="BM151" s="23" t="s">
        <v>258</v>
      </c>
    </row>
    <row r="152" spans="2:47" s="1" customFormat="1" ht="13.5">
      <c r="B152" s="45"/>
      <c r="C152" s="73"/>
      <c r="D152" s="233" t="s">
        <v>205</v>
      </c>
      <c r="E152" s="73"/>
      <c r="F152" s="254" t="s">
        <v>259</v>
      </c>
      <c r="G152" s="73"/>
      <c r="H152" s="73"/>
      <c r="I152" s="190"/>
      <c r="J152" s="73"/>
      <c r="K152" s="73"/>
      <c r="L152" s="71"/>
      <c r="M152" s="255"/>
      <c r="N152" s="46"/>
      <c r="O152" s="46"/>
      <c r="P152" s="46"/>
      <c r="Q152" s="46"/>
      <c r="R152" s="46"/>
      <c r="S152" s="46"/>
      <c r="T152" s="94"/>
      <c r="AT152" s="23" t="s">
        <v>205</v>
      </c>
      <c r="AU152" s="23" t="s">
        <v>187</v>
      </c>
    </row>
    <row r="153" spans="2:51" s="13" customFormat="1" ht="13.5">
      <c r="B153" s="256"/>
      <c r="C153" s="257"/>
      <c r="D153" s="233" t="s">
        <v>194</v>
      </c>
      <c r="E153" s="258" t="s">
        <v>22</v>
      </c>
      <c r="F153" s="259" t="s">
        <v>260</v>
      </c>
      <c r="G153" s="257"/>
      <c r="H153" s="258" t="s">
        <v>22</v>
      </c>
      <c r="I153" s="260"/>
      <c r="J153" s="257"/>
      <c r="K153" s="257"/>
      <c r="L153" s="261"/>
      <c r="M153" s="262"/>
      <c r="N153" s="263"/>
      <c r="O153" s="263"/>
      <c r="P153" s="263"/>
      <c r="Q153" s="263"/>
      <c r="R153" s="263"/>
      <c r="S153" s="263"/>
      <c r="T153" s="264"/>
      <c r="AT153" s="265" t="s">
        <v>194</v>
      </c>
      <c r="AU153" s="265" t="s">
        <v>187</v>
      </c>
      <c r="AV153" s="13" t="s">
        <v>10</v>
      </c>
      <c r="AW153" s="13" t="s">
        <v>35</v>
      </c>
      <c r="AX153" s="13" t="s">
        <v>73</v>
      </c>
      <c r="AY153" s="265" t="s">
        <v>180</v>
      </c>
    </row>
    <row r="154" spans="2:51" s="11" customFormat="1" ht="13.5">
      <c r="B154" s="231"/>
      <c r="C154" s="232"/>
      <c r="D154" s="233" t="s">
        <v>194</v>
      </c>
      <c r="E154" s="234" t="s">
        <v>22</v>
      </c>
      <c r="F154" s="235" t="s">
        <v>225</v>
      </c>
      <c r="G154" s="232"/>
      <c r="H154" s="236">
        <v>19.3</v>
      </c>
      <c r="I154" s="237"/>
      <c r="J154" s="232"/>
      <c r="K154" s="232"/>
      <c r="L154" s="238"/>
      <c r="M154" s="239"/>
      <c r="N154" s="240"/>
      <c r="O154" s="240"/>
      <c r="P154" s="240"/>
      <c r="Q154" s="240"/>
      <c r="R154" s="240"/>
      <c r="S154" s="240"/>
      <c r="T154" s="241"/>
      <c r="AT154" s="242" t="s">
        <v>194</v>
      </c>
      <c r="AU154" s="242" t="s">
        <v>187</v>
      </c>
      <c r="AV154" s="11" t="s">
        <v>187</v>
      </c>
      <c r="AW154" s="11" t="s">
        <v>35</v>
      </c>
      <c r="AX154" s="11" t="s">
        <v>73</v>
      </c>
      <c r="AY154" s="242" t="s">
        <v>180</v>
      </c>
    </row>
    <row r="155" spans="2:51" s="13" customFormat="1" ht="13.5">
      <c r="B155" s="256"/>
      <c r="C155" s="257"/>
      <c r="D155" s="233" t="s">
        <v>194</v>
      </c>
      <c r="E155" s="258" t="s">
        <v>22</v>
      </c>
      <c r="F155" s="259" t="s">
        <v>261</v>
      </c>
      <c r="G155" s="257"/>
      <c r="H155" s="258" t="s">
        <v>22</v>
      </c>
      <c r="I155" s="260"/>
      <c r="J155" s="257"/>
      <c r="K155" s="257"/>
      <c r="L155" s="261"/>
      <c r="M155" s="262"/>
      <c r="N155" s="263"/>
      <c r="O155" s="263"/>
      <c r="P155" s="263"/>
      <c r="Q155" s="263"/>
      <c r="R155" s="263"/>
      <c r="S155" s="263"/>
      <c r="T155" s="264"/>
      <c r="AT155" s="265" t="s">
        <v>194</v>
      </c>
      <c r="AU155" s="265" t="s">
        <v>187</v>
      </c>
      <c r="AV155" s="13" t="s">
        <v>10</v>
      </c>
      <c r="AW155" s="13" t="s">
        <v>35</v>
      </c>
      <c r="AX155" s="13" t="s">
        <v>73</v>
      </c>
      <c r="AY155" s="265" t="s">
        <v>180</v>
      </c>
    </row>
    <row r="156" spans="2:51" s="11" customFormat="1" ht="13.5">
      <c r="B156" s="231"/>
      <c r="C156" s="232"/>
      <c r="D156" s="233" t="s">
        <v>194</v>
      </c>
      <c r="E156" s="234" t="s">
        <v>22</v>
      </c>
      <c r="F156" s="235" t="s">
        <v>233</v>
      </c>
      <c r="G156" s="232"/>
      <c r="H156" s="236">
        <v>29.72</v>
      </c>
      <c r="I156" s="237"/>
      <c r="J156" s="232"/>
      <c r="K156" s="232"/>
      <c r="L156" s="238"/>
      <c r="M156" s="239"/>
      <c r="N156" s="240"/>
      <c r="O156" s="240"/>
      <c r="P156" s="240"/>
      <c r="Q156" s="240"/>
      <c r="R156" s="240"/>
      <c r="S156" s="240"/>
      <c r="T156" s="241"/>
      <c r="AT156" s="242" t="s">
        <v>194</v>
      </c>
      <c r="AU156" s="242" t="s">
        <v>187</v>
      </c>
      <c r="AV156" s="11" t="s">
        <v>187</v>
      </c>
      <c r="AW156" s="11" t="s">
        <v>35</v>
      </c>
      <c r="AX156" s="11" t="s">
        <v>73</v>
      </c>
      <c r="AY156" s="242" t="s">
        <v>180</v>
      </c>
    </row>
    <row r="157" spans="2:51" s="11" customFormat="1" ht="13.5">
      <c r="B157" s="231"/>
      <c r="C157" s="232"/>
      <c r="D157" s="233" t="s">
        <v>194</v>
      </c>
      <c r="E157" s="234" t="s">
        <v>22</v>
      </c>
      <c r="F157" s="235" t="s">
        <v>234</v>
      </c>
      <c r="G157" s="232"/>
      <c r="H157" s="236">
        <v>7.44</v>
      </c>
      <c r="I157" s="237"/>
      <c r="J157" s="232"/>
      <c r="K157" s="232"/>
      <c r="L157" s="238"/>
      <c r="M157" s="239"/>
      <c r="N157" s="240"/>
      <c r="O157" s="240"/>
      <c r="P157" s="240"/>
      <c r="Q157" s="240"/>
      <c r="R157" s="240"/>
      <c r="S157" s="240"/>
      <c r="T157" s="241"/>
      <c r="AT157" s="242" t="s">
        <v>194</v>
      </c>
      <c r="AU157" s="242" t="s">
        <v>187</v>
      </c>
      <c r="AV157" s="11" t="s">
        <v>187</v>
      </c>
      <c r="AW157" s="11" t="s">
        <v>35</v>
      </c>
      <c r="AX157" s="11" t="s">
        <v>73</v>
      </c>
      <c r="AY157" s="242" t="s">
        <v>180</v>
      </c>
    </row>
    <row r="158" spans="2:51" s="11" customFormat="1" ht="13.5">
      <c r="B158" s="231"/>
      <c r="C158" s="232"/>
      <c r="D158" s="233" t="s">
        <v>194</v>
      </c>
      <c r="E158" s="234" t="s">
        <v>22</v>
      </c>
      <c r="F158" s="235" t="s">
        <v>235</v>
      </c>
      <c r="G158" s="232"/>
      <c r="H158" s="236">
        <v>3.64</v>
      </c>
      <c r="I158" s="237"/>
      <c r="J158" s="232"/>
      <c r="K158" s="232"/>
      <c r="L158" s="238"/>
      <c r="M158" s="239"/>
      <c r="N158" s="240"/>
      <c r="O158" s="240"/>
      <c r="P158" s="240"/>
      <c r="Q158" s="240"/>
      <c r="R158" s="240"/>
      <c r="S158" s="240"/>
      <c r="T158" s="241"/>
      <c r="AT158" s="242" t="s">
        <v>194</v>
      </c>
      <c r="AU158" s="242" t="s">
        <v>187</v>
      </c>
      <c r="AV158" s="11" t="s">
        <v>187</v>
      </c>
      <c r="AW158" s="11" t="s">
        <v>35</v>
      </c>
      <c r="AX158" s="11" t="s">
        <v>73</v>
      </c>
      <c r="AY158" s="242" t="s">
        <v>180</v>
      </c>
    </row>
    <row r="159" spans="2:51" s="11" customFormat="1" ht="13.5">
      <c r="B159" s="231"/>
      <c r="C159" s="232"/>
      <c r="D159" s="233" t="s">
        <v>194</v>
      </c>
      <c r="E159" s="234" t="s">
        <v>22</v>
      </c>
      <c r="F159" s="235" t="s">
        <v>236</v>
      </c>
      <c r="G159" s="232"/>
      <c r="H159" s="236">
        <v>5.64</v>
      </c>
      <c r="I159" s="237"/>
      <c r="J159" s="232"/>
      <c r="K159" s="232"/>
      <c r="L159" s="238"/>
      <c r="M159" s="239"/>
      <c r="N159" s="240"/>
      <c r="O159" s="240"/>
      <c r="P159" s="240"/>
      <c r="Q159" s="240"/>
      <c r="R159" s="240"/>
      <c r="S159" s="240"/>
      <c r="T159" s="241"/>
      <c r="AT159" s="242" t="s">
        <v>194</v>
      </c>
      <c r="AU159" s="242" t="s">
        <v>187</v>
      </c>
      <c r="AV159" s="11" t="s">
        <v>187</v>
      </c>
      <c r="AW159" s="11" t="s">
        <v>35</v>
      </c>
      <c r="AX159" s="11" t="s">
        <v>73</v>
      </c>
      <c r="AY159" s="242" t="s">
        <v>180</v>
      </c>
    </row>
    <row r="160" spans="2:51" s="12" customFormat="1" ht="13.5">
      <c r="B160" s="243"/>
      <c r="C160" s="244"/>
      <c r="D160" s="233" t="s">
        <v>194</v>
      </c>
      <c r="E160" s="245" t="s">
        <v>22</v>
      </c>
      <c r="F160" s="246" t="s">
        <v>196</v>
      </c>
      <c r="G160" s="244"/>
      <c r="H160" s="247">
        <v>65.74</v>
      </c>
      <c r="I160" s="248"/>
      <c r="J160" s="244"/>
      <c r="K160" s="244"/>
      <c r="L160" s="249"/>
      <c r="M160" s="250"/>
      <c r="N160" s="251"/>
      <c r="O160" s="251"/>
      <c r="P160" s="251"/>
      <c r="Q160" s="251"/>
      <c r="R160" s="251"/>
      <c r="S160" s="251"/>
      <c r="T160" s="252"/>
      <c r="AT160" s="253" t="s">
        <v>194</v>
      </c>
      <c r="AU160" s="253" t="s">
        <v>187</v>
      </c>
      <c r="AV160" s="12" t="s">
        <v>186</v>
      </c>
      <c r="AW160" s="12" t="s">
        <v>35</v>
      </c>
      <c r="AX160" s="12" t="s">
        <v>10</v>
      </c>
      <c r="AY160" s="253" t="s">
        <v>180</v>
      </c>
    </row>
    <row r="161" spans="2:63" s="10" customFormat="1" ht="29.85" customHeight="1">
      <c r="B161" s="204"/>
      <c r="C161" s="205"/>
      <c r="D161" s="206" t="s">
        <v>72</v>
      </c>
      <c r="E161" s="218" t="s">
        <v>226</v>
      </c>
      <c r="F161" s="218" t="s">
        <v>262</v>
      </c>
      <c r="G161" s="205"/>
      <c r="H161" s="205"/>
      <c r="I161" s="208"/>
      <c r="J161" s="219">
        <f>BK161</f>
        <v>0</v>
      </c>
      <c r="K161" s="205"/>
      <c r="L161" s="210"/>
      <c r="M161" s="211"/>
      <c r="N161" s="212"/>
      <c r="O161" s="212"/>
      <c r="P161" s="213">
        <f>SUM(P162:P172)</f>
        <v>0</v>
      </c>
      <c r="Q161" s="212"/>
      <c r="R161" s="213">
        <f>SUM(R162:R172)</f>
        <v>0</v>
      </c>
      <c r="S161" s="212"/>
      <c r="T161" s="214">
        <f>SUM(T162:T172)</f>
        <v>0</v>
      </c>
      <c r="AR161" s="215" t="s">
        <v>10</v>
      </c>
      <c r="AT161" s="216" t="s">
        <v>72</v>
      </c>
      <c r="AU161" s="216" t="s">
        <v>10</v>
      </c>
      <c r="AY161" s="215" t="s">
        <v>180</v>
      </c>
      <c r="BK161" s="217">
        <f>SUM(BK162:BK172)</f>
        <v>0</v>
      </c>
    </row>
    <row r="162" spans="2:65" s="1" customFormat="1" ht="22.8" customHeight="1">
      <c r="B162" s="45"/>
      <c r="C162" s="220" t="s">
        <v>11</v>
      </c>
      <c r="D162" s="220" t="s">
        <v>182</v>
      </c>
      <c r="E162" s="221" t="s">
        <v>263</v>
      </c>
      <c r="F162" s="222" t="s">
        <v>264</v>
      </c>
      <c r="G162" s="223" t="s">
        <v>192</v>
      </c>
      <c r="H162" s="224">
        <v>19.3</v>
      </c>
      <c r="I162" s="225"/>
      <c r="J162" s="224">
        <f>ROUND(I162*H162,0)</f>
        <v>0</v>
      </c>
      <c r="K162" s="222" t="s">
        <v>193</v>
      </c>
      <c r="L162" s="71"/>
      <c r="M162" s="226" t="s">
        <v>22</v>
      </c>
      <c r="N162" s="227" t="s">
        <v>45</v>
      </c>
      <c r="O162" s="46"/>
      <c r="P162" s="228">
        <f>O162*H162</f>
        <v>0</v>
      </c>
      <c r="Q162" s="228">
        <v>0</v>
      </c>
      <c r="R162" s="228">
        <f>Q162*H162</f>
        <v>0</v>
      </c>
      <c r="S162" s="228">
        <v>0</v>
      </c>
      <c r="T162" s="229">
        <f>S162*H162</f>
        <v>0</v>
      </c>
      <c r="AR162" s="23" t="s">
        <v>186</v>
      </c>
      <c r="AT162" s="23" t="s">
        <v>182</v>
      </c>
      <c r="AU162" s="23" t="s">
        <v>187</v>
      </c>
      <c r="AY162" s="23" t="s">
        <v>180</v>
      </c>
      <c r="BE162" s="230">
        <f>IF(N162="základní",J162,0)</f>
        <v>0</v>
      </c>
      <c r="BF162" s="230">
        <f>IF(N162="snížená",J162,0)</f>
        <v>0</v>
      </c>
      <c r="BG162" s="230">
        <f>IF(N162="zákl. přenesená",J162,0)</f>
        <v>0</v>
      </c>
      <c r="BH162" s="230">
        <f>IF(N162="sníž. přenesená",J162,0)</f>
        <v>0</v>
      </c>
      <c r="BI162" s="230">
        <f>IF(N162="nulová",J162,0)</f>
        <v>0</v>
      </c>
      <c r="BJ162" s="23" t="s">
        <v>187</v>
      </c>
      <c r="BK162" s="230">
        <f>ROUND(I162*H162,0)</f>
        <v>0</v>
      </c>
      <c r="BL162" s="23" t="s">
        <v>186</v>
      </c>
      <c r="BM162" s="23" t="s">
        <v>265</v>
      </c>
    </row>
    <row r="163" spans="2:47" s="1" customFormat="1" ht="13.5">
      <c r="B163" s="45"/>
      <c r="C163" s="73"/>
      <c r="D163" s="233" t="s">
        <v>205</v>
      </c>
      <c r="E163" s="73"/>
      <c r="F163" s="254" t="s">
        <v>266</v>
      </c>
      <c r="G163" s="73"/>
      <c r="H163" s="73"/>
      <c r="I163" s="190"/>
      <c r="J163" s="73"/>
      <c r="K163" s="73"/>
      <c r="L163" s="71"/>
      <c r="M163" s="255"/>
      <c r="N163" s="46"/>
      <c r="O163" s="46"/>
      <c r="P163" s="46"/>
      <c r="Q163" s="46"/>
      <c r="R163" s="46"/>
      <c r="S163" s="46"/>
      <c r="T163" s="94"/>
      <c r="AT163" s="23" t="s">
        <v>205</v>
      </c>
      <c r="AU163" s="23" t="s">
        <v>187</v>
      </c>
    </row>
    <row r="164" spans="2:51" s="11" customFormat="1" ht="13.5">
      <c r="B164" s="231"/>
      <c r="C164" s="232"/>
      <c r="D164" s="233" t="s">
        <v>194</v>
      </c>
      <c r="E164" s="234" t="s">
        <v>22</v>
      </c>
      <c r="F164" s="235" t="s">
        <v>225</v>
      </c>
      <c r="G164" s="232"/>
      <c r="H164" s="236">
        <v>19.3</v>
      </c>
      <c r="I164" s="237"/>
      <c r="J164" s="232"/>
      <c r="K164" s="232"/>
      <c r="L164" s="238"/>
      <c r="M164" s="239"/>
      <c r="N164" s="240"/>
      <c r="O164" s="240"/>
      <c r="P164" s="240"/>
      <c r="Q164" s="240"/>
      <c r="R164" s="240"/>
      <c r="S164" s="240"/>
      <c r="T164" s="241"/>
      <c r="AT164" s="242" t="s">
        <v>194</v>
      </c>
      <c r="AU164" s="242" t="s">
        <v>187</v>
      </c>
      <c r="AV164" s="11" t="s">
        <v>187</v>
      </c>
      <c r="AW164" s="11" t="s">
        <v>35</v>
      </c>
      <c r="AX164" s="11" t="s">
        <v>73</v>
      </c>
      <c r="AY164" s="242" t="s">
        <v>180</v>
      </c>
    </row>
    <row r="165" spans="2:51" s="12" customFormat="1" ht="13.5">
      <c r="B165" s="243"/>
      <c r="C165" s="244"/>
      <c r="D165" s="233" t="s">
        <v>194</v>
      </c>
      <c r="E165" s="245" t="s">
        <v>22</v>
      </c>
      <c r="F165" s="246" t="s">
        <v>196</v>
      </c>
      <c r="G165" s="244"/>
      <c r="H165" s="247">
        <v>19.3</v>
      </c>
      <c r="I165" s="248"/>
      <c r="J165" s="244"/>
      <c r="K165" s="244"/>
      <c r="L165" s="249"/>
      <c r="M165" s="250"/>
      <c r="N165" s="251"/>
      <c r="O165" s="251"/>
      <c r="P165" s="251"/>
      <c r="Q165" s="251"/>
      <c r="R165" s="251"/>
      <c r="S165" s="251"/>
      <c r="T165" s="252"/>
      <c r="AT165" s="253" t="s">
        <v>194</v>
      </c>
      <c r="AU165" s="253" t="s">
        <v>187</v>
      </c>
      <c r="AV165" s="12" t="s">
        <v>186</v>
      </c>
      <c r="AW165" s="12" t="s">
        <v>35</v>
      </c>
      <c r="AX165" s="12" t="s">
        <v>10</v>
      </c>
      <c r="AY165" s="253" t="s">
        <v>180</v>
      </c>
    </row>
    <row r="166" spans="2:65" s="1" customFormat="1" ht="14.4" customHeight="1">
      <c r="B166" s="45"/>
      <c r="C166" s="220" t="s">
        <v>224</v>
      </c>
      <c r="D166" s="220" t="s">
        <v>182</v>
      </c>
      <c r="E166" s="221" t="s">
        <v>267</v>
      </c>
      <c r="F166" s="222" t="s">
        <v>268</v>
      </c>
      <c r="G166" s="223" t="s">
        <v>269</v>
      </c>
      <c r="H166" s="224">
        <v>1</v>
      </c>
      <c r="I166" s="225"/>
      <c r="J166" s="224">
        <f>ROUND(I166*H166,0)</f>
        <v>0</v>
      </c>
      <c r="K166" s="222" t="s">
        <v>22</v>
      </c>
      <c r="L166" s="71"/>
      <c r="M166" s="226" t="s">
        <v>22</v>
      </c>
      <c r="N166" s="227" t="s">
        <v>45</v>
      </c>
      <c r="O166" s="46"/>
      <c r="P166" s="228">
        <f>O166*H166</f>
        <v>0</v>
      </c>
      <c r="Q166" s="228">
        <v>0</v>
      </c>
      <c r="R166" s="228">
        <f>Q166*H166</f>
        <v>0</v>
      </c>
      <c r="S166" s="228">
        <v>0</v>
      </c>
      <c r="T166" s="229">
        <f>S166*H166</f>
        <v>0</v>
      </c>
      <c r="AR166" s="23" t="s">
        <v>186</v>
      </c>
      <c r="AT166" s="23" t="s">
        <v>182</v>
      </c>
      <c r="AU166" s="23" t="s">
        <v>187</v>
      </c>
      <c r="AY166" s="23" t="s">
        <v>180</v>
      </c>
      <c r="BE166" s="230">
        <f>IF(N166="základní",J166,0)</f>
        <v>0</v>
      </c>
      <c r="BF166" s="230">
        <f>IF(N166="snížená",J166,0)</f>
        <v>0</v>
      </c>
      <c r="BG166" s="230">
        <f>IF(N166="zákl. přenesená",J166,0)</f>
        <v>0</v>
      </c>
      <c r="BH166" s="230">
        <f>IF(N166="sníž. přenesená",J166,0)</f>
        <v>0</v>
      </c>
      <c r="BI166" s="230">
        <f>IF(N166="nulová",J166,0)</f>
        <v>0</v>
      </c>
      <c r="BJ166" s="23" t="s">
        <v>187</v>
      </c>
      <c r="BK166" s="230">
        <f>ROUND(I166*H166,0)</f>
        <v>0</v>
      </c>
      <c r="BL166" s="23" t="s">
        <v>186</v>
      </c>
      <c r="BM166" s="23" t="s">
        <v>270</v>
      </c>
    </row>
    <row r="167" spans="2:65" s="1" customFormat="1" ht="45.6" customHeight="1">
      <c r="B167" s="45"/>
      <c r="C167" s="220" t="s">
        <v>271</v>
      </c>
      <c r="D167" s="220" t="s">
        <v>182</v>
      </c>
      <c r="E167" s="221" t="s">
        <v>272</v>
      </c>
      <c r="F167" s="222" t="s">
        <v>273</v>
      </c>
      <c r="G167" s="223" t="s">
        <v>192</v>
      </c>
      <c r="H167" s="224">
        <v>26.34</v>
      </c>
      <c r="I167" s="225"/>
      <c r="J167" s="224">
        <f>ROUND(I167*H167,0)</f>
        <v>0</v>
      </c>
      <c r="K167" s="222" t="s">
        <v>193</v>
      </c>
      <c r="L167" s="71"/>
      <c r="M167" s="226" t="s">
        <v>22</v>
      </c>
      <c r="N167" s="227" t="s">
        <v>45</v>
      </c>
      <c r="O167" s="46"/>
      <c r="P167" s="228">
        <f>O167*H167</f>
        <v>0</v>
      </c>
      <c r="Q167" s="228">
        <v>0</v>
      </c>
      <c r="R167" s="228">
        <f>Q167*H167</f>
        <v>0</v>
      </c>
      <c r="S167" s="228">
        <v>0</v>
      </c>
      <c r="T167" s="229">
        <f>S167*H167</f>
        <v>0</v>
      </c>
      <c r="AR167" s="23" t="s">
        <v>186</v>
      </c>
      <c r="AT167" s="23" t="s">
        <v>182</v>
      </c>
      <c r="AU167" s="23" t="s">
        <v>187</v>
      </c>
      <c r="AY167" s="23" t="s">
        <v>180</v>
      </c>
      <c r="BE167" s="230">
        <f>IF(N167="základní",J167,0)</f>
        <v>0</v>
      </c>
      <c r="BF167" s="230">
        <f>IF(N167="snížená",J167,0)</f>
        <v>0</v>
      </c>
      <c r="BG167" s="230">
        <f>IF(N167="zákl. přenesená",J167,0)</f>
        <v>0</v>
      </c>
      <c r="BH167" s="230">
        <f>IF(N167="sníž. přenesená",J167,0)</f>
        <v>0</v>
      </c>
      <c r="BI167" s="230">
        <f>IF(N167="nulová",J167,0)</f>
        <v>0</v>
      </c>
      <c r="BJ167" s="23" t="s">
        <v>187</v>
      </c>
      <c r="BK167" s="230">
        <f>ROUND(I167*H167,0)</f>
        <v>0</v>
      </c>
      <c r="BL167" s="23" t="s">
        <v>186</v>
      </c>
      <c r="BM167" s="23" t="s">
        <v>274</v>
      </c>
    </row>
    <row r="168" spans="2:51" s="11" customFormat="1" ht="13.5">
      <c r="B168" s="231"/>
      <c r="C168" s="232"/>
      <c r="D168" s="233" t="s">
        <v>194</v>
      </c>
      <c r="E168" s="234" t="s">
        <v>22</v>
      </c>
      <c r="F168" s="235" t="s">
        <v>275</v>
      </c>
      <c r="G168" s="232"/>
      <c r="H168" s="236">
        <v>26.34</v>
      </c>
      <c r="I168" s="237"/>
      <c r="J168" s="232"/>
      <c r="K168" s="232"/>
      <c r="L168" s="238"/>
      <c r="M168" s="239"/>
      <c r="N168" s="240"/>
      <c r="O168" s="240"/>
      <c r="P168" s="240"/>
      <c r="Q168" s="240"/>
      <c r="R168" s="240"/>
      <c r="S168" s="240"/>
      <c r="T168" s="241"/>
      <c r="AT168" s="242" t="s">
        <v>194</v>
      </c>
      <c r="AU168" s="242" t="s">
        <v>187</v>
      </c>
      <c r="AV168" s="11" t="s">
        <v>187</v>
      </c>
      <c r="AW168" s="11" t="s">
        <v>35</v>
      </c>
      <c r="AX168" s="11" t="s">
        <v>73</v>
      </c>
      <c r="AY168" s="242" t="s">
        <v>180</v>
      </c>
    </row>
    <row r="169" spans="2:51" s="12" customFormat="1" ht="13.5">
      <c r="B169" s="243"/>
      <c r="C169" s="244"/>
      <c r="D169" s="233" t="s">
        <v>194</v>
      </c>
      <c r="E169" s="245" t="s">
        <v>22</v>
      </c>
      <c r="F169" s="246" t="s">
        <v>196</v>
      </c>
      <c r="G169" s="244"/>
      <c r="H169" s="247">
        <v>26.34</v>
      </c>
      <c r="I169" s="248"/>
      <c r="J169" s="244"/>
      <c r="K169" s="244"/>
      <c r="L169" s="249"/>
      <c r="M169" s="250"/>
      <c r="N169" s="251"/>
      <c r="O169" s="251"/>
      <c r="P169" s="251"/>
      <c r="Q169" s="251"/>
      <c r="R169" s="251"/>
      <c r="S169" s="251"/>
      <c r="T169" s="252"/>
      <c r="AT169" s="253" t="s">
        <v>194</v>
      </c>
      <c r="AU169" s="253" t="s">
        <v>187</v>
      </c>
      <c r="AV169" s="12" t="s">
        <v>186</v>
      </c>
      <c r="AW169" s="12" t="s">
        <v>35</v>
      </c>
      <c r="AX169" s="12" t="s">
        <v>10</v>
      </c>
      <c r="AY169" s="253" t="s">
        <v>180</v>
      </c>
    </row>
    <row r="170" spans="2:65" s="1" customFormat="1" ht="22.8" customHeight="1">
      <c r="B170" s="45"/>
      <c r="C170" s="220" t="s">
        <v>229</v>
      </c>
      <c r="D170" s="220" t="s">
        <v>182</v>
      </c>
      <c r="E170" s="221" t="s">
        <v>276</v>
      </c>
      <c r="F170" s="222" t="s">
        <v>277</v>
      </c>
      <c r="G170" s="223" t="s">
        <v>203</v>
      </c>
      <c r="H170" s="224">
        <v>1</v>
      </c>
      <c r="I170" s="225"/>
      <c r="J170" s="224">
        <f>ROUND(I170*H170,0)</f>
        <v>0</v>
      </c>
      <c r="K170" s="222" t="s">
        <v>193</v>
      </c>
      <c r="L170" s="71"/>
      <c r="M170" s="226" t="s">
        <v>22</v>
      </c>
      <c r="N170" s="227" t="s">
        <v>45</v>
      </c>
      <c r="O170" s="46"/>
      <c r="P170" s="228">
        <f>O170*H170</f>
        <v>0</v>
      </c>
      <c r="Q170" s="228">
        <v>0</v>
      </c>
      <c r="R170" s="228">
        <f>Q170*H170</f>
        <v>0</v>
      </c>
      <c r="S170" s="228">
        <v>0</v>
      </c>
      <c r="T170" s="229">
        <f>S170*H170</f>
        <v>0</v>
      </c>
      <c r="AR170" s="23" t="s">
        <v>186</v>
      </c>
      <c r="AT170" s="23" t="s">
        <v>182</v>
      </c>
      <c r="AU170" s="23" t="s">
        <v>187</v>
      </c>
      <c r="AY170" s="23" t="s">
        <v>180</v>
      </c>
      <c r="BE170" s="230">
        <f>IF(N170="základní",J170,0)</f>
        <v>0</v>
      </c>
      <c r="BF170" s="230">
        <f>IF(N170="snížená",J170,0)</f>
        <v>0</v>
      </c>
      <c r="BG170" s="230">
        <f>IF(N170="zákl. přenesená",J170,0)</f>
        <v>0</v>
      </c>
      <c r="BH170" s="230">
        <f>IF(N170="sníž. přenesená",J170,0)</f>
        <v>0</v>
      </c>
      <c r="BI170" s="230">
        <f>IF(N170="nulová",J170,0)</f>
        <v>0</v>
      </c>
      <c r="BJ170" s="23" t="s">
        <v>187</v>
      </c>
      <c r="BK170" s="230">
        <f>ROUND(I170*H170,0)</f>
        <v>0</v>
      </c>
      <c r="BL170" s="23" t="s">
        <v>186</v>
      </c>
      <c r="BM170" s="23" t="s">
        <v>278</v>
      </c>
    </row>
    <row r="171" spans="2:51" s="11" customFormat="1" ht="13.5">
      <c r="B171" s="231"/>
      <c r="C171" s="232"/>
      <c r="D171" s="233" t="s">
        <v>194</v>
      </c>
      <c r="E171" s="234" t="s">
        <v>22</v>
      </c>
      <c r="F171" s="235" t="s">
        <v>279</v>
      </c>
      <c r="G171" s="232"/>
      <c r="H171" s="236">
        <v>1</v>
      </c>
      <c r="I171" s="237"/>
      <c r="J171" s="232"/>
      <c r="K171" s="232"/>
      <c r="L171" s="238"/>
      <c r="M171" s="239"/>
      <c r="N171" s="240"/>
      <c r="O171" s="240"/>
      <c r="P171" s="240"/>
      <c r="Q171" s="240"/>
      <c r="R171" s="240"/>
      <c r="S171" s="240"/>
      <c r="T171" s="241"/>
      <c r="AT171" s="242" t="s">
        <v>194</v>
      </c>
      <c r="AU171" s="242" t="s">
        <v>187</v>
      </c>
      <c r="AV171" s="11" t="s">
        <v>187</v>
      </c>
      <c r="AW171" s="11" t="s">
        <v>35</v>
      </c>
      <c r="AX171" s="11" t="s">
        <v>73</v>
      </c>
      <c r="AY171" s="242" t="s">
        <v>180</v>
      </c>
    </row>
    <row r="172" spans="2:51" s="12" customFormat="1" ht="13.5">
      <c r="B172" s="243"/>
      <c r="C172" s="244"/>
      <c r="D172" s="233" t="s">
        <v>194</v>
      </c>
      <c r="E172" s="245" t="s">
        <v>22</v>
      </c>
      <c r="F172" s="246" t="s">
        <v>196</v>
      </c>
      <c r="G172" s="244"/>
      <c r="H172" s="247">
        <v>1</v>
      </c>
      <c r="I172" s="248"/>
      <c r="J172" s="244"/>
      <c r="K172" s="244"/>
      <c r="L172" s="249"/>
      <c r="M172" s="250"/>
      <c r="N172" s="251"/>
      <c r="O172" s="251"/>
      <c r="P172" s="251"/>
      <c r="Q172" s="251"/>
      <c r="R172" s="251"/>
      <c r="S172" s="251"/>
      <c r="T172" s="252"/>
      <c r="AT172" s="253" t="s">
        <v>194</v>
      </c>
      <c r="AU172" s="253" t="s">
        <v>187</v>
      </c>
      <c r="AV172" s="12" t="s">
        <v>186</v>
      </c>
      <c r="AW172" s="12" t="s">
        <v>35</v>
      </c>
      <c r="AX172" s="12" t="s">
        <v>10</v>
      </c>
      <c r="AY172" s="253" t="s">
        <v>180</v>
      </c>
    </row>
    <row r="173" spans="2:63" s="10" customFormat="1" ht="29.85" customHeight="1">
      <c r="B173" s="204"/>
      <c r="C173" s="205"/>
      <c r="D173" s="206" t="s">
        <v>72</v>
      </c>
      <c r="E173" s="218" t="s">
        <v>280</v>
      </c>
      <c r="F173" s="218" t="s">
        <v>281</v>
      </c>
      <c r="G173" s="205"/>
      <c r="H173" s="205"/>
      <c r="I173" s="208"/>
      <c r="J173" s="219">
        <f>BK173</f>
        <v>0</v>
      </c>
      <c r="K173" s="205"/>
      <c r="L173" s="210"/>
      <c r="M173" s="211"/>
      <c r="N173" s="212"/>
      <c r="O173" s="212"/>
      <c r="P173" s="213">
        <f>SUM(P174:P185)</f>
        <v>0</v>
      </c>
      <c r="Q173" s="212"/>
      <c r="R173" s="213">
        <f>SUM(R174:R185)</f>
        <v>0</v>
      </c>
      <c r="S173" s="212"/>
      <c r="T173" s="214">
        <f>SUM(T174:T185)</f>
        <v>0</v>
      </c>
      <c r="AR173" s="215" t="s">
        <v>10</v>
      </c>
      <c r="AT173" s="216" t="s">
        <v>72</v>
      </c>
      <c r="AU173" s="216" t="s">
        <v>10</v>
      </c>
      <c r="AY173" s="215" t="s">
        <v>180</v>
      </c>
      <c r="BK173" s="217">
        <f>SUM(BK174:BK185)</f>
        <v>0</v>
      </c>
    </row>
    <row r="174" spans="2:65" s="1" customFormat="1" ht="22.8" customHeight="1">
      <c r="B174" s="45"/>
      <c r="C174" s="220" t="s">
        <v>282</v>
      </c>
      <c r="D174" s="220" t="s">
        <v>182</v>
      </c>
      <c r="E174" s="221" t="s">
        <v>283</v>
      </c>
      <c r="F174" s="222" t="s">
        <v>284</v>
      </c>
      <c r="G174" s="223" t="s">
        <v>285</v>
      </c>
      <c r="H174" s="224">
        <v>2.85</v>
      </c>
      <c r="I174" s="225"/>
      <c r="J174" s="224">
        <f>ROUND(I174*H174,0)</f>
        <v>0</v>
      </c>
      <c r="K174" s="222" t="s">
        <v>193</v>
      </c>
      <c r="L174" s="71"/>
      <c r="M174" s="226" t="s">
        <v>22</v>
      </c>
      <c r="N174" s="227" t="s">
        <v>45</v>
      </c>
      <c r="O174" s="46"/>
      <c r="P174" s="228">
        <f>O174*H174</f>
        <v>0</v>
      </c>
      <c r="Q174" s="228">
        <v>0</v>
      </c>
      <c r="R174" s="228">
        <f>Q174*H174</f>
        <v>0</v>
      </c>
      <c r="S174" s="228">
        <v>0</v>
      </c>
      <c r="T174" s="229">
        <f>S174*H174</f>
        <v>0</v>
      </c>
      <c r="AR174" s="23" t="s">
        <v>186</v>
      </c>
      <c r="AT174" s="23" t="s">
        <v>182</v>
      </c>
      <c r="AU174" s="23" t="s">
        <v>187</v>
      </c>
      <c r="AY174" s="23" t="s">
        <v>180</v>
      </c>
      <c r="BE174" s="230">
        <f>IF(N174="základní",J174,0)</f>
        <v>0</v>
      </c>
      <c r="BF174" s="230">
        <f>IF(N174="snížená",J174,0)</f>
        <v>0</v>
      </c>
      <c r="BG174" s="230">
        <f>IF(N174="zákl. přenesená",J174,0)</f>
        <v>0</v>
      </c>
      <c r="BH174" s="230">
        <f>IF(N174="sníž. přenesená",J174,0)</f>
        <v>0</v>
      </c>
      <c r="BI174" s="230">
        <f>IF(N174="nulová",J174,0)</f>
        <v>0</v>
      </c>
      <c r="BJ174" s="23" t="s">
        <v>187</v>
      </c>
      <c r="BK174" s="230">
        <f>ROUND(I174*H174,0)</f>
        <v>0</v>
      </c>
      <c r="BL174" s="23" t="s">
        <v>186</v>
      </c>
      <c r="BM174" s="23" t="s">
        <v>286</v>
      </c>
    </row>
    <row r="175" spans="2:47" s="1" customFormat="1" ht="13.5">
      <c r="B175" s="45"/>
      <c r="C175" s="73"/>
      <c r="D175" s="233" t="s">
        <v>205</v>
      </c>
      <c r="E175" s="73"/>
      <c r="F175" s="254" t="s">
        <v>287</v>
      </c>
      <c r="G175" s="73"/>
      <c r="H175" s="73"/>
      <c r="I175" s="190"/>
      <c r="J175" s="73"/>
      <c r="K175" s="73"/>
      <c r="L175" s="71"/>
      <c r="M175" s="255"/>
      <c r="N175" s="46"/>
      <c r="O175" s="46"/>
      <c r="P175" s="46"/>
      <c r="Q175" s="46"/>
      <c r="R175" s="46"/>
      <c r="S175" s="46"/>
      <c r="T175" s="94"/>
      <c r="AT175" s="23" t="s">
        <v>205</v>
      </c>
      <c r="AU175" s="23" t="s">
        <v>187</v>
      </c>
    </row>
    <row r="176" spans="2:65" s="1" customFormat="1" ht="34.2" customHeight="1">
      <c r="B176" s="45"/>
      <c r="C176" s="220" t="s">
        <v>232</v>
      </c>
      <c r="D176" s="220" t="s">
        <v>182</v>
      </c>
      <c r="E176" s="221" t="s">
        <v>288</v>
      </c>
      <c r="F176" s="222" t="s">
        <v>289</v>
      </c>
      <c r="G176" s="223" t="s">
        <v>285</v>
      </c>
      <c r="H176" s="224">
        <v>2.85</v>
      </c>
      <c r="I176" s="225"/>
      <c r="J176" s="224">
        <f>ROUND(I176*H176,0)</f>
        <v>0</v>
      </c>
      <c r="K176" s="222" t="s">
        <v>193</v>
      </c>
      <c r="L176" s="71"/>
      <c r="M176" s="226" t="s">
        <v>22</v>
      </c>
      <c r="N176" s="227" t="s">
        <v>45</v>
      </c>
      <c r="O176" s="46"/>
      <c r="P176" s="228">
        <f>O176*H176</f>
        <v>0</v>
      </c>
      <c r="Q176" s="228">
        <v>0</v>
      </c>
      <c r="R176" s="228">
        <f>Q176*H176</f>
        <v>0</v>
      </c>
      <c r="S176" s="228">
        <v>0</v>
      </c>
      <c r="T176" s="229">
        <f>S176*H176</f>
        <v>0</v>
      </c>
      <c r="AR176" s="23" t="s">
        <v>186</v>
      </c>
      <c r="AT176" s="23" t="s">
        <v>182</v>
      </c>
      <c r="AU176" s="23" t="s">
        <v>187</v>
      </c>
      <c r="AY176" s="23" t="s">
        <v>180</v>
      </c>
      <c r="BE176" s="230">
        <f>IF(N176="základní",J176,0)</f>
        <v>0</v>
      </c>
      <c r="BF176" s="230">
        <f>IF(N176="snížená",J176,0)</f>
        <v>0</v>
      </c>
      <c r="BG176" s="230">
        <f>IF(N176="zákl. přenesená",J176,0)</f>
        <v>0</v>
      </c>
      <c r="BH176" s="230">
        <f>IF(N176="sníž. přenesená",J176,0)</f>
        <v>0</v>
      </c>
      <c r="BI176" s="230">
        <f>IF(N176="nulová",J176,0)</f>
        <v>0</v>
      </c>
      <c r="BJ176" s="23" t="s">
        <v>187</v>
      </c>
      <c r="BK176" s="230">
        <f>ROUND(I176*H176,0)</f>
        <v>0</v>
      </c>
      <c r="BL176" s="23" t="s">
        <v>186</v>
      </c>
      <c r="BM176" s="23" t="s">
        <v>290</v>
      </c>
    </row>
    <row r="177" spans="2:47" s="1" customFormat="1" ht="13.5">
      <c r="B177" s="45"/>
      <c r="C177" s="73"/>
      <c r="D177" s="233" t="s">
        <v>205</v>
      </c>
      <c r="E177" s="73"/>
      <c r="F177" s="254" t="s">
        <v>291</v>
      </c>
      <c r="G177" s="73"/>
      <c r="H177" s="73"/>
      <c r="I177" s="190"/>
      <c r="J177" s="73"/>
      <c r="K177" s="73"/>
      <c r="L177" s="71"/>
      <c r="M177" s="255"/>
      <c r="N177" s="46"/>
      <c r="O177" s="46"/>
      <c r="P177" s="46"/>
      <c r="Q177" s="46"/>
      <c r="R177" s="46"/>
      <c r="S177" s="46"/>
      <c r="T177" s="94"/>
      <c r="AT177" s="23" t="s">
        <v>205</v>
      </c>
      <c r="AU177" s="23" t="s">
        <v>187</v>
      </c>
    </row>
    <row r="178" spans="2:65" s="1" customFormat="1" ht="22.8" customHeight="1">
      <c r="B178" s="45"/>
      <c r="C178" s="220" t="s">
        <v>9</v>
      </c>
      <c r="D178" s="220" t="s">
        <v>182</v>
      </c>
      <c r="E178" s="221" t="s">
        <v>292</v>
      </c>
      <c r="F178" s="222" t="s">
        <v>293</v>
      </c>
      <c r="G178" s="223" t="s">
        <v>285</v>
      </c>
      <c r="H178" s="224">
        <v>2.85</v>
      </c>
      <c r="I178" s="225"/>
      <c r="J178" s="224">
        <f>ROUND(I178*H178,0)</f>
        <v>0</v>
      </c>
      <c r="K178" s="222" t="s">
        <v>193</v>
      </c>
      <c r="L178" s="71"/>
      <c r="M178" s="226" t="s">
        <v>22</v>
      </c>
      <c r="N178" s="227" t="s">
        <v>45</v>
      </c>
      <c r="O178" s="46"/>
      <c r="P178" s="228">
        <f>O178*H178</f>
        <v>0</v>
      </c>
      <c r="Q178" s="228">
        <v>0</v>
      </c>
      <c r="R178" s="228">
        <f>Q178*H178</f>
        <v>0</v>
      </c>
      <c r="S178" s="228">
        <v>0</v>
      </c>
      <c r="T178" s="229">
        <f>S178*H178</f>
        <v>0</v>
      </c>
      <c r="AR178" s="23" t="s">
        <v>186</v>
      </c>
      <c r="AT178" s="23" t="s">
        <v>182</v>
      </c>
      <c r="AU178" s="23" t="s">
        <v>187</v>
      </c>
      <c r="AY178" s="23" t="s">
        <v>180</v>
      </c>
      <c r="BE178" s="230">
        <f>IF(N178="základní",J178,0)</f>
        <v>0</v>
      </c>
      <c r="BF178" s="230">
        <f>IF(N178="snížená",J178,0)</f>
        <v>0</v>
      </c>
      <c r="BG178" s="230">
        <f>IF(N178="zákl. přenesená",J178,0)</f>
        <v>0</v>
      </c>
      <c r="BH178" s="230">
        <f>IF(N178="sníž. přenesená",J178,0)</f>
        <v>0</v>
      </c>
      <c r="BI178" s="230">
        <f>IF(N178="nulová",J178,0)</f>
        <v>0</v>
      </c>
      <c r="BJ178" s="23" t="s">
        <v>187</v>
      </c>
      <c r="BK178" s="230">
        <f>ROUND(I178*H178,0)</f>
        <v>0</v>
      </c>
      <c r="BL178" s="23" t="s">
        <v>186</v>
      </c>
      <c r="BM178" s="23" t="s">
        <v>294</v>
      </c>
    </row>
    <row r="179" spans="2:47" s="1" customFormat="1" ht="13.5">
      <c r="B179" s="45"/>
      <c r="C179" s="73"/>
      <c r="D179" s="233" t="s">
        <v>205</v>
      </c>
      <c r="E179" s="73"/>
      <c r="F179" s="254" t="s">
        <v>295</v>
      </c>
      <c r="G179" s="73"/>
      <c r="H179" s="73"/>
      <c r="I179" s="190"/>
      <c r="J179" s="73"/>
      <c r="K179" s="73"/>
      <c r="L179" s="71"/>
      <c r="M179" s="255"/>
      <c r="N179" s="46"/>
      <c r="O179" s="46"/>
      <c r="P179" s="46"/>
      <c r="Q179" s="46"/>
      <c r="R179" s="46"/>
      <c r="S179" s="46"/>
      <c r="T179" s="94"/>
      <c r="AT179" s="23" t="s">
        <v>205</v>
      </c>
      <c r="AU179" s="23" t="s">
        <v>187</v>
      </c>
    </row>
    <row r="180" spans="2:65" s="1" customFormat="1" ht="34.2" customHeight="1">
      <c r="B180" s="45"/>
      <c r="C180" s="220" t="s">
        <v>240</v>
      </c>
      <c r="D180" s="220" t="s">
        <v>182</v>
      </c>
      <c r="E180" s="221" t="s">
        <v>296</v>
      </c>
      <c r="F180" s="222" t="s">
        <v>297</v>
      </c>
      <c r="G180" s="223" t="s">
        <v>285</v>
      </c>
      <c r="H180" s="224">
        <v>13.75</v>
      </c>
      <c r="I180" s="225"/>
      <c r="J180" s="224">
        <f>ROUND(I180*H180,0)</f>
        <v>0</v>
      </c>
      <c r="K180" s="222" t="s">
        <v>193</v>
      </c>
      <c r="L180" s="71"/>
      <c r="M180" s="226" t="s">
        <v>22</v>
      </c>
      <c r="N180" s="227" t="s">
        <v>45</v>
      </c>
      <c r="O180" s="46"/>
      <c r="P180" s="228">
        <f>O180*H180</f>
        <v>0</v>
      </c>
      <c r="Q180" s="228">
        <v>0</v>
      </c>
      <c r="R180" s="228">
        <f>Q180*H180</f>
        <v>0</v>
      </c>
      <c r="S180" s="228">
        <v>0</v>
      </c>
      <c r="T180" s="229">
        <f>S180*H180</f>
        <v>0</v>
      </c>
      <c r="AR180" s="23" t="s">
        <v>186</v>
      </c>
      <c r="AT180" s="23" t="s">
        <v>182</v>
      </c>
      <c r="AU180" s="23" t="s">
        <v>187</v>
      </c>
      <c r="AY180" s="23" t="s">
        <v>180</v>
      </c>
      <c r="BE180" s="230">
        <f>IF(N180="základní",J180,0)</f>
        <v>0</v>
      </c>
      <c r="BF180" s="230">
        <f>IF(N180="snížená",J180,0)</f>
        <v>0</v>
      </c>
      <c r="BG180" s="230">
        <f>IF(N180="zákl. přenesená",J180,0)</f>
        <v>0</v>
      </c>
      <c r="BH180" s="230">
        <f>IF(N180="sníž. přenesená",J180,0)</f>
        <v>0</v>
      </c>
      <c r="BI180" s="230">
        <f>IF(N180="nulová",J180,0)</f>
        <v>0</v>
      </c>
      <c r="BJ180" s="23" t="s">
        <v>187</v>
      </c>
      <c r="BK180" s="230">
        <f>ROUND(I180*H180,0)</f>
        <v>0</v>
      </c>
      <c r="BL180" s="23" t="s">
        <v>186</v>
      </c>
      <c r="BM180" s="23" t="s">
        <v>298</v>
      </c>
    </row>
    <row r="181" spans="2:47" s="1" customFormat="1" ht="13.5">
      <c r="B181" s="45"/>
      <c r="C181" s="73"/>
      <c r="D181" s="233" t="s">
        <v>205</v>
      </c>
      <c r="E181" s="73"/>
      <c r="F181" s="254" t="s">
        <v>295</v>
      </c>
      <c r="G181" s="73"/>
      <c r="H181" s="73"/>
      <c r="I181" s="190"/>
      <c r="J181" s="73"/>
      <c r="K181" s="73"/>
      <c r="L181" s="71"/>
      <c r="M181" s="255"/>
      <c r="N181" s="46"/>
      <c r="O181" s="46"/>
      <c r="P181" s="46"/>
      <c r="Q181" s="46"/>
      <c r="R181" s="46"/>
      <c r="S181" s="46"/>
      <c r="T181" s="94"/>
      <c r="AT181" s="23" t="s">
        <v>205</v>
      </c>
      <c r="AU181" s="23" t="s">
        <v>187</v>
      </c>
    </row>
    <row r="182" spans="2:51" s="11" customFormat="1" ht="13.5">
      <c r="B182" s="231"/>
      <c r="C182" s="232"/>
      <c r="D182" s="233" t="s">
        <v>194</v>
      </c>
      <c r="E182" s="234" t="s">
        <v>22</v>
      </c>
      <c r="F182" s="235" t="s">
        <v>299</v>
      </c>
      <c r="G182" s="232"/>
      <c r="H182" s="236">
        <v>13.75</v>
      </c>
      <c r="I182" s="237"/>
      <c r="J182" s="232"/>
      <c r="K182" s="232"/>
      <c r="L182" s="238"/>
      <c r="M182" s="239"/>
      <c r="N182" s="240"/>
      <c r="O182" s="240"/>
      <c r="P182" s="240"/>
      <c r="Q182" s="240"/>
      <c r="R182" s="240"/>
      <c r="S182" s="240"/>
      <c r="T182" s="241"/>
      <c r="AT182" s="242" t="s">
        <v>194</v>
      </c>
      <c r="AU182" s="242" t="s">
        <v>187</v>
      </c>
      <c r="AV182" s="11" t="s">
        <v>187</v>
      </c>
      <c r="AW182" s="11" t="s">
        <v>35</v>
      </c>
      <c r="AX182" s="11" t="s">
        <v>73</v>
      </c>
      <c r="AY182" s="242" t="s">
        <v>180</v>
      </c>
    </row>
    <row r="183" spans="2:51" s="12" customFormat="1" ht="13.5">
      <c r="B183" s="243"/>
      <c r="C183" s="244"/>
      <c r="D183" s="233" t="s">
        <v>194</v>
      </c>
      <c r="E183" s="245" t="s">
        <v>22</v>
      </c>
      <c r="F183" s="246" t="s">
        <v>196</v>
      </c>
      <c r="G183" s="244"/>
      <c r="H183" s="247">
        <v>13.75</v>
      </c>
      <c r="I183" s="248"/>
      <c r="J183" s="244"/>
      <c r="K183" s="244"/>
      <c r="L183" s="249"/>
      <c r="M183" s="250"/>
      <c r="N183" s="251"/>
      <c r="O183" s="251"/>
      <c r="P183" s="251"/>
      <c r="Q183" s="251"/>
      <c r="R183" s="251"/>
      <c r="S183" s="251"/>
      <c r="T183" s="252"/>
      <c r="AT183" s="253" t="s">
        <v>194</v>
      </c>
      <c r="AU183" s="253" t="s">
        <v>187</v>
      </c>
      <c r="AV183" s="12" t="s">
        <v>186</v>
      </c>
      <c r="AW183" s="12" t="s">
        <v>35</v>
      </c>
      <c r="AX183" s="12" t="s">
        <v>10</v>
      </c>
      <c r="AY183" s="253" t="s">
        <v>180</v>
      </c>
    </row>
    <row r="184" spans="2:65" s="1" customFormat="1" ht="34.2" customHeight="1">
      <c r="B184" s="45"/>
      <c r="C184" s="220" t="s">
        <v>300</v>
      </c>
      <c r="D184" s="220" t="s">
        <v>182</v>
      </c>
      <c r="E184" s="221" t="s">
        <v>301</v>
      </c>
      <c r="F184" s="222" t="s">
        <v>302</v>
      </c>
      <c r="G184" s="223" t="s">
        <v>285</v>
      </c>
      <c r="H184" s="224">
        <v>2.75</v>
      </c>
      <c r="I184" s="225"/>
      <c r="J184" s="224">
        <f>ROUND(I184*H184,0)</f>
        <v>0</v>
      </c>
      <c r="K184" s="222" t="s">
        <v>193</v>
      </c>
      <c r="L184" s="71"/>
      <c r="M184" s="226" t="s">
        <v>22</v>
      </c>
      <c r="N184" s="227" t="s">
        <v>45</v>
      </c>
      <c r="O184" s="46"/>
      <c r="P184" s="228">
        <f>O184*H184</f>
        <v>0</v>
      </c>
      <c r="Q184" s="228">
        <v>0</v>
      </c>
      <c r="R184" s="228">
        <f>Q184*H184</f>
        <v>0</v>
      </c>
      <c r="S184" s="228">
        <v>0</v>
      </c>
      <c r="T184" s="229">
        <f>S184*H184</f>
        <v>0</v>
      </c>
      <c r="AR184" s="23" t="s">
        <v>186</v>
      </c>
      <c r="AT184" s="23" t="s">
        <v>182</v>
      </c>
      <c r="AU184" s="23" t="s">
        <v>187</v>
      </c>
      <c r="AY184" s="23" t="s">
        <v>180</v>
      </c>
      <c r="BE184" s="230">
        <f>IF(N184="základní",J184,0)</f>
        <v>0</v>
      </c>
      <c r="BF184" s="230">
        <f>IF(N184="snížená",J184,0)</f>
        <v>0</v>
      </c>
      <c r="BG184" s="230">
        <f>IF(N184="zákl. přenesená",J184,0)</f>
        <v>0</v>
      </c>
      <c r="BH184" s="230">
        <f>IF(N184="sníž. přenesená",J184,0)</f>
        <v>0</v>
      </c>
      <c r="BI184" s="230">
        <f>IF(N184="nulová",J184,0)</f>
        <v>0</v>
      </c>
      <c r="BJ184" s="23" t="s">
        <v>187</v>
      </c>
      <c r="BK184" s="230">
        <f>ROUND(I184*H184,0)</f>
        <v>0</v>
      </c>
      <c r="BL184" s="23" t="s">
        <v>186</v>
      </c>
      <c r="BM184" s="23" t="s">
        <v>303</v>
      </c>
    </row>
    <row r="185" spans="2:47" s="1" customFormat="1" ht="13.5">
      <c r="B185" s="45"/>
      <c r="C185" s="73"/>
      <c r="D185" s="233" t="s">
        <v>205</v>
      </c>
      <c r="E185" s="73"/>
      <c r="F185" s="254" t="s">
        <v>304</v>
      </c>
      <c r="G185" s="73"/>
      <c r="H185" s="73"/>
      <c r="I185" s="190"/>
      <c r="J185" s="73"/>
      <c r="K185" s="73"/>
      <c r="L185" s="71"/>
      <c r="M185" s="255"/>
      <c r="N185" s="46"/>
      <c r="O185" s="46"/>
      <c r="P185" s="46"/>
      <c r="Q185" s="46"/>
      <c r="R185" s="46"/>
      <c r="S185" s="46"/>
      <c r="T185" s="94"/>
      <c r="AT185" s="23" t="s">
        <v>205</v>
      </c>
      <c r="AU185" s="23" t="s">
        <v>187</v>
      </c>
    </row>
    <row r="186" spans="2:63" s="10" customFormat="1" ht="29.85" customHeight="1">
      <c r="B186" s="204"/>
      <c r="C186" s="205"/>
      <c r="D186" s="206" t="s">
        <v>72</v>
      </c>
      <c r="E186" s="218" t="s">
        <v>305</v>
      </c>
      <c r="F186" s="218" t="s">
        <v>306</v>
      </c>
      <c r="G186" s="205"/>
      <c r="H186" s="205"/>
      <c r="I186" s="208"/>
      <c r="J186" s="219">
        <f>BK186</f>
        <v>0</v>
      </c>
      <c r="K186" s="205"/>
      <c r="L186" s="210"/>
      <c r="M186" s="211"/>
      <c r="N186" s="212"/>
      <c r="O186" s="212"/>
      <c r="P186" s="213">
        <f>SUM(P187:P188)</f>
        <v>0</v>
      </c>
      <c r="Q186" s="212"/>
      <c r="R186" s="213">
        <f>SUM(R187:R188)</f>
        <v>0</v>
      </c>
      <c r="S186" s="212"/>
      <c r="T186" s="214">
        <f>SUM(T187:T188)</f>
        <v>0</v>
      </c>
      <c r="AR186" s="215" t="s">
        <v>10</v>
      </c>
      <c r="AT186" s="216" t="s">
        <v>72</v>
      </c>
      <c r="AU186" s="216" t="s">
        <v>10</v>
      </c>
      <c r="AY186" s="215" t="s">
        <v>180</v>
      </c>
      <c r="BK186" s="217">
        <f>SUM(BK187:BK188)</f>
        <v>0</v>
      </c>
    </row>
    <row r="187" spans="2:65" s="1" customFormat="1" ht="45.6" customHeight="1">
      <c r="B187" s="45"/>
      <c r="C187" s="220" t="s">
        <v>243</v>
      </c>
      <c r="D187" s="220" t="s">
        <v>182</v>
      </c>
      <c r="E187" s="221" t="s">
        <v>307</v>
      </c>
      <c r="F187" s="222" t="s">
        <v>308</v>
      </c>
      <c r="G187" s="223" t="s">
        <v>285</v>
      </c>
      <c r="H187" s="224">
        <v>2.31</v>
      </c>
      <c r="I187" s="225"/>
      <c r="J187" s="224">
        <f>ROUND(I187*H187,0)</f>
        <v>0</v>
      </c>
      <c r="K187" s="222" t="s">
        <v>193</v>
      </c>
      <c r="L187" s="71"/>
      <c r="M187" s="226" t="s">
        <v>22</v>
      </c>
      <c r="N187" s="227" t="s">
        <v>45</v>
      </c>
      <c r="O187" s="46"/>
      <c r="P187" s="228">
        <f>O187*H187</f>
        <v>0</v>
      </c>
      <c r="Q187" s="228">
        <v>0</v>
      </c>
      <c r="R187" s="228">
        <f>Q187*H187</f>
        <v>0</v>
      </c>
      <c r="S187" s="228">
        <v>0</v>
      </c>
      <c r="T187" s="229">
        <f>S187*H187</f>
        <v>0</v>
      </c>
      <c r="AR187" s="23" t="s">
        <v>186</v>
      </c>
      <c r="AT187" s="23" t="s">
        <v>182</v>
      </c>
      <c r="AU187" s="23" t="s">
        <v>187</v>
      </c>
      <c r="AY187" s="23" t="s">
        <v>180</v>
      </c>
      <c r="BE187" s="230">
        <f>IF(N187="základní",J187,0)</f>
        <v>0</v>
      </c>
      <c r="BF187" s="230">
        <f>IF(N187="snížená",J187,0)</f>
        <v>0</v>
      </c>
      <c r="BG187" s="230">
        <f>IF(N187="zákl. přenesená",J187,0)</f>
        <v>0</v>
      </c>
      <c r="BH187" s="230">
        <f>IF(N187="sníž. přenesená",J187,0)</f>
        <v>0</v>
      </c>
      <c r="BI187" s="230">
        <f>IF(N187="nulová",J187,0)</f>
        <v>0</v>
      </c>
      <c r="BJ187" s="23" t="s">
        <v>187</v>
      </c>
      <c r="BK187" s="230">
        <f>ROUND(I187*H187,0)</f>
        <v>0</v>
      </c>
      <c r="BL187" s="23" t="s">
        <v>186</v>
      </c>
      <c r="BM187" s="23" t="s">
        <v>309</v>
      </c>
    </row>
    <row r="188" spans="2:47" s="1" customFormat="1" ht="13.5">
      <c r="B188" s="45"/>
      <c r="C188" s="73"/>
      <c r="D188" s="233" t="s">
        <v>205</v>
      </c>
      <c r="E188" s="73"/>
      <c r="F188" s="254" t="s">
        <v>310</v>
      </c>
      <c r="G188" s="73"/>
      <c r="H188" s="73"/>
      <c r="I188" s="190"/>
      <c r="J188" s="73"/>
      <c r="K188" s="73"/>
      <c r="L188" s="71"/>
      <c r="M188" s="255"/>
      <c r="N188" s="46"/>
      <c r="O188" s="46"/>
      <c r="P188" s="46"/>
      <c r="Q188" s="46"/>
      <c r="R188" s="46"/>
      <c r="S188" s="46"/>
      <c r="T188" s="94"/>
      <c r="AT188" s="23" t="s">
        <v>205</v>
      </c>
      <c r="AU188" s="23" t="s">
        <v>187</v>
      </c>
    </row>
    <row r="189" spans="2:63" s="10" customFormat="1" ht="37.4" customHeight="1">
      <c r="B189" s="204"/>
      <c r="C189" s="205"/>
      <c r="D189" s="206" t="s">
        <v>72</v>
      </c>
      <c r="E189" s="207" t="s">
        <v>311</v>
      </c>
      <c r="F189" s="207" t="s">
        <v>312</v>
      </c>
      <c r="G189" s="205"/>
      <c r="H189" s="205"/>
      <c r="I189" s="208"/>
      <c r="J189" s="209">
        <f>BK189</f>
        <v>0</v>
      </c>
      <c r="K189" s="205"/>
      <c r="L189" s="210"/>
      <c r="M189" s="211"/>
      <c r="N189" s="212"/>
      <c r="O189" s="212"/>
      <c r="P189" s="213">
        <f>P190+P205+P226+P245+P269+P297+P310+P345+P376+P405</f>
        <v>0</v>
      </c>
      <c r="Q189" s="212"/>
      <c r="R189" s="213">
        <f>R190+R205+R226+R245+R269+R297+R310+R345+R376+R405</f>
        <v>0</v>
      </c>
      <c r="S189" s="212"/>
      <c r="T189" s="214">
        <f>T190+T205+T226+T245+T269+T297+T310+T345+T376+T405</f>
        <v>0</v>
      </c>
      <c r="AR189" s="215" t="s">
        <v>187</v>
      </c>
      <c r="AT189" s="216" t="s">
        <v>72</v>
      </c>
      <c r="AU189" s="216" t="s">
        <v>73</v>
      </c>
      <c r="AY189" s="215" t="s">
        <v>180</v>
      </c>
      <c r="BK189" s="217">
        <f>BK190+BK205+BK226+BK245+BK269+BK297+BK310+BK345+BK376+BK405</f>
        <v>0</v>
      </c>
    </row>
    <row r="190" spans="2:63" s="10" customFormat="1" ht="19.9" customHeight="1">
      <c r="B190" s="204"/>
      <c r="C190" s="205"/>
      <c r="D190" s="206" t="s">
        <v>72</v>
      </c>
      <c r="E190" s="218" t="s">
        <v>313</v>
      </c>
      <c r="F190" s="218" t="s">
        <v>314</v>
      </c>
      <c r="G190" s="205"/>
      <c r="H190" s="205"/>
      <c r="I190" s="208"/>
      <c r="J190" s="219">
        <f>BK190</f>
        <v>0</v>
      </c>
      <c r="K190" s="205"/>
      <c r="L190" s="210"/>
      <c r="M190" s="211"/>
      <c r="N190" s="212"/>
      <c r="O190" s="212"/>
      <c r="P190" s="213">
        <f>SUM(P191:P204)</f>
        <v>0</v>
      </c>
      <c r="Q190" s="212"/>
      <c r="R190" s="213">
        <f>SUM(R191:R204)</f>
        <v>0</v>
      </c>
      <c r="S190" s="212"/>
      <c r="T190" s="214">
        <f>SUM(T191:T204)</f>
        <v>0</v>
      </c>
      <c r="AR190" s="215" t="s">
        <v>187</v>
      </c>
      <c r="AT190" s="216" t="s">
        <v>72</v>
      </c>
      <c r="AU190" s="216" t="s">
        <v>10</v>
      </c>
      <c r="AY190" s="215" t="s">
        <v>180</v>
      </c>
      <c r="BK190" s="217">
        <f>SUM(BK191:BK204)</f>
        <v>0</v>
      </c>
    </row>
    <row r="191" spans="2:65" s="1" customFormat="1" ht="14.4" customHeight="1">
      <c r="B191" s="45"/>
      <c r="C191" s="220" t="s">
        <v>315</v>
      </c>
      <c r="D191" s="220" t="s">
        <v>182</v>
      </c>
      <c r="E191" s="221" t="s">
        <v>316</v>
      </c>
      <c r="F191" s="222" t="s">
        <v>317</v>
      </c>
      <c r="G191" s="223" t="s">
        <v>203</v>
      </c>
      <c r="H191" s="224">
        <v>10.06</v>
      </c>
      <c r="I191" s="225"/>
      <c r="J191" s="224">
        <f>ROUND(I191*H191,0)</f>
        <v>0</v>
      </c>
      <c r="K191" s="222" t="s">
        <v>22</v>
      </c>
      <c r="L191" s="71"/>
      <c r="M191" s="226" t="s">
        <v>22</v>
      </c>
      <c r="N191" s="227" t="s">
        <v>45</v>
      </c>
      <c r="O191" s="46"/>
      <c r="P191" s="228">
        <f>O191*H191</f>
        <v>0</v>
      </c>
      <c r="Q191" s="228">
        <v>0</v>
      </c>
      <c r="R191" s="228">
        <f>Q191*H191</f>
        <v>0</v>
      </c>
      <c r="S191" s="228">
        <v>0</v>
      </c>
      <c r="T191" s="229">
        <f>S191*H191</f>
        <v>0</v>
      </c>
      <c r="AR191" s="23" t="s">
        <v>224</v>
      </c>
      <c r="AT191" s="23" t="s">
        <v>182</v>
      </c>
      <c r="AU191" s="23" t="s">
        <v>187</v>
      </c>
      <c r="AY191" s="23" t="s">
        <v>180</v>
      </c>
      <c r="BE191" s="230">
        <f>IF(N191="základní",J191,0)</f>
        <v>0</v>
      </c>
      <c r="BF191" s="230">
        <f>IF(N191="snížená",J191,0)</f>
        <v>0</v>
      </c>
      <c r="BG191" s="230">
        <f>IF(N191="zákl. přenesená",J191,0)</f>
        <v>0</v>
      </c>
      <c r="BH191" s="230">
        <f>IF(N191="sníž. přenesená",J191,0)</f>
        <v>0</v>
      </c>
      <c r="BI191" s="230">
        <f>IF(N191="nulová",J191,0)</f>
        <v>0</v>
      </c>
      <c r="BJ191" s="23" t="s">
        <v>187</v>
      </c>
      <c r="BK191" s="230">
        <f>ROUND(I191*H191,0)</f>
        <v>0</v>
      </c>
      <c r="BL191" s="23" t="s">
        <v>224</v>
      </c>
      <c r="BM191" s="23" t="s">
        <v>318</v>
      </c>
    </row>
    <row r="192" spans="2:51" s="11" customFormat="1" ht="13.5">
      <c r="B192" s="231"/>
      <c r="C192" s="232"/>
      <c r="D192" s="233" t="s">
        <v>194</v>
      </c>
      <c r="E192" s="234" t="s">
        <v>22</v>
      </c>
      <c r="F192" s="235" t="s">
        <v>319</v>
      </c>
      <c r="G192" s="232"/>
      <c r="H192" s="236">
        <v>5.72</v>
      </c>
      <c r="I192" s="237"/>
      <c r="J192" s="232"/>
      <c r="K192" s="232"/>
      <c r="L192" s="238"/>
      <c r="M192" s="239"/>
      <c r="N192" s="240"/>
      <c r="O192" s="240"/>
      <c r="P192" s="240"/>
      <c r="Q192" s="240"/>
      <c r="R192" s="240"/>
      <c r="S192" s="240"/>
      <c r="T192" s="241"/>
      <c r="AT192" s="242" t="s">
        <v>194</v>
      </c>
      <c r="AU192" s="242" t="s">
        <v>187</v>
      </c>
      <c r="AV192" s="11" t="s">
        <v>187</v>
      </c>
      <c r="AW192" s="11" t="s">
        <v>35</v>
      </c>
      <c r="AX192" s="11" t="s">
        <v>73</v>
      </c>
      <c r="AY192" s="242" t="s">
        <v>180</v>
      </c>
    </row>
    <row r="193" spans="2:51" s="11" customFormat="1" ht="13.5">
      <c r="B193" s="231"/>
      <c r="C193" s="232"/>
      <c r="D193" s="233" t="s">
        <v>194</v>
      </c>
      <c r="E193" s="234" t="s">
        <v>22</v>
      </c>
      <c r="F193" s="235" t="s">
        <v>320</v>
      </c>
      <c r="G193" s="232"/>
      <c r="H193" s="236">
        <v>4.34</v>
      </c>
      <c r="I193" s="237"/>
      <c r="J193" s="232"/>
      <c r="K193" s="232"/>
      <c r="L193" s="238"/>
      <c r="M193" s="239"/>
      <c r="N193" s="240"/>
      <c r="O193" s="240"/>
      <c r="P193" s="240"/>
      <c r="Q193" s="240"/>
      <c r="R193" s="240"/>
      <c r="S193" s="240"/>
      <c r="T193" s="241"/>
      <c r="AT193" s="242" t="s">
        <v>194</v>
      </c>
      <c r="AU193" s="242" t="s">
        <v>187</v>
      </c>
      <c r="AV193" s="11" t="s">
        <v>187</v>
      </c>
      <c r="AW193" s="11" t="s">
        <v>35</v>
      </c>
      <c r="AX193" s="11" t="s">
        <v>73</v>
      </c>
      <c r="AY193" s="242" t="s">
        <v>180</v>
      </c>
    </row>
    <row r="194" spans="2:51" s="12" customFormat="1" ht="13.5">
      <c r="B194" s="243"/>
      <c r="C194" s="244"/>
      <c r="D194" s="233" t="s">
        <v>194</v>
      </c>
      <c r="E194" s="245" t="s">
        <v>22</v>
      </c>
      <c r="F194" s="246" t="s">
        <v>196</v>
      </c>
      <c r="G194" s="244"/>
      <c r="H194" s="247">
        <v>10.06</v>
      </c>
      <c r="I194" s="248"/>
      <c r="J194" s="244"/>
      <c r="K194" s="244"/>
      <c r="L194" s="249"/>
      <c r="M194" s="250"/>
      <c r="N194" s="251"/>
      <c r="O194" s="251"/>
      <c r="P194" s="251"/>
      <c r="Q194" s="251"/>
      <c r="R194" s="251"/>
      <c r="S194" s="251"/>
      <c r="T194" s="252"/>
      <c r="AT194" s="253" t="s">
        <v>194</v>
      </c>
      <c r="AU194" s="253" t="s">
        <v>187</v>
      </c>
      <c r="AV194" s="12" t="s">
        <v>186</v>
      </c>
      <c r="AW194" s="12" t="s">
        <v>35</v>
      </c>
      <c r="AX194" s="12" t="s">
        <v>10</v>
      </c>
      <c r="AY194" s="253" t="s">
        <v>180</v>
      </c>
    </row>
    <row r="195" spans="2:65" s="1" customFormat="1" ht="34.2" customHeight="1">
      <c r="B195" s="45"/>
      <c r="C195" s="220" t="s">
        <v>253</v>
      </c>
      <c r="D195" s="220" t="s">
        <v>182</v>
      </c>
      <c r="E195" s="221" t="s">
        <v>321</v>
      </c>
      <c r="F195" s="222" t="s">
        <v>322</v>
      </c>
      <c r="G195" s="223" t="s">
        <v>192</v>
      </c>
      <c r="H195" s="224">
        <v>3.55</v>
      </c>
      <c r="I195" s="225"/>
      <c r="J195" s="224">
        <f>ROUND(I195*H195,0)</f>
        <v>0</v>
      </c>
      <c r="K195" s="222" t="s">
        <v>193</v>
      </c>
      <c r="L195" s="71"/>
      <c r="M195" s="226" t="s">
        <v>22</v>
      </c>
      <c r="N195" s="227" t="s">
        <v>45</v>
      </c>
      <c r="O195" s="46"/>
      <c r="P195" s="228">
        <f>O195*H195</f>
        <v>0</v>
      </c>
      <c r="Q195" s="228">
        <v>0</v>
      </c>
      <c r="R195" s="228">
        <f>Q195*H195</f>
        <v>0</v>
      </c>
      <c r="S195" s="228">
        <v>0</v>
      </c>
      <c r="T195" s="229">
        <f>S195*H195</f>
        <v>0</v>
      </c>
      <c r="AR195" s="23" t="s">
        <v>224</v>
      </c>
      <c r="AT195" s="23" t="s">
        <v>182</v>
      </c>
      <c r="AU195" s="23" t="s">
        <v>187</v>
      </c>
      <c r="AY195" s="23" t="s">
        <v>180</v>
      </c>
      <c r="BE195" s="230">
        <f>IF(N195="základní",J195,0)</f>
        <v>0</v>
      </c>
      <c r="BF195" s="230">
        <f>IF(N195="snížená",J195,0)</f>
        <v>0</v>
      </c>
      <c r="BG195" s="230">
        <f>IF(N195="zákl. přenesená",J195,0)</f>
        <v>0</v>
      </c>
      <c r="BH195" s="230">
        <f>IF(N195="sníž. přenesená",J195,0)</f>
        <v>0</v>
      </c>
      <c r="BI195" s="230">
        <f>IF(N195="nulová",J195,0)</f>
        <v>0</v>
      </c>
      <c r="BJ195" s="23" t="s">
        <v>187</v>
      </c>
      <c r="BK195" s="230">
        <f>ROUND(I195*H195,0)</f>
        <v>0</v>
      </c>
      <c r="BL195" s="23" t="s">
        <v>224</v>
      </c>
      <c r="BM195" s="23" t="s">
        <v>323</v>
      </c>
    </row>
    <row r="196" spans="2:51" s="11" customFormat="1" ht="13.5">
      <c r="B196" s="231"/>
      <c r="C196" s="232"/>
      <c r="D196" s="233" t="s">
        <v>194</v>
      </c>
      <c r="E196" s="234" t="s">
        <v>22</v>
      </c>
      <c r="F196" s="235" t="s">
        <v>324</v>
      </c>
      <c r="G196" s="232"/>
      <c r="H196" s="236">
        <v>2.45</v>
      </c>
      <c r="I196" s="237"/>
      <c r="J196" s="232"/>
      <c r="K196" s="232"/>
      <c r="L196" s="238"/>
      <c r="M196" s="239"/>
      <c r="N196" s="240"/>
      <c r="O196" s="240"/>
      <c r="P196" s="240"/>
      <c r="Q196" s="240"/>
      <c r="R196" s="240"/>
      <c r="S196" s="240"/>
      <c r="T196" s="241"/>
      <c r="AT196" s="242" t="s">
        <v>194</v>
      </c>
      <c r="AU196" s="242" t="s">
        <v>187</v>
      </c>
      <c r="AV196" s="11" t="s">
        <v>187</v>
      </c>
      <c r="AW196" s="11" t="s">
        <v>35</v>
      </c>
      <c r="AX196" s="11" t="s">
        <v>73</v>
      </c>
      <c r="AY196" s="242" t="s">
        <v>180</v>
      </c>
    </row>
    <row r="197" spans="2:51" s="11" customFormat="1" ht="13.5">
      <c r="B197" s="231"/>
      <c r="C197" s="232"/>
      <c r="D197" s="233" t="s">
        <v>194</v>
      </c>
      <c r="E197" s="234" t="s">
        <v>22</v>
      </c>
      <c r="F197" s="235" t="s">
        <v>325</v>
      </c>
      <c r="G197" s="232"/>
      <c r="H197" s="236">
        <v>1.1</v>
      </c>
      <c r="I197" s="237"/>
      <c r="J197" s="232"/>
      <c r="K197" s="232"/>
      <c r="L197" s="238"/>
      <c r="M197" s="239"/>
      <c r="N197" s="240"/>
      <c r="O197" s="240"/>
      <c r="P197" s="240"/>
      <c r="Q197" s="240"/>
      <c r="R197" s="240"/>
      <c r="S197" s="240"/>
      <c r="T197" s="241"/>
      <c r="AT197" s="242" t="s">
        <v>194</v>
      </c>
      <c r="AU197" s="242" t="s">
        <v>187</v>
      </c>
      <c r="AV197" s="11" t="s">
        <v>187</v>
      </c>
      <c r="AW197" s="11" t="s">
        <v>35</v>
      </c>
      <c r="AX197" s="11" t="s">
        <v>73</v>
      </c>
      <c r="AY197" s="242" t="s">
        <v>180</v>
      </c>
    </row>
    <row r="198" spans="2:51" s="12" customFormat="1" ht="13.5">
      <c r="B198" s="243"/>
      <c r="C198" s="244"/>
      <c r="D198" s="233" t="s">
        <v>194</v>
      </c>
      <c r="E198" s="245" t="s">
        <v>22</v>
      </c>
      <c r="F198" s="246" t="s">
        <v>196</v>
      </c>
      <c r="G198" s="244"/>
      <c r="H198" s="247">
        <v>3.55</v>
      </c>
      <c r="I198" s="248"/>
      <c r="J198" s="244"/>
      <c r="K198" s="244"/>
      <c r="L198" s="249"/>
      <c r="M198" s="250"/>
      <c r="N198" s="251"/>
      <c r="O198" s="251"/>
      <c r="P198" s="251"/>
      <c r="Q198" s="251"/>
      <c r="R198" s="251"/>
      <c r="S198" s="251"/>
      <c r="T198" s="252"/>
      <c r="AT198" s="253" t="s">
        <v>194</v>
      </c>
      <c r="AU198" s="253" t="s">
        <v>187</v>
      </c>
      <c r="AV198" s="12" t="s">
        <v>186</v>
      </c>
      <c r="AW198" s="12" t="s">
        <v>35</v>
      </c>
      <c r="AX198" s="12" t="s">
        <v>10</v>
      </c>
      <c r="AY198" s="253" t="s">
        <v>180</v>
      </c>
    </row>
    <row r="199" spans="2:65" s="1" customFormat="1" ht="34.2" customHeight="1">
      <c r="B199" s="45"/>
      <c r="C199" s="220" t="s">
        <v>326</v>
      </c>
      <c r="D199" s="220" t="s">
        <v>182</v>
      </c>
      <c r="E199" s="221" t="s">
        <v>327</v>
      </c>
      <c r="F199" s="222" t="s">
        <v>328</v>
      </c>
      <c r="G199" s="223" t="s">
        <v>192</v>
      </c>
      <c r="H199" s="224">
        <v>15.26</v>
      </c>
      <c r="I199" s="225"/>
      <c r="J199" s="224">
        <f>ROUND(I199*H199,0)</f>
        <v>0</v>
      </c>
      <c r="K199" s="222" t="s">
        <v>193</v>
      </c>
      <c r="L199" s="71"/>
      <c r="M199" s="226" t="s">
        <v>22</v>
      </c>
      <c r="N199" s="227" t="s">
        <v>45</v>
      </c>
      <c r="O199" s="46"/>
      <c r="P199" s="228">
        <f>O199*H199</f>
        <v>0</v>
      </c>
      <c r="Q199" s="228">
        <v>0</v>
      </c>
      <c r="R199" s="228">
        <f>Q199*H199</f>
        <v>0</v>
      </c>
      <c r="S199" s="228">
        <v>0</v>
      </c>
      <c r="T199" s="229">
        <f>S199*H199</f>
        <v>0</v>
      </c>
      <c r="AR199" s="23" t="s">
        <v>224</v>
      </c>
      <c r="AT199" s="23" t="s">
        <v>182</v>
      </c>
      <c r="AU199" s="23" t="s">
        <v>187</v>
      </c>
      <c r="AY199" s="23" t="s">
        <v>180</v>
      </c>
      <c r="BE199" s="230">
        <f>IF(N199="základní",J199,0)</f>
        <v>0</v>
      </c>
      <c r="BF199" s="230">
        <f>IF(N199="snížená",J199,0)</f>
        <v>0</v>
      </c>
      <c r="BG199" s="230">
        <f>IF(N199="zákl. přenesená",J199,0)</f>
        <v>0</v>
      </c>
      <c r="BH199" s="230">
        <f>IF(N199="sníž. přenesená",J199,0)</f>
        <v>0</v>
      </c>
      <c r="BI199" s="230">
        <f>IF(N199="nulová",J199,0)</f>
        <v>0</v>
      </c>
      <c r="BJ199" s="23" t="s">
        <v>187</v>
      </c>
      <c r="BK199" s="230">
        <f>ROUND(I199*H199,0)</f>
        <v>0</v>
      </c>
      <c r="BL199" s="23" t="s">
        <v>224</v>
      </c>
      <c r="BM199" s="23" t="s">
        <v>329</v>
      </c>
    </row>
    <row r="200" spans="2:51" s="11" customFormat="1" ht="13.5">
      <c r="B200" s="231"/>
      <c r="C200" s="232"/>
      <c r="D200" s="233" t="s">
        <v>194</v>
      </c>
      <c r="E200" s="234" t="s">
        <v>22</v>
      </c>
      <c r="F200" s="235" t="s">
        <v>330</v>
      </c>
      <c r="G200" s="232"/>
      <c r="H200" s="236">
        <v>9.8</v>
      </c>
      <c r="I200" s="237"/>
      <c r="J200" s="232"/>
      <c r="K200" s="232"/>
      <c r="L200" s="238"/>
      <c r="M200" s="239"/>
      <c r="N200" s="240"/>
      <c r="O200" s="240"/>
      <c r="P200" s="240"/>
      <c r="Q200" s="240"/>
      <c r="R200" s="240"/>
      <c r="S200" s="240"/>
      <c r="T200" s="241"/>
      <c r="AT200" s="242" t="s">
        <v>194</v>
      </c>
      <c r="AU200" s="242" t="s">
        <v>187</v>
      </c>
      <c r="AV200" s="11" t="s">
        <v>187</v>
      </c>
      <c r="AW200" s="11" t="s">
        <v>35</v>
      </c>
      <c r="AX200" s="11" t="s">
        <v>73</v>
      </c>
      <c r="AY200" s="242" t="s">
        <v>180</v>
      </c>
    </row>
    <row r="201" spans="2:51" s="11" customFormat="1" ht="13.5">
      <c r="B201" s="231"/>
      <c r="C201" s="232"/>
      <c r="D201" s="233" t="s">
        <v>194</v>
      </c>
      <c r="E201" s="234" t="s">
        <v>22</v>
      </c>
      <c r="F201" s="235" t="s">
        <v>331</v>
      </c>
      <c r="G201" s="232"/>
      <c r="H201" s="236">
        <v>5.46</v>
      </c>
      <c r="I201" s="237"/>
      <c r="J201" s="232"/>
      <c r="K201" s="232"/>
      <c r="L201" s="238"/>
      <c r="M201" s="239"/>
      <c r="N201" s="240"/>
      <c r="O201" s="240"/>
      <c r="P201" s="240"/>
      <c r="Q201" s="240"/>
      <c r="R201" s="240"/>
      <c r="S201" s="240"/>
      <c r="T201" s="241"/>
      <c r="AT201" s="242" t="s">
        <v>194</v>
      </c>
      <c r="AU201" s="242" t="s">
        <v>187</v>
      </c>
      <c r="AV201" s="11" t="s">
        <v>187</v>
      </c>
      <c r="AW201" s="11" t="s">
        <v>35</v>
      </c>
      <c r="AX201" s="11" t="s">
        <v>73</v>
      </c>
      <c r="AY201" s="242" t="s">
        <v>180</v>
      </c>
    </row>
    <row r="202" spans="2:51" s="12" customFormat="1" ht="13.5">
      <c r="B202" s="243"/>
      <c r="C202" s="244"/>
      <c r="D202" s="233" t="s">
        <v>194</v>
      </c>
      <c r="E202" s="245" t="s">
        <v>22</v>
      </c>
      <c r="F202" s="246" t="s">
        <v>196</v>
      </c>
      <c r="G202" s="244"/>
      <c r="H202" s="247">
        <v>15.26</v>
      </c>
      <c r="I202" s="248"/>
      <c r="J202" s="244"/>
      <c r="K202" s="244"/>
      <c r="L202" s="249"/>
      <c r="M202" s="250"/>
      <c r="N202" s="251"/>
      <c r="O202" s="251"/>
      <c r="P202" s="251"/>
      <c r="Q202" s="251"/>
      <c r="R202" s="251"/>
      <c r="S202" s="251"/>
      <c r="T202" s="252"/>
      <c r="AT202" s="253" t="s">
        <v>194</v>
      </c>
      <c r="AU202" s="253" t="s">
        <v>187</v>
      </c>
      <c r="AV202" s="12" t="s">
        <v>186</v>
      </c>
      <c r="AW202" s="12" t="s">
        <v>35</v>
      </c>
      <c r="AX202" s="12" t="s">
        <v>10</v>
      </c>
      <c r="AY202" s="253" t="s">
        <v>180</v>
      </c>
    </row>
    <row r="203" spans="2:65" s="1" customFormat="1" ht="34.2" customHeight="1">
      <c r="B203" s="45"/>
      <c r="C203" s="220" t="s">
        <v>258</v>
      </c>
      <c r="D203" s="220" t="s">
        <v>182</v>
      </c>
      <c r="E203" s="221" t="s">
        <v>332</v>
      </c>
      <c r="F203" s="222" t="s">
        <v>333</v>
      </c>
      <c r="G203" s="223" t="s">
        <v>334</v>
      </c>
      <c r="H203" s="225"/>
      <c r="I203" s="225"/>
      <c r="J203" s="224">
        <f>ROUND(I203*H203,0)</f>
        <v>0</v>
      </c>
      <c r="K203" s="222" t="s">
        <v>193</v>
      </c>
      <c r="L203" s="71"/>
      <c r="M203" s="226" t="s">
        <v>22</v>
      </c>
      <c r="N203" s="227" t="s">
        <v>45</v>
      </c>
      <c r="O203" s="46"/>
      <c r="P203" s="228">
        <f>O203*H203</f>
        <v>0</v>
      </c>
      <c r="Q203" s="228">
        <v>0</v>
      </c>
      <c r="R203" s="228">
        <f>Q203*H203</f>
        <v>0</v>
      </c>
      <c r="S203" s="228">
        <v>0</v>
      </c>
      <c r="T203" s="229">
        <f>S203*H203</f>
        <v>0</v>
      </c>
      <c r="AR203" s="23" t="s">
        <v>224</v>
      </c>
      <c r="AT203" s="23" t="s">
        <v>182</v>
      </c>
      <c r="AU203" s="23" t="s">
        <v>187</v>
      </c>
      <c r="AY203" s="23" t="s">
        <v>180</v>
      </c>
      <c r="BE203" s="230">
        <f>IF(N203="základní",J203,0)</f>
        <v>0</v>
      </c>
      <c r="BF203" s="230">
        <f>IF(N203="snížená",J203,0)</f>
        <v>0</v>
      </c>
      <c r="BG203" s="230">
        <f>IF(N203="zákl. přenesená",J203,0)</f>
        <v>0</v>
      </c>
      <c r="BH203" s="230">
        <f>IF(N203="sníž. přenesená",J203,0)</f>
        <v>0</v>
      </c>
      <c r="BI203" s="230">
        <f>IF(N203="nulová",J203,0)</f>
        <v>0</v>
      </c>
      <c r="BJ203" s="23" t="s">
        <v>187</v>
      </c>
      <c r="BK203" s="230">
        <f>ROUND(I203*H203,0)</f>
        <v>0</v>
      </c>
      <c r="BL203" s="23" t="s">
        <v>224</v>
      </c>
      <c r="BM203" s="23" t="s">
        <v>335</v>
      </c>
    </row>
    <row r="204" spans="2:47" s="1" customFormat="1" ht="13.5">
      <c r="B204" s="45"/>
      <c r="C204" s="73"/>
      <c r="D204" s="233" t="s">
        <v>205</v>
      </c>
      <c r="E204" s="73"/>
      <c r="F204" s="254" t="s">
        <v>336</v>
      </c>
      <c r="G204" s="73"/>
      <c r="H204" s="73"/>
      <c r="I204" s="190"/>
      <c r="J204" s="73"/>
      <c r="K204" s="73"/>
      <c r="L204" s="71"/>
      <c r="M204" s="255"/>
      <c r="N204" s="46"/>
      <c r="O204" s="46"/>
      <c r="P204" s="46"/>
      <c r="Q204" s="46"/>
      <c r="R204" s="46"/>
      <c r="S204" s="46"/>
      <c r="T204" s="94"/>
      <c r="AT204" s="23" t="s">
        <v>205</v>
      </c>
      <c r="AU204" s="23" t="s">
        <v>187</v>
      </c>
    </row>
    <row r="205" spans="2:63" s="10" customFormat="1" ht="29.85" customHeight="1">
      <c r="B205" s="204"/>
      <c r="C205" s="205"/>
      <c r="D205" s="206" t="s">
        <v>72</v>
      </c>
      <c r="E205" s="218" t="s">
        <v>337</v>
      </c>
      <c r="F205" s="218" t="s">
        <v>338</v>
      </c>
      <c r="G205" s="205"/>
      <c r="H205" s="205"/>
      <c r="I205" s="208"/>
      <c r="J205" s="219">
        <f>BK205</f>
        <v>0</v>
      </c>
      <c r="K205" s="205"/>
      <c r="L205" s="210"/>
      <c r="M205" s="211"/>
      <c r="N205" s="212"/>
      <c r="O205" s="212"/>
      <c r="P205" s="213">
        <f>SUM(P206:P225)</f>
        <v>0</v>
      </c>
      <c r="Q205" s="212"/>
      <c r="R205" s="213">
        <f>SUM(R206:R225)</f>
        <v>0</v>
      </c>
      <c r="S205" s="212"/>
      <c r="T205" s="214">
        <f>SUM(T206:T225)</f>
        <v>0</v>
      </c>
      <c r="AR205" s="215" t="s">
        <v>187</v>
      </c>
      <c r="AT205" s="216" t="s">
        <v>72</v>
      </c>
      <c r="AU205" s="216" t="s">
        <v>10</v>
      </c>
      <c r="AY205" s="215" t="s">
        <v>180</v>
      </c>
      <c r="BK205" s="217">
        <f>SUM(BK206:BK225)</f>
        <v>0</v>
      </c>
    </row>
    <row r="206" spans="2:65" s="1" customFormat="1" ht="14.4" customHeight="1">
      <c r="B206" s="45"/>
      <c r="C206" s="220" t="s">
        <v>339</v>
      </c>
      <c r="D206" s="220" t="s">
        <v>182</v>
      </c>
      <c r="E206" s="221" t="s">
        <v>340</v>
      </c>
      <c r="F206" s="222" t="s">
        <v>341</v>
      </c>
      <c r="G206" s="223" t="s">
        <v>269</v>
      </c>
      <c r="H206" s="224">
        <v>1</v>
      </c>
      <c r="I206" s="225"/>
      <c r="J206" s="224">
        <f>ROUND(I206*H206,0)</f>
        <v>0</v>
      </c>
      <c r="K206" s="222" t="s">
        <v>22</v>
      </c>
      <c r="L206" s="71"/>
      <c r="M206" s="226" t="s">
        <v>22</v>
      </c>
      <c r="N206" s="227" t="s">
        <v>45</v>
      </c>
      <c r="O206" s="46"/>
      <c r="P206" s="228">
        <f>O206*H206</f>
        <v>0</v>
      </c>
      <c r="Q206" s="228">
        <v>0</v>
      </c>
      <c r="R206" s="228">
        <f>Q206*H206</f>
        <v>0</v>
      </c>
      <c r="S206" s="228">
        <v>0</v>
      </c>
      <c r="T206" s="229">
        <f>S206*H206</f>
        <v>0</v>
      </c>
      <c r="AR206" s="23" t="s">
        <v>224</v>
      </c>
      <c r="AT206" s="23" t="s">
        <v>182</v>
      </c>
      <c r="AU206" s="23" t="s">
        <v>187</v>
      </c>
      <c r="AY206" s="23" t="s">
        <v>180</v>
      </c>
      <c r="BE206" s="230">
        <f>IF(N206="základní",J206,0)</f>
        <v>0</v>
      </c>
      <c r="BF206" s="230">
        <f>IF(N206="snížená",J206,0)</f>
        <v>0</v>
      </c>
      <c r="BG206" s="230">
        <f>IF(N206="zákl. přenesená",J206,0)</f>
        <v>0</v>
      </c>
      <c r="BH206" s="230">
        <f>IF(N206="sníž. přenesená",J206,0)</f>
        <v>0</v>
      </c>
      <c r="BI206" s="230">
        <f>IF(N206="nulová",J206,0)</f>
        <v>0</v>
      </c>
      <c r="BJ206" s="23" t="s">
        <v>187</v>
      </c>
      <c r="BK206" s="230">
        <f>ROUND(I206*H206,0)</f>
        <v>0</v>
      </c>
      <c r="BL206" s="23" t="s">
        <v>224</v>
      </c>
      <c r="BM206" s="23" t="s">
        <v>342</v>
      </c>
    </row>
    <row r="207" spans="2:65" s="1" customFormat="1" ht="14.4" customHeight="1">
      <c r="B207" s="45"/>
      <c r="C207" s="220" t="s">
        <v>265</v>
      </c>
      <c r="D207" s="220" t="s">
        <v>182</v>
      </c>
      <c r="E207" s="221" t="s">
        <v>343</v>
      </c>
      <c r="F207" s="222" t="s">
        <v>344</v>
      </c>
      <c r="G207" s="223" t="s">
        <v>203</v>
      </c>
      <c r="H207" s="224">
        <v>2</v>
      </c>
      <c r="I207" s="225"/>
      <c r="J207" s="224">
        <f>ROUND(I207*H207,0)</f>
        <v>0</v>
      </c>
      <c r="K207" s="222" t="s">
        <v>193</v>
      </c>
      <c r="L207" s="71"/>
      <c r="M207" s="226" t="s">
        <v>22</v>
      </c>
      <c r="N207" s="227" t="s">
        <v>45</v>
      </c>
      <c r="O207" s="46"/>
      <c r="P207" s="228">
        <f>O207*H207</f>
        <v>0</v>
      </c>
      <c r="Q207" s="228">
        <v>0</v>
      </c>
      <c r="R207" s="228">
        <f>Q207*H207</f>
        <v>0</v>
      </c>
      <c r="S207" s="228">
        <v>0</v>
      </c>
      <c r="T207" s="229">
        <f>S207*H207</f>
        <v>0</v>
      </c>
      <c r="AR207" s="23" t="s">
        <v>224</v>
      </c>
      <c r="AT207" s="23" t="s">
        <v>182</v>
      </c>
      <c r="AU207" s="23" t="s">
        <v>187</v>
      </c>
      <c r="AY207" s="23" t="s">
        <v>180</v>
      </c>
      <c r="BE207" s="230">
        <f>IF(N207="základní",J207,0)</f>
        <v>0</v>
      </c>
      <c r="BF207" s="230">
        <f>IF(N207="snížená",J207,0)</f>
        <v>0</v>
      </c>
      <c r="BG207" s="230">
        <f>IF(N207="zákl. přenesená",J207,0)</f>
        <v>0</v>
      </c>
      <c r="BH207" s="230">
        <f>IF(N207="sníž. přenesená",J207,0)</f>
        <v>0</v>
      </c>
      <c r="BI207" s="230">
        <f>IF(N207="nulová",J207,0)</f>
        <v>0</v>
      </c>
      <c r="BJ207" s="23" t="s">
        <v>187</v>
      </c>
      <c r="BK207" s="230">
        <f>ROUND(I207*H207,0)</f>
        <v>0</v>
      </c>
      <c r="BL207" s="23" t="s">
        <v>224</v>
      </c>
      <c r="BM207" s="23" t="s">
        <v>345</v>
      </c>
    </row>
    <row r="208" spans="2:47" s="1" customFormat="1" ht="13.5">
      <c r="B208" s="45"/>
      <c r="C208" s="73"/>
      <c r="D208" s="233" t="s">
        <v>205</v>
      </c>
      <c r="E208" s="73"/>
      <c r="F208" s="254" t="s">
        <v>346</v>
      </c>
      <c r="G208" s="73"/>
      <c r="H208" s="73"/>
      <c r="I208" s="190"/>
      <c r="J208" s="73"/>
      <c r="K208" s="73"/>
      <c r="L208" s="71"/>
      <c r="M208" s="255"/>
      <c r="N208" s="46"/>
      <c r="O208" s="46"/>
      <c r="P208" s="46"/>
      <c r="Q208" s="46"/>
      <c r="R208" s="46"/>
      <c r="S208" s="46"/>
      <c r="T208" s="94"/>
      <c r="AT208" s="23" t="s">
        <v>205</v>
      </c>
      <c r="AU208" s="23" t="s">
        <v>187</v>
      </c>
    </row>
    <row r="209" spans="2:51" s="11" customFormat="1" ht="13.5">
      <c r="B209" s="231"/>
      <c r="C209" s="232"/>
      <c r="D209" s="233" t="s">
        <v>194</v>
      </c>
      <c r="E209" s="234" t="s">
        <v>22</v>
      </c>
      <c r="F209" s="235" t="s">
        <v>347</v>
      </c>
      <c r="G209" s="232"/>
      <c r="H209" s="236">
        <v>2</v>
      </c>
      <c r="I209" s="237"/>
      <c r="J209" s="232"/>
      <c r="K209" s="232"/>
      <c r="L209" s="238"/>
      <c r="M209" s="239"/>
      <c r="N209" s="240"/>
      <c r="O209" s="240"/>
      <c r="P209" s="240"/>
      <c r="Q209" s="240"/>
      <c r="R209" s="240"/>
      <c r="S209" s="240"/>
      <c r="T209" s="241"/>
      <c r="AT209" s="242" t="s">
        <v>194</v>
      </c>
      <c r="AU209" s="242" t="s">
        <v>187</v>
      </c>
      <c r="AV209" s="11" t="s">
        <v>187</v>
      </c>
      <c r="AW209" s="11" t="s">
        <v>35</v>
      </c>
      <c r="AX209" s="11" t="s">
        <v>73</v>
      </c>
      <c r="AY209" s="242" t="s">
        <v>180</v>
      </c>
    </row>
    <row r="210" spans="2:51" s="12" customFormat="1" ht="13.5">
      <c r="B210" s="243"/>
      <c r="C210" s="244"/>
      <c r="D210" s="233" t="s">
        <v>194</v>
      </c>
      <c r="E210" s="245" t="s">
        <v>22</v>
      </c>
      <c r="F210" s="246" t="s">
        <v>196</v>
      </c>
      <c r="G210" s="244"/>
      <c r="H210" s="247">
        <v>2</v>
      </c>
      <c r="I210" s="248"/>
      <c r="J210" s="244"/>
      <c r="K210" s="244"/>
      <c r="L210" s="249"/>
      <c r="M210" s="250"/>
      <c r="N210" s="251"/>
      <c r="O210" s="251"/>
      <c r="P210" s="251"/>
      <c r="Q210" s="251"/>
      <c r="R210" s="251"/>
      <c r="S210" s="251"/>
      <c r="T210" s="252"/>
      <c r="AT210" s="253" t="s">
        <v>194</v>
      </c>
      <c r="AU210" s="253" t="s">
        <v>187</v>
      </c>
      <c r="AV210" s="12" t="s">
        <v>186</v>
      </c>
      <c r="AW210" s="12" t="s">
        <v>35</v>
      </c>
      <c r="AX210" s="12" t="s">
        <v>10</v>
      </c>
      <c r="AY210" s="253" t="s">
        <v>180</v>
      </c>
    </row>
    <row r="211" spans="2:65" s="1" customFormat="1" ht="14.4" customHeight="1">
      <c r="B211" s="45"/>
      <c r="C211" s="220" t="s">
        <v>348</v>
      </c>
      <c r="D211" s="220" t="s">
        <v>182</v>
      </c>
      <c r="E211" s="221" t="s">
        <v>349</v>
      </c>
      <c r="F211" s="222" t="s">
        <v>350</v>
      </c>
      <c r="G211" s="223" t="s">
        <v>203</v>
      </c>
      <c r="H211" s="224">
        <v>2</v>
      </c>
      <c r="I211" s="225"/>
      <c r="J211" s="224">
        <f>ROUND(I211*H211,0)</f>
        <v>0</v>
      </c>
      <c r="K211" s="222" t="s">
        <v>193</v>
      </c>
      <c r="L211" s="71"/>
      <c r="M211" s="226" t="s">
        <v>22</v>
      </c>
      <c r="N211" s="227" t="s">
        <v>45</v>
      </c>
      <c r="O211" s="46"/>
      <c r="P211" s="228">
        <f>O211*H211</f>
        <v>0</v>
      </c>
      <c r="Q211" s="228">
        <v>0</v>
      </c>
      <c r="R211" s="228">
        <f>Q211*H211</f>
        <v>0</v>
      </c>
      <c r="S211" s="228">
        <v>0</v>
      </c>
      <c r="T211" s="229">
        <f>S211*H211</f>
        <v>0</v>
      </c>
      <c r="AR211" s="23" t="s">
        <v>224</v>
      </c>
      <c r="AT211" s="23" t="s">
        <v>182</v>
      </c>
      <c r="AU211" s="23" t="s">
        <v>187</v>
      </c>
      <c r="AY211" s="23" t="s">
        <v>180</v>
      </c>
      <c r="BE211" s="230">
        <f>IF(N211="základní",J211,0)</f>
        <v>0</v>
      </c>
      <c r="BF211" s="230">
        <f>IF(N211="snížená",J211,0)</f>
        <v>0</v>
      </c>
      <c r="BG211" s="230">
        <f>IF(N211="zákl. přenesená",J211,0)</f>
        <v>0</v>
      </c>
      <c r="BH211" s="230">
        <f>IF(N211="sníž. přenesená",J211,0)</f>
        <v>0</v>
      </c>
      <c r="BI211" s="230">
        <f>IF(N211="nulová",J211,0)</f>
        <v>0</v>
      </c>
      <c r="BJ211" s="23" t="s">
        <v>187</v>
      </c>
      <c r="BK211" s="230">
        <f>ROUND(I211*H211,0)</f>
        <v>0</v>
      </c>
      <c r="BL211" s="23" t="s">
        <v>224</v>
      </c>
      <c r="BM211" s="23" t="s">
        <v>351</v>
      </c>
    </row>
    <row r="212" spans="2:47" s="1" customFormat="1" ht="13.5">
      <c r="B212" s="45"/>
      <c r="C212" s="73"/>
      <c r="D212" s="233" t="s">
        <v>205</v>
      </c>
      <c r="E212" s="73"/>
      <c r="F212" s="254" t="s">
        <v>346</v>
      </c>
      <c r="G212" s="73"/>
      <c r="H212" s="73"/>
      <c r="I212" s="190"/>
      <c r="J212" s="73"/>
      <c r="K212" s="73"/>
      <c r="L212" s="71"/>
      <c r="M212" s="255"/>
      <c r="N212" s="46"/>
      <c r="O212" s="46"/>
      <c r="P212" s="46"/>
      <c r="Q212" s="46"/>
      <c r="R212" s="46"/>
      <c r="S212" s="46"/>
      <c r="T212" s="94"/>
      <c r="AT212" s="23" t="s">
        <v>205</v>
      </c>
      <c r="AU212" s="23" t="s">
        <v>187</v>
      </c>
    </row>
    <row r="213" spans="2:65" s="1" customFormat="1" ht="14.4" customHeight="1">
      <c r="B213" s="45"/>
      <c r="C213" s="220" t="s">
        <v>270</v>
      </c>
      <c r="D213" s="220" t="s">
        <v>182</v>
      </c>
      <c r="E213" s="221" t="s">
        <v>352</v>
      </c>
      <c r="F213" s="222" t="s">
        <v>353</v>
      </c>
      <c r="G213" s="223" t="s">
        <v>203</v>
      </c>
      <c r="H213" s="224">
        <v>1</v>
      </c>
      <c r="I213" s="225"/>
      <c r="J213" s="224">
        <f>ROUND(I213*H213,0)</f>
        <v>0</v>
      </c>
      <c r="K213" s="222" t="s">
        <v>193</v>
      </c>
      <c r="L213" s="71"/>
      <c r="M213" s="226" t="s">
        <v>22</v>
      </c>
      <c r="N213" s="227" t="s">
        <v>45</v>
      </c>
      <c r="O213" s="46"/>
      <c r="P213" s="228">
        <f>O213*H213</f>
        <v>0</v>
      </c>
      <c r="Q213" s="228">
        <v>0</v>
      </c>
      <c r="R213" s="228">
        <f>Q213*H213</f>
        <v>0</v>
      </c>
      <c r="S213" s="228">
        <v>0</v>
      </c>
      <c r="T213" s="229">
        <f>S213*H213</f>
        <v>0</v>
      </c>
      <c r="AR213" s="23" t="s">
        <v>224</v>
      </c>
      <c r="AT213" s="23" t="s">
        <v>182</v>
      </c>
      <c r="AU213" s="23" t="s">
        <v>187</v>
      </c>
      <c r="AY213" s="23" t="s">
        <v>180</v>
      </c>
      <c r="BE213" s="230">
        <f>IF(N213="základní",J213,0)</f>
        <v>0</v>
      </c>
      <c r="BF213" s="230">
        <f>IF(N213="snížená",J213,0)</f>
        <v>0</v>
      </c>
      <c r="BG213" s="230">
        <f>IF(N213="zákl. přenesená",J213,0)</f>
        <v>0</v>
      </c>
      <c r="BH213" s="230">
        <f>IF(N213="sníž. přenesená",J213,0)</f>
        <v>0</v>
      </c>
      <c r="BI213" s="230">
        <f>IF(N213="nulová",J213,0)</f>
        <v>0</v>
      </c>
      <c r="BJ213" s="23" t="s">
        <v>187</v>
      </c>
      <c r="BK213" s="230">
        <f>ROUND(I213*H213,0)</f>
        <v>0</v>
      </c>
      <c r="BL213" s="23" t="s">
        <v>224</v>
      </c>
      <c r="BM213" s="23" t="s">
        <v>354</v>
      </c>
    </row>
    <row r="214" spans="2:47" s="1" customFormat="1" ht="13.5">
      <c r="B214" s="45"/>
      <c r="C214" s="73"/>
      <c r="D214" s="233" t="s">
        <v>205</v>
      </c>
      <c r="E214" s="73"/>
      <c r="F214" s="254" t="s">
        <v>346</v>
      </c>
      <c r="G214" s="73"/>
      <c r="H214" s="73"/>
      <c r="I214" s="190"/>
      <c r="J214" s="73"/>
      <c r="K214" s="73"/>
      <c r="L214" s="71"/>
      <c r="M214" s="255"/>
      <c r="N214" s="46"/>
      <c r="O214" s="46"/>
      <c r="P214" s="46"/>
      <c r="Q214" s="46"/>
      <c r="R214" s="46"/>
      <c r="S214" s="46"/>
      <c r="T214" s="94"/>
      <c r="AT214" s="23" t="s">
        <v>205</v>
      </c>
      <c r="AU214" s="23" t="s">
        <v>187</v>
      </c>
    </row>
    <row r="215" spans="2:65" s="1" customFormat="1" ht="22.8" customHeight="1">
      <c r="B215" s="45"/>
      <c r="C215" s="220" t="s">
        <v>355</v>
      </c>
      <c r="D215" s="220" t="s">
        <v>182</v>
      </c>
      <c r="E215" s="221" t="s">
        <v>356</v>
      </c>
      <c r="F215" s="222" t="s">
        <v>357</v>
      </c>
      <c r="G215" s="223" t="s">
        <v>358</v>
      </c>
      <c r="H215" s="224">
        <v>2</v>
      </c>
      <c r="I215" s="225"/>
      <c r="J215" s="224">
        <f>ROUND(I215*H215,0)</f>
        <v>0</v>
      </c>
      <c r="K215" s="222" t="s">
        <v>193</v>
      </c>
      <c r="L215" s="71"/>
      <c r="M215" s="226" t="s">
        <v>22</v>
      </c>
      <c r="N215" s="227" t="s">
        <v>45</v>
      </c>
      <c r="O215" s="46"/>
      <c r="P215" s="228">
        <f>O215*H215</f>
        <v>0</v>
      </c>
      <c r="Q215" s="228">
        <v>0</v>
      </c>
      <c r="R215" s="228">
        <f>Q215*H215</f>
        <v>0</v>
      </c>
      <c r="S215" s="228">
        <v>0</v>
      </c>
      <c r="T215" s="229">
        <f>S215*H215</f>
        <v>0</v>
      </c>
      <c r="AR215" s="23" t="s">
        <v>224</v>
      </c>
      <c r="AT215" s="23" t="s">
        <v>182</v>
      </c>
      <c r="AU215" s="23" t="s">
        <v>187</v>
      </c>
      <c r="AY215" s="23" t="s">
        <v>180</v>
      </c>
      <c r="BE215" s="230">
        <f>IF(N215="základní",J215,0)</f>
        <v>0</v>
      </c>
      <c r="BF215" s="230">
        <f>IF(N215="snížená",J215,0)</f>
        <v>0</v>
      </c>
      <c r="BG215" s="230">
        <f>IF(N215="zákl. přenesená",J215,0)</f>
        <v>0</v>
      </c>
      <c r="BH215" s="230">
        <f>IF(N215="sníž. přenesená",J215,0)</f>
        <v>0</v>
      </c>
      <c r="BI215" s="230">
        <f>IF(N215="nulová",J215,0)</f>
        <v>0</v>
      </c>
      <c r="BJ215" s="23" t="s">
        <v>187</v>
      </c>
      <c r="BK215" s="230">
        <f>ROUND(I215*H215,0)</f>
        <v>0</v>
      </c>
      <c r="BL215" s="23" t="s">
        <v>224</v>
      </c>
      <c r="BM215" s="23" t="s">
        <v>359</v>
      </c>
    </row>
    <row r="216" spans="2:47" s="1" customFormat="1" ht="13.5">
      <c r="B216" s="45"/>
      <c r="C216" s="73"/>
      <c r="D216" s="233" t="s">
        <v>205</v>
      </c>
      <c r="E216" s="73"/>
      <c r="F216" s="254" t="s">
        <v>360</v>
      </c>
      <c r="G216" s="73"/>
      <c r="H216" s="73"/>
      <c r="I216" s="190"/>
      <c r="J216" s="73"/>
      <c r="K216" s="73"/>
      <c r="L216" s="71"/>
      <c r="M216" s="255"/>
      <c r="N216" s="46"/>
      <c r="O216" s="46"/>
      <c r="P216" s="46"/>
      <c r="Q216" s="46"/>
      <c r="R216" s="46"/>
      <c r="S216" s="46"/>
      <c r="T216" s="94"/>
      <c r="AT216" s="23" t="s">
        <v>205</v>
      </c>
      <c r="AU216" s="23" t="s">
        <v>187</v>
      </c>
    </row>
    <row r="217" spans="2:65" s="1" customFormat="1" ht="22.8" customHeight="1">
      <c r="B217" s="45"/>
      <c r="C217" s="220" t="s">
        <v>274</v>
      </c>
      <c r="D217" s="220" t="s">
        <v>182</v>
      </c>
      <c r="E217" s="221" t="s">
        <v>361</v>
      </c>
      <c r="F217" s="222" t="s">
        <v>362</v>
      </c>
      <c r="G217" s="223" t="s">
        <v>358</v>
      </c>
      <c r="H217" s="224">
        <v>1</v>
      </c>
      <c r="I217" s="225"/>
      <c r="J217" s="224">
        <f>ROUND(I217*H217,0)</f>
        <v>0</v>
      </c>
      <c r="K217" s="222" t="s">
        <v>193</v>
      </c>
      <c r="L217" s="71"/>
      <c r="M217" s="226" t="s">
        <v>22</v>
      </c>
      <c r="N217" s="227" t="s">
        <v>45</v>
      </c>
      <c r="O217" s="46"/>
      <c r="P217" s="228">
        <f>O217*H217</f>
        <v>0</v>
      </c>
      <c r="Q217" s="228">
        <v>0</v>
      </c>
      <c r="R217" s="228">
        <f>Q217*H217</f>
        <v>0</v>
      </c>
      <c r="S217" s="228">
        <v>0</v>
      </c>
      <c r="T217" s="229">
        <f>S217*H217</f>
        <v>0</v>
      </c>
      <c r="AR217" s="23" t="s">
        <v>224</v>
      </c>
      <c r="AT217" s="23" t="s">
        <v>182</v>
      </c>
      <c r="AU217" s="23" t="s">
        <v>187</v>
      </c>
      <c r="AY217" s="23" t="s">
        <v>180</v>
      </c>
      <c r="BE217" s="230">
        <f>IF(N217="základní",J217,0)</f>
        <v>0</v>
      </c>
      <c r="BF217" s="230">
        <f>IF(N217="snížená",J217,0)</f>
        <v>0</v>
      </c>
      <c r="BG217" s="230">
        <f>IF(N217="zákl. přenesená",J217,0)</f>
        <v>0</v>
      </c>
      <c r="BH217" s="230">
        <f>IF(N217="sníž. přenesená",J217,0)</f>
        <v>0</v>
      </c>
      <c r="BI217" s="230">
        <f>IF(N217="nulová",J217,0)</f>
        <v>0</v>
      </c>
      <c r="BJ217" s="23" t="s">
        <v>187</v>
      </c>
      <c r="BK217" s="230">
        <f>ROUND(I217*H217,0)</f>
        <v>0</v>
      </c>
      <c r="BL217" s="23" t="s">
        <v>224</v>
      </c>
      <c r="BM217" s="23" t="s">
        <v>363</v>
      </c>
    </row>
    <row r="218" spans="2:47" s="1" customFormat="1" ht="13.5">
      <c r="B218" s="45"/>
      <c r="C218" s="73"/>
      <c r="D218" s="233" t="s">
        <v>205</v>
      </c>
      <c r="E218" s="73"/>
      <c r="F218" s="254" t="s">
        <v>360</v>
      </c>
      <c r="G218" s="73"/>
      <c r="H218" s="73"/>
      <c r="I218" s="190"/>
      <c r="J218" s="73"/>
      <c r="K218" s="73"/>
      <c r="L218" s="71"/>
      <c r="M218" s="255"/>
      <c r="N218" s="46"/>
      <c r="O218" s="46"/>
      <c r="P218" s="46"/>
      <c r="Q218" s="46"/>
      <c r="R218" s="46"/>
      <c r="S218" s="46"/>
      <c r="T218" s="94"/>
      <c r="AT218" s="23" t="s">
        <v>205</v>
      </c>
      <c r="AU218" s="23" t="s">
        <v>187</v>
      </c>
    </row>
    <row r="219" spans="2:65" s="1" customFormat="1" ht="22.8" customHeight="1">
      <c r="B219" s="45"/>
      <c r="C219" s="220" t="s">
        <v>364</v>
      </c>
      <c r="D219" s="220" t="s">
        <v>182</v>
      </c>
      <c r="E219" s="221" t="s">
        <v>365</v>
      </c>
      <c r="F219" s="222" t="s">
        <v>366</v>
      </c>
      <c r="G219" s="223" t="s">
        <v>358</v>
      </c>
      <c r="H219" s="224">
        <v>1</v>
      </c>
      <c r="I219" s="225"/>
      <c r="J219" s="224">
        <f>ROUND(I219*H219,0)</f>
        <v>0</v>
      </c>
      <c r="K219" s="222" t="s">
        <v>193</v>
      </c>
      <c r="L219" s="71"/>
      <c r="M219" s="226" t="s">
        <v>22</v>
      </c>
      <c r="N219" s="227" t="s">
        <v>45</v>
      </c>
      <c r="O219" s="46"/>
      <c r="P219" s="228">
        <f>O219*H219</f>
        <v>0</v>
      </c>
      <c r="Q219" s="228">
        <v>0</v>
      </c>
      <c r="R219" s="228">
        <f>Q219*H219</f>
        <v>0</v>
      </c>
      <c r="S219" s="228">
        <v>0</v>
      </c>
      <c r="T219" s="229">
        <f>S219*H219</f>
        <v>0</v>
      </c>
      <c r="AR219" s="23" t="s">
        <v>224</v>
      </c>
      <c r="AT219" s="23" t="s">
        <v>182</v>
      </c>
      <c r="AU219" s="23" t="s">
        <v>187</v>
      </c>
      <c r="AY219" s="23" t="s">
        <v>180</v>
      </c>
      <c r="BE219" s="230">
        <f>IF(N219="základní",J219,0)</f>
        <v>0</v>
      </c>
      <c r="BF219" s="230">
        <f>IF(N219="snížená",J219,0)</f>
        <v>0</v>
      </c>
      <c r="BG219" s="230">
        <f>IF(N219="zákl. přenesená",J219,0)</f>
        <v>0</v>
      </c>
      <c r="BH219" s="230">
        <f>IF(N219="sníž. přenesená",J219,0)</f>
        <v>0</v>
      </c>
      <c r="BI219" s="230">
        <f>IF(N219="nulová",J219,0)</f>
        <v>0</v>
      </c>
      <c r="BJ219" s="23" t="s">
        <v>187</v>
      </c>
      <c r="BK219" s="230">
        <f>ROUND(I219*H219,0)</f>
        <v>0</v>
      </c>
      <c r="BL219" s="23" t="s">
        <v>224</v>
      </c>
      <c r="BM219" s="23" t="s">
        <v>367</v>
      </c>
    </row>
    <row r="220" spans="2:47" s="1" customFormat="1" ht="13.5">
      <c r="B220" s="45"/>
      <c r="C220" s="73"/>
      <c r="D220" s="233" t="s">
        <v>205</v>
      </c>
      <c r="E220" s="73"/>
      <c r="F220" s="254" t="s">
        <v>360</v>
      </c>
      <c r="G220" s="73"/>
      <c r="H220" s="73"/>
      <c r="I220" s="190"/>
      <c r="J220" s="73"/>
      <c r="K220" s="73"/>
      <c r="L220" s="71"/>
      <c r="M220" s="255"/>
      <c r="N220" s="46"/>
      <c r="O220" s="46"/>
      <c r="P220" s="46"/>
      <c r="Q220" s="46"/>
      <c r="R220" s="46"/>
      <c r="S220" s="46"/>
      <c r="T220" s="94"/>
      <c r="AT220" s="23" t="s">
        <v>205</v>
      </c>
      <c r="AU220" s="23" t="s">
        <v>187</v>
      </c>
    </row>
    <row r="221" spans="2:65" s="1" customFormat="1" ht="22.8" customHeight="1">
      <c r="B221" s="45"/>
      <c r="C221" s="220" t="s">
        <v>278</v>
      </c>
      <c r="D221" s="220" t="s">
        <v>182</v>
      </c>
      <c r="E221" s="221" t="s">
        <v>368</v>
      </c>
      <c r="F221" s="222" t="s">
        <v>369</v>
      </c>
      <c r="G221" s="223" t="s">
        <v>358</v>
      </c>
      <c r="H221" s="224">
        <v>1</v>
      </c>
      <c r="I221" s="225"/>
      <c r="J221" s="224">
        <f>ROUND(I221*H221,0)</f>
        <v>0</v>
      </c>
      <c r="K221" s="222" t="s">
        <v>193</v>
      </c>
      <c r="L221" s="71"/>
      <c r="M221" s="226" t="s">
        <v>22</v>
      </c>
      <c r="N221" s="227" t="s">
        <v>45</v>
      </c>
      <c r="O221" s="46"/>
      <c r="P221" s="228">
        <f>O221*H221</f>
        <v>0</v>
      </c>
      <c r="Q221" s="228">
        <v>0</v>
      </c>
      <c r="R221" s="228">
        <f>Q221*H221</f>
        <v>0</v>
      </c>
      <c r="S221" s="228">
        <v>0</v>
      </c>
      <c r="T221" s="229">
        <f>S221*H221</f>
        <v>0</v>
      </c>
      <c r="AR221" s="23" t="s">
        <v>224</v>
      </c>
      <c r="AT221" s="23" t="s">
        <v>182</v>
      </c>
      <c r="AU221" s="23" t="s">
        <v>187</v>
      </c>
      <c r="AY221" s="23" t="s">
        <v>180</v>
      </c>
      <c r="BE221" s="230">
        <f>IF(N221="základní",J221,0)</f>
        <v>0</v>
      </c>
      <c r="BF221" s="230">
        <f>IF(N221="snížená",J221,0)</f>
        <v>0</v>
      </c>
      <c r="BG221" s="230">
        <f>IF(N221="zákl. přenesená",J221,0)</f>
        <v>0</v>
      </c>
      <c r="BH221" s="230">
        <f>IF(N221="sníž. přenesená",J221,0)</f>
        <v>0</v>
      </c>
      <c r="BI221" s="230">
        <f>IF(N221="nulová",J221,0)</f>
        <v>0</v>
      </c>
      <c r="BJ221" s="23" t="s">
        <v>187</v>
      </c>
      <c r="BK221" s="230">
        <f>ROUND(I221*H221,0)</f>
        <v>0</v>
      </c>
      <c r="BL221" s="23" t="s">
        <v>224</v>
      </c>
      <c r="BM221" s="23" t="s">
        <v>370</v>
      </c>
    </row>
    <row r="222" spans="2:65" s="1" customFormat="1" ht="14.4" customHeight="1">
      <c r="B222" s="45"/>
      <c r="C222" s="220" t="s">
        <v>371</v>
      </c>
      <c r="D222" s="220" t="s">
        <v>182</v>
      </c>
      <c r="E222" s="221" t="s">
        <v>372</v>
      </c>
      <c r="F222" s="222" t="s">
        <v>373</v>
      </c>
      <c r="G222" s="223" t="s">
        <v>203</v>
      </c>
      <c r="H222" s="224">
        <v>5</v>
      </c>
      <c r="I222" s="225"/>
      <c r="J222" s="224">
        <f>ROUND(I222*H222,0)</f>
        <v>0</v>
      </c>
      <c r="K222" s="222" t="s">
        <v>193</v>
      </c>
      <c r="L222" s="71"/>
      <c r="M222" s="226" t="s">
        <v>22</v>
      </c>
      <c r="N222" s="227" t="s">
        <v>45</v>
      </c>
      <c r="O222" s="46"/>
      <c r="P222" s="228">
        <f>O222*H222</f>
        <v>0</v>
      </c>
      <c r="Q222" s="228">
        <v>0</v>
      </c>
      <c r="R222" s="228">
        <f>Q222*H222</f>
        <v>0</v>
      </c>
      <c r="S222" s="228">
        <v>0</v>
      </c>
      <c r="T222" s="229">
        <f>S222*H222</f>
        <v>0</v>
      </c>
      <c r="AR222" s="23" t="s">
        <v>224</v>
      </c>
      <c r="AT222" s="23" t="s">
        <v>182</v>
      </c>
      <c r="AU222" s="23" t="s">
        <v>187</v>
      </c>
      <c r="AY222" s="23" t="s">
        <v>180</v>
      </c>
      <c r="BE222" s="230">
        <f>IF(N222="základní",J222,0)</f>
        <v>0</v>
      </c>
      <c r="BF222" s="230">
        <f>IF(N222="snížená",J222,0)</f>
        <v>0</v>
      </c>
      <c r="BG222" s="230">
        <f>IF(N222="zákl. přenesená",J222,0)</f>
        <v>0</v>
      </c>
      <c r="BH222" s="230">
        <f>IF(N222="sníž. přenesená",J222,0)</f>
        <v>0</v>
      </c>
      <c r="BI222" s="230">
        <f>IF(N222="nulová",J222,0)</f>
        <v>0</v>
      </c>
      <c r="BJ222" s="23" t="s">
        <v>187</v>
      </c>
      <c r="BK222" s="230">
        <f>ROUND(I222*H222,0)</f>
        <v>0</v>
      </c>
      <c r="BL222" s="23" t="s">
        <v>224</v>
      </c>
      <c r="BM222" s="23" t="s">
        <v>374</v>
      </c>
    </row>
    <row r="223" spans="2:47" s="1" customFormat="1" ht="13.5">
      <c r="B223" s="45"/>
      <c r="C223" s="73"/>
      <c r="D223" s="233" t="s">
        <v>205</v>
      </c>
      <c r="E223" s="73"/>
      <c r="F223" s="254" t="s">
        <v>375</v>
      </c>
      <c r="G223" s="73"/>
      <c r="H223" s="73"/>
      <c r="I223" s="190"/>
      <c r="J223" s="73"/>
      <c r="K223" s="73"/>
      <c r="L223" s="71"/>
      <c r="M223" s="255"/>
      <c r="N223" s="46"/>
      <c r="O223" s="46"/>
      <c r="P223" s="46"/>
      <c r="Q223" s="46"/>
      <c r="R223" s="46"/>
      <c r="S223" s="46"/>
      <c r="T223" s="94"/>
      <c r="AT223" s="23" t="s">
        <v>205</v>
      </c>
      <c r="AU223" s="23" t="s">
        <v>187</v>
      </c>
    </row>
    <row r="224" spans="2:65" s="1" customFormat="1" ht="34.2" customHeight="1">
      <c r="B224" s="45"/>
      <c r="C224" s="220" t="s">
        <v>286</v>
      </c>
      <c r="D224" s="220" t="s">
        <v>182</v>
      </c>
      <c r="E224" s="221" t="s">
        <v>376</v>
      </c>
      <c r="F224" s="222" t="s">
        <v>377</v>
      </c>
      <c r="G224" s="223" t="s">
        <v>334</v>
      </c>
      <c r="H224" s="225"/>
      <c r="I224" s="225"/>
      <c r="J224" s="224">
        <f>ROUND(I224*H224,0)</f>
        <v>0</v>
      </c>
      <c r="K224" s="222" t="s">
        <v>193</v>
      </c>
      <c r="L224" s="71"/>
      <c r="M224" s="226" t="s">
        <v>22</v>
      </c>
      <c r="N224" s="227" t="s">
        <v>45</v>
      </c>
      <c r="O224" s="46"/>
      <c r="P224" s="228">
        <f>O224*H224</f>
        <v>0</v>
      </c>
      <c r="Q224" s="228">
        <v>0</v>
      </c>
      <c r="R224" s="228">
        <f>Q224*H224</f>
        <v>0</v>
      </c>
      <c r="S224" s="228">
        <v>0</v>
      </c>
      <c r="T224" s="229">
        <f>S224*H224</f>
        <v>0</v>
      </c>
      <c r="AR224" s="23" t="s">
        <v>224</v>
      </c>
      <c r="AT224" s="23" t="s">
        <v>182</v>
      </c>
      <c r="AU224" s="23" t="s">
        <v>187</v>
      </c>
      <c r="AY224" s="23" t="s">
        <v>180</v>
      </c>
      <c r="BE224" s="230">
        <f>IF(N224="základní",J224,0)</f>
        <v>0</v>
      </c>
      <c r="BF224" s="230">
        <f>IF(N224="snížená",J224,0)</f>
        <v>0</v>
      </c>
      <c r="BG224" s="230">
        <f>IF(N224="zákl. přenesená",J224,0)</f>
        <v>0</v>
      </c>
      <c r="BH224" s="230">
        <f>IF(N224="sníž. přenesená",J224,0)</f>
        <v>0</v>
      </c>
      <c r="BI224" s="230">
        <f>IF(N224="nulová",J224,0)</f>
        <v>0</v>
      </c>
      <c r="BJ224" s="23" t="s">
        <v>187</v>
      </c>
      <c r="BK224" s="230">
        <f>ROUND(I224*H224,0)</f>
        <v>0</v>
      </c>
      <c r="BL224" s="23" t="s">
        <v>224</v>
      </c>
      <c r="BM224" s="23" t="s">
        <v>378</v>
      </c>
    </row>
    <row r="225" spans="2:47" s="1" customFormat="1" ht="13.5">
      <c r="B225" s="45"/>
      <c r="C225" s="73"/>
      <c r="D225" s="233" t="s">
        <v>205</v>
      </c>
      <c r="E225" s="73"/>
      <c r="F225" s="254" t="s">
        <v>336</v>
      </c>
      <c r="G225" s="73"/>
      <c r="H225" s="73"/>
      <c r="I225" s="190"/>
      <c r="J225" s="73"/>
      <c r="K225" s="73"/>
      <c r="L225" s="71"/>
      <c r="M225" s="255"/>
      <c r="N225" s="46"/>
      <c r="O225" s="46"/>
      <c r="P225" s="46"/>
      <c r="Q225" s="46"/>
      <c r="R225" s="46"/>
      <c r="S225" s="46"/>
      <c r="T225" s="94"/>
      <c r="AT225" s="23" t="s">
        <v>205</v>
      </c>
      <c r="AU225" s="23" t="s">
        <v>187</v>
      </c>
    </row>
    <row r="226" spans="2:63" s="10" customFormat="1" ht="29.85" customHeight="1">
      <c r="B226" s="204"/>
      <c r="C226" s="205"/>
      <c r="D226" s="206" t="s">
        <v>72</v>
      </c>
      <c r="E226" s="218" t="s">
        <v>379</v>
      </c>
      <c r="F226" s="218" t="s">
        <v>380</v>
      </c>
      <c r="G226" s="205"/>
      <c r="H226" s="205"/>
      <c r="I226" s="208"/>
      <c r="J226" s="219">
        <f>BK226</f>
        <v>0</v>
      </c>
      <c r="K226" s="205"/>
      <c r="L226" s="210"/>
      <c r="M226" s="211"/>
      <c r="N226" s="212"/>
      <c r="O226" s="212"/>
      <c r="P226" s="213">
        <f>SUM(P227:P244)</f>
        <v>0</v>
      </c>
      <c r="Q226" s="212"/>
      <c r="R226" s="213">
        <f>SUM(R227:R244)</f>
        <v>0</v>
      </c>
      <c r="S226" s="212"/>
      <c r="T226" s="214">
        <f>SUM(T227:T244)</f>
        <v>0</v>
      </c>
      <c r="AR226" s="215" t="s">
        <v>187</v>
      </c>
      <c r="AT226" s="216" t="s">
        <v>72</v>
      </c>
      <c r="AU226" s="216" t="s">
        <v>10</v>
      </c>
      <c r="AY226" s="215" t="s">
        <v>180</v>
      </c>
      <c r="BK226" s="217">
        <f>SUM(BK227:BK244)</f>
        <v>0</v>
      </c>
    </row>
    <row r="227" spans="2:65" s="1" customFormat="1" ht="14.4" customHeight="1">
      <c r="B227" s="45"/>
      <c r="C227" s="220" t="s">
        <v>381</v>
      </c>
      <c r="D227" s="220" t="s">
        <v>182</v>
      </c>
      <c r="E227" s="221" t="s">
        <v>382</v>
      </c>
      <c r="F227" s="222" t="s">
        <v>341</v>
      </c>
      <c r="G227" s="223" t="s">
        <v>269</v>
      </c>
      <c r="H227" s="224">
        <v>2</v>
      </c>
      <c r="I227" s="225"/>
      <c r="J227" s="224">
        <f>ROUND(I227*H227,0)</f>
        <v>0</v>
      </c>
      <c r="K227" s="222" t="s">
        <v>22</v>
      </c>
      <c r="L227" s="71"/>
      <c r="M227" s="226" t="s">
        <v>22</v>
      </c>
      <c r="N227" s="227" t="s">
        <v>45</v>
      </c>
      <c r="O227" s="46"/>
      <c r="P227" s="228">
        <f>O227*H227</f>
        <v>0</v>
      </c>
      <c r="Q227" s="228">
        <v>0</v>
      </c>
      <c r="R227" s="228">
        <f>Q227*H227</f>
        <v>0</v>
      </c>
      <c r="S227" s="228">
        <v>0</v>
      </c>
      <c r="T227" s="229">
        <f>S227*H227</f>
        <v>0</v>
      </c>
      <c r="AR227" s="23" t="s">
        <v>224</v>
      </c>
      <c r="AT227" s="23" t="s">
        <v>182</v>
      </c>
      <c r="AU227" s="23" t="s">
        <v>187</v>
      </c>
      <c r="AY227" s="23" t="s">
        <v>180</v>
      </c>
      <c r="BE227" s="230">
        <f>IF(N227="základní",J227,0)</f>
        <v>0</v>
      </c>
      <c r="BF227" s="230">
        <f>IF(N227="snížená",J227,0)</f>
        <v>0</v>
      </c>
      <c r="BG227" s="230">
        <f>IF(N227="zákl. přenesená",J227,0)</f>
        <v>0</v>
      </c>
      <c r="BH227" s="230">
        <f>IF(N227="sníž. přenesená",J227,0)</f>
        <v>0</v>
      </c>
      <c r="BI227" s="230">
        <f>IF(N227="nulová",J227,0)</f>
        <v>0</v>
      </c>
      <c r="BJ227" s="23" t="s">
        <v>187</v>
      </c>
      <c r="BK227" s="230">
        <f>ROUND(I227*H227,0)</f>
        <v>0</v>
      </c>
      <c r="BL227" s="23" t="s">
        <v>224</v>
      </c>
      <c r="BM227" s="23" t="s">
        <v>383</v>
      </c>
    </row>
    <row r="228" spans="2:65" s="1" customFormat="1" ht="22.8" customHeight="1">
      <c r="B228" s="45"/>
      <c r="C228" s="220" t="s">
        <v>290</v>
      </c>
      <c r="D228" s="220" t="s">
        <v>182</v>
      </c>
      <c r="E228" s="221" t="s">
        <v>384</v>
      </c>
      <c r="F228" s="222" t="s">
        <v>385</v>
      </c>
      <c r="G228" s="223" t="s">
        <v>203</v>
      </c>
      <c r="H228" s="224">
        <v>14</v>
      </c>
      <c r="I228" s="225"/>
      <c r="J228" s="224">
        <f>ROUND(I228*H228,0)</f>
        <v>0</v>
      </c>
      <c r="K228" s="222" t="s">
        <v>193</v>
      </c>
      <c r="L228" s="71"/>
      <c r="M228" s="226" t="s">
        <v>22</v>
      </c>
      <c r="N228" s="227" t="s">
        <v>45</v>
      </c>
      <c r="O228" s="46"/>
      <c r="P228" s="228">
        <f>O228*H228</f>
        <v>0</v>
      </c>
      <c r="Q228" s="228">
        <v>0</v>
      </c>
      <c r="R228" s="228">
        <f>Q228*H228</f>
        <v>0</v>
      </c>
      <c r="S228" s="228">
        <v>0</v>
      </c>
      <c r="T228" s="229">
        <f>S228*H228</f>
        <v>0</v>
      </c>
      <c r="AR228" s="23" t="s">
        <v>224</v>
      </c>
      <c r="AT228" s="23" t="s">
        <v>182</v>
      </c>
      <c r="AU228" s="23" t="s">
        <v>187</v>
      </c>
      <c r="AY228" s="23" t="s">
        <v>180</v>
      </c>
      <c r="BE228" s="230">
        <f>IF(N228="základní",J228,0)</f>
        <v>0</v>
      </c>
      <c r="BF228" s="230">
        <f>IF(N228="snížená",J228,0)</f>
        <v>0</v>
      </c>
      <c r="BG228" s="230">
        <f>IF(N228="zákl. přenesená",J228,0)</f>
        <v>0</v>
      </c>
      <c r="BH228" s="230">
        <f>IF(N228="sníž. přenesená",J228,0)</f>
        <v>0</v>
      </c>
      <c r="BI228" s="230">
        <f>IF(N228="nulová",J228,0)</f>
        <v>0</v>
      </c>
      <c r="BJ228" s="23" t="s">
        <v>187</v>
      </c>
      <c r="BK228" s="230">
        <f>ROUND(I228*H228,0)</f>
        <v>0</v>
      </c>
      <c r="BL228" s="23" t="s">
        <v>224</v>
      </c>
      <c r="BM228" s="23" t="s">
        <v>386</v>
      </c>
    </row>
    <row r="229" spans="2:47" s="1" customFormat="1" ht="13.5">
      <c r="B229" s="45"/>
      <c r="C229" s="73"/>
      <c r="D229" s="233" t="s">
        <v>205</v>
      </c>
      <c r="E229" s="73"/>
      <c r="F229" s="254" t="s">
        <v>387</v>
      </c>
      <c r="G229" s="73"/>
      <c r="H229" s="73"/>
      <c r="I229" s="190"/>
      <c r="J229" s="73"/>
      <c r="K229" s="73"/>
      <c r="L229" s="71"/>
      <c r="M229" s="255"/>
      <c r="N229" s="46"/>
      <c r="O229" s="46"/>
      <c r="P229" s="46"/>
      <c r="Q229" s="46"/>
      <c r="R229" s="46"/>
      <c r="S229" s="46"/>
      <c r="T229" s="94"/>
      <c r="AT229" s="23" t="s">
        <v>205</v>
      </c>
      <c r="AU229" s="23" t="s">
        <v>187</v>
      </c>
    </row>
    <row r="230" spans="2:51" s="11" customFormat="1" ht="13.5">
      <c r="B230" s="231"/>
      <c r="C230" s="232"/>
      <c r="D230" s="233" t="s">
        <v>194</v>
      </c>
      <c r="E230" s="234" t="s">
        <v>22</v>
      </c>
      <c r="F230" s="235" t="s">
        <v>388</v>
      </c>
      <c r="G230" s="232"/>
      <c r="H230" s="236">
        <v>14</v>
      </c>
      <c r="I230" s="237"/>
      <c r="J230" s="232"/>
      <c r="K230" s="232"/>
      <c r="L230" s="238"/>
      <c r="M230" s="239"/>
      <c r="N230" s="240"/>
      <c r="O230" s="240"/>
      <c r="P230" s="240"/>
      <c r="Q230" s="240"/>
      <c r="R230" s="240"/>
      <c r="S230" s="240"/>
      <c r="T230" s="241"/>
      <c r="AT230" s="242" t="s">
        <v>194</v>
      </c>
      <c r="AU230" s="242" t="s">
        <v>187</v>
      </c>
      <c r="AV230" s="11" t="s">
        <v>187</v>
      </c>
      <c r="AW230" s="11" t="s">
        <v>35</v>
      </c>
      <c r="AX230" s="11" t="s">
        <v>73</v>
      </c>
      <c r="AY230" s="242" t="s">
        <v>180</v>
      </c>
    </row>
    <row r="231" spans="2:51" s="12" customFormat="1" ht="13.5">
      <c r="B231" s="243"/>
      <c r="C231" s="244"/>
      <c r="D231" s="233" t="s">
        <v>194</v>
      </c>
      <c r="E231" s="245" t="s">
        <v>22</v>
      </c>
      <c r="F231" s="246" t="s">
        <v>196</v>
      </c>
      <c r="G231" s="244"/>
      <c r="H231" s="247">
        <v>14</v>
      </c>
      <c r="I231" s="248"/>
      <c r="J231" s="244"/>
      <c r="K231" s="244"/>
      <c r="L231" s="249"/>
      <c r="M231" s="250"/>
      <c r="N231" s="251"/>
      <c r="O231" s="251"/>
      <c r="P231" s="251"/>
      <c r="Q231" s="251"/>
      <c r="R231" s="251"/>
      <c r="S231" s="251"/>
      <c r="T231" s="252"/>
      <c r="AT231" s="253" t="s">
        <v>194</v>
      </c>
      <c r="AU231" s="253" t="s">
        <v>187</v>
      </c>
      <c r="AV231" s="12" t="s">
        <v>186</v>
      </c>
      <c r="AW231" s="12" t="s">
        <v>35</v>
      </c>
      <c r="AX231" s="12" t="s">
        <v>10</v>
      </c>
      <c r="AY231" s="253" t="s">
        <v>180</v>
      </c>
    </row>
    <row r="232" spans="2:65" s="1" customFormat="1" ht="34.2" customHeight="1">
      <c r="B232" s="45"/>
      <c r="C232" s="220" t="s">
        <v>389</v>
      </c>
      <c r="D232" s="220" t="s">
        <v>182</v>
      </c>
      <c r="E232" s="221" t="s">
        <v>390</v>
      </c>
      <c r="F232" s="222" t="s">
        <v>391</v>
      </c>
      <c r="G232" s="223" t="s">
        <v>203</v>
      </c>
      <c r="H232" s="224">
        <v>14</v>
      </c>
      <c r="I232" s="225"/>
      <c r="J232" s="224">
        <f>ROUND(I232*H232,0)</f>
        <v>0</v>
      </c>
      <c r="K232" s="222" t="s">
        <v>193</v>
      </c>
      <c r="L232" s="71"/>
      <c r="M232" s="226" t="s">
        <v>22</v>
      </c>
      <c r="N232" s="227" t="s">
        <v>45</v>
      </c>
      <c r="O232" s="46"/>
      <c r="P232" s="228">
        <f>O232*H232</f>
        <v>0</v>
      </c>
      <c r="Q232" s="228">
        <v>0</v>
      </c>
      <c r="R232" s="228">
        <f>Q232*H232</f>
        <v>0</v>
      </c>
      <c r="S232" s="228">
        <v>0</v>
      </c>
      <c r="T232" s="229">
        <f>S232*H232</f>
        <v>0</v>
      </c>
      <c r="AR232" s="23" t="s">
        <v>224</v>
      </c>
      <c r="AT232" s="23" t="s">
        <v>182</v>
      </c>
      <c r="AU232" s="23" t="s">
        <v>187</v>
      </c>
      <c r="AY232" s="23" t="s">
        <v>180</v>
      </c>
      <c r="BE232" s="230">
        <f>IF(N232="základní",J232,0)</f>
        <v>0</v>
      </c>
      <c r="BF232" s="230">
        <f>IF(N232="snížená",J232,0)</f>
        <v>0</v>
      </c>
      <c r="BG232" s="230">
        <f>IF(N232="zákl. přenesená",J232,0)</f>
        <v>0</v>
      </c>
      <c r="BH232" s="230">
        <f>IF(N232="sníž. přenesená",J232,0)</f>
        <v>0</v>
      </c>
      <c r="BI232" s="230">
        <f>IF(N232="nulová",J232,0)</f>
        <v>0</v>
      </c>
      <c r="BJ232" s="23" t="s">
        <v>187</v>
      </c>
      <c r="BK232" s="230">
        <f>ROUND(I232*H232,0)</f>
        <v>0</v>
      </c>
      <c r="BL232" s="23" t="s">
        <v>224</v>
      </c>
      <c r="BM232" s="23" t="s">
        <v>392</v>
      </c>
    </row>
    <row r="233" spans="2:47" s="1" customFormat="1" ht="13.5">
      <c r="B233" s="45"/>
      <c r="C233" s="73"/>
      <c r="D233" s="233" t="s">
        <v>205</v>
      </c>
      <c r="E233" s="73"/>
      <c r="F233" s="254" t="s">
        <v>393</v>
      </c>
      <c r="G233" s="73"/>
      <c r="H233" s="73"/>
      <c r="I233" s="190"/>
      <c r="J233" s="73"/>
      <c r="K233" s="73"/>
      <c r="L233" s="71"/>
      <c r="M233" s="255"/>
      <c r="N233" s="46"/>
      <c r="O233" s="46"/>
      <c r="P233" s="46"/>
      <c r="Q233" s="46"/>
      <c r="R233" s="46"/>
      <c r="S233" s="46"/>
      <c r="T233" s="94"/>
      <c r="AT233" s="23" t="s">
        <v>205</v>
      </c>
      <c r="AU233" s="23" t="s">
        <v>187</v>
      </c>
    </row>
    <row r="234" spans="2:65" s="1" customFormat="1" ht="22.8" customHeight="1">
      <c r="B234" s="45"/>
      <c r="C234" s="220" t="s">
        <v>294</v>
      </c>
      <c r="D234" s="220" t="s">
        <v>182</v>
      </c>
      <c r="E234" s="221" t="s">
        <v>394</v>
      </c>
      <c r="F234" s="222" t="s">
        <v>395</v>
      </c>
      <c r="G234" s="223" t="s">
        <v>358</v>
      </c>
      <c r="H234" s="224">
        <v>8</v>
      </c>
      <c r="I234" s="225"/>
      <c r="J234" s="224">
        <f>ROUND(I234*H234,0)</f>
        <v>0</v>
      </c>
      <c r="K234" s="222" t="s">
        <v>193</v>
      </c>
      <c r="L234" s="71"/>
      <c r="M234" s="226" t="s">
        <v>22</v>
      </c>
      <c r="N234" s="227" t="s">
        <v>45</v>
      </c>
      <c r="O234" s="46"/>
      <c r="P234" s="228">
        <f>O234*H234</f>
        <v>0</v>
      </c>
      <c r="Q234" s="228">
        <v>0</v>
      </c>
      <c r="R234" s="228">
        <f>Q234*H234</f>
        <v>0</v>
      </c>
      <c r="S234" s="228">
        <v>0</v>
      </c>
      <c r="T234" s="229">
        <f>S234*H234</f>
        <v>0</v>
      </c>
      <c r="AR234" s="23" t="s">
        <v>224</v>
      </c>
      <c r="AT234" s="23" t="s">
        <v>182</v>
      </c>
      <c r="AU234" s="23" t="s">
        <v>187</v>
      </c>
      <c r="AY234" s="23" t="s">
        <v>180</v>
      </c>
      <c r="BE234" s="230">
        <f>IF(N234="základní",J234,0)</f>
        <v>0</v>
      </c>
      <c r="BF234" s="230">
        <f>IF(N234="snížená",J234,0)</f>
        <v>0</v>
      </c>
      <c r="BG234" s="230">
        <f>IF(N234="zákl. přenesená",J234,0)</f>
        <v>0</v>
      </c>
      <c r="BH234" s="230">
        <f>IF(N234="sníž. přenesená",J234,0)</f>
        <v>0</v>
      </c>
      <c r="BI234" s="230">
        <f>IF(N234="nulová",J234,0)</f>
        <v>0</v>
      </c>
      <c r="BJ234" s="23" t="s">
        <v>187</v>
      </c>
      <c r="BK234" s="230">
        <f>ROUND(I234*H234,0)</f>
        <v>0</v>
      </c>
      <c r="BL234" s="23" t="s">
        <v>224</v>
      </c>
      <c r="BM234" s="23" t="s">
        <v>396</v>
      </c>
    </row>
    <row r="235" spans="2:47" s="1" customFormat="1" ht="13.5">
      <c r="B235" s="45"/>
      <c r="C235" s="73"/>
      <c r="D235" s="233" t="s">
        <v>205</v>
      </c>
      <c r="E235" s="73"/>
      <c r="F235" s="254" t="s">
        <v>397</v>
      </c>
      <c r="G235" s="73"/>
      <c r="H235" s="73"/>
      <c r="I235" s="190"/>
      <c r="J235" s="73"/>
      <c r="K235" s="73"/>
      <c r="L235" s="71"/>
      <c r="M235" s="255"/>
      <c r="N235" s="46"/>
      <c r="O235" s="46"/>
      <c r="P235" s="46"/>
      <c r="Q235" s="46"/>
      <c r="R235" s="46"/>
      <c r="S235" s="46"/>
      <c r="T235" s="94"/>
      <c r="AT235" s="23" t="s">
        <v>205</v>
      </c>
      <c r="AU235" s="23" t="s">
        <v>187</v>
      </c>
    </row>
    <row r="236" spans="2:65" s="1" customFormat="1" ht="14.4" customHeight="1">
      <c r="B236" s="45"/>
      <c r="C236" s="220" t="s">
        <v>398</v>
      </c>
      <c r="D236" s="220" t="s">
        <v>182</v>
      </c>
      <c r="E236" s="221" t="s">
        <v>399</v>
      </c>
      <c r="F236" s="222" t="s">
        <v>400</v>
      </c>
      <c r="G236" s="223" t="s">
        <v>358</v>
      </c>
      <c r="H236" s="224">
        <v>2</v>
      </c>
      <c r="I236" s="225"/>
      <c r="J236" s="224">
        <f>ROUND(I236*H236,0)</f>
        <v>0</v>
      </c>
      <c r="K236" s="222" t="s">
        <v>193</v>
      </c>
      <c r="L236" s="71"/>
      <c r="M236" s="226" t="s">
        <v>22</v>
      </c>
      <c r="N236" s="227" t="s">
        <v>45</v>
      </c>
      <c r="O236" s="46"/>
      <c r="P236" s="228">
        <f>O236*H236</f>
        <v>0</v>
      </c>
      <c r="Q236" s="228">
        <v>0</v>
      </c>
      <c r="R236" s="228">
        <f>Q236*H236</f>
        <v>0</v>
      </c>
      <c r="S236" s="228">
        <v>0</v>
      </c>
      <c r="T236" s="229">
        <f>S236*H236</f>
        <v>0</v>
      </c>
      <c r="AR236" s="23" t="s">
        <v>224</v>
      </c>
      <c r="AT236" s="23" t="s">
        <v>182</v>
      </c>
      <c r="AU236" s="23" t="s">
        <v>187</v>
      </c>
      <c r="AY236" s="23" t="s">
        <v>180</v>
      </c>
      <c r="BE236" s="230">
        <f>IF(N236="základní",J236,0)</f>
        <v>0</v>
      </c>
      <c r="BF236" s="230">
        <f>IF(N236="snížená",J236,0)</f>
        <v>0</v>
      </c>
      <c r="BG236" s="230">
        <f>IF(N236="zákl. přenesená",J236,0)</f>
        <v>0</v>
      </c>
      <c r="BH236" s="230">
        <f>IF(N236="sníž. přenesená",J236,0)</f>
        <v>0</v>
      </c>
      <c r="BI236" s="230">
        <f>IF(N236="nulová",J236,0)</f>
        <v>0</v>
      </c>
      <c r="BJ236" s="23" t="s">
        <v>187</v>
      </c>
      <c r="BK236" s="230">
        <f>ROUND(I236*H236,0)</f>
        <v>0</v>
      </c>
      <c r="BL236" s="23" t="s">
        <v>224</v>
      </c>
      <c r="BM236" s="23" t="s">
        <v>401</v>
      </c>
    </row>
    <row r="237" spans="2:65" s="1" customFormat="1" ht="22.8" customHeight="1">
      <c r="B237" s="45"/>
      <c r="C237" s="220" t="s">
        <v>298</v>
      </c>
      <c r="D237" s="220" t="s">
        <v>182</v>
      </c>
      <c r="E237" s="221" t="s">
        <v>402</v>
      </c>
      <c r="F237" s="222" t="s">
        <v>403</v>
      </c>
      <c r="G237" s="223" t="s">
        <v>358</v>
      </c>
      <c r="H237" s="224">
        <v>2</v>
      </c>
      <c r="I237" s="225"/>
      <c r="J237" s="224">
        <f>ROUND(I237*H237,0)</f>
        <v>0</v>
      </c>
      <c r="K237" s="222" t="s">
        <v>193</v>
      </c>
      <c r="L237" s="71"/>
      <c r="M237" s="226" t="s">
        <v>22</v>
      </c>
      <c r="N237" s="227" t="s">
        <v>45</v>
      </c>
      <c r="O237" s="46"/>
      <c r="P237" s="228">
        <f>O237*H237</f>
        <v>0</v>
      </c>
      <c r="Q237" s="228">
        <v>0</v>
      </c>
      <c r="R237" s="228">
        <f>Q237*H237</f>
        <v>0</v>
      </c>
      <c r="S237" s="228">
        <v>0</v>
      </c>
      <c r="T237" s="229">
        <f>S237*H237</f>
        <v>0</v>
      </c>
      <c r="AR237" s="23" t="s">
        <v>224</v>
      </c>
      <c r="AT237" s="23" t="s">
        <v>182</v>
      </c>
      <c r="AU237" s="23" t="s">
        <v>187</v>
      </c>
      <c r="AY237" s="23" t="s">
        <v>180</v>
      </c>
      <c r="BE237" s="230">
        <f>IF(N237="základní",J237,0)</f>
        <v>0</v>
      </c>
      <c r="BF237" s="230">
        <f>IF(N237="snížená",J237,0)</f>
        <v>0</v>
      </c>
      <c r="BG237" s="230">
        <f>IF(N237="zákl. přenesená",J237,0)</f>
        <v>0</v>
      </c>
      <c r="BH237" s="230">
        <f>IF(N237="sníž. přenesená",J237,0)</f>
        <v>0</v>
      </c>
      <c r="BI237" s="230">
        <f>IF(N237="nulová",J237,0)</f>
        <v>0</v>
      </c>
      <c r="BJ237" s="23" t="s">
        <v>187</v>
      </c>
      <c r="BK237" s="230">
        <f>ROUND(I237*H237,0)</f>
        <v>0</v>
      </c>
      <c r="BL237" s="23" t="s">
        <v>224</v>
      </c>
      <c r="BM237" s="23" t="s">
        <v>404</v>
      </c>
    </row>
    <row r="238" spans="2:47" s="1" customFormat="1" ht="13.5">
      <c r="B238" s="45"/>
      <c r="C238" s="73"/>
      <c r="D238" s="233" t="s">
        <v>205</v>
      </c>
      <c r="E238" s="73"/>
      <c r="F238" s="254" t="s">
        <v>405</v>
      </c>
      <c r="G238" s="73"/>
      <c r="H238" s="73"/>
      <c r="I238" s="190"/>
      <c r="J238" s="73"/>
      <c r="K238" s="73"/>
      <c r="L238" s="71"/>
      <c r="M238" s="255"/>
      <c r="N238" s="46"/>
      <c r="O238" s="46"/>
      <c r="P238" s="46"/>
      <c r="Q238" s="46"/>
      <c r="R238" s="46"/>
      <c r="S238" s="46"/>
      <c r="T238" s="94"/>
      <c r="AT238" s="23" t="s">
        <v>205</v>
      </c>
      <c r="AU238" s="23" t="s">
        <v>187</v>
      </c>
    </row>
    <row r="239" spans="2:65" s="1" customFormat="1" ht="22.8" customHeight="1">
      <c r="B239" s="45"/>
      <c r="C239" s="220" t="s">
        <v>406</v>
      </c>
      <c r="D239" s="220" t="s">
        <v>182</v>
      </c>
      <c r="E239" s="221" t="s">
        <v>407</v>
      </c>
      <c r="F239" s="222" t="s">
        <v>408</v>
      </c>
      <c r="G239" s="223" t="s">
        <v>203</v>
      </c>
      <c r="H239" s="224">
        <v>14</v>
      </c>
      <c r="I239" s="225"/>
      <c r="J239" s="224">
        <f>ROUND(I239*H239,0)</f>
        <v>0</v>
      </c>
      <c r="K239" s="222" t="s">
        <v>193</v>
      </c>
      <c r="L239" s="71"/>
      <c r="M239" s="226" t="s">
        <v>22</v>
      </c>
      <c r="N239" s="227" t="s">
        <v>45</v>
      </c>
      <c r="O239" s="46"/>
      <c r="P239" s="228">
        <f>O239*H239</f>
        <v>0</v>
      </c>
      <c r="Q239" s="228">
        <v>0</v>
      </c>
      <c r="R239" s="228">
        <f>Q239*H239</f>
        <v>0</v>
      </c>
      <c r="S239" s="228">
        <v>0</v>
      </c>
      <c r="T239" s="229">
        <f>S239*H239</f>
        <v>0</v>
      </c>
      <c r="AR239" s="23" t="s">
        <v>224</v>
      </c>
      <c r="AT239" s="23" t="s">
        <v>182</v>
      </c>
      <c r="AU239" s="23" t="s">
        <v>187</v>
      </c>
      <c r="AY239" s="23" t="s">
        <v>180</v>
      </c>
      <c r="BE239" s="230">
        <f>IF(N239="základní",J239,0)</f>
        <v>0</v>
      </c>
      <c r="BF239" s="230">
        <f>IF(N239="snížená",J239,0)</f>
        <v>0</v>
      </c>
      <c r="BG239" s="230">
        <f>IF(N239="zákl. přenesená",J239,0)</f>
        <v>0</v>
      </c>
      <c r="BH239" s="230">
        <f>IF(N239="sníž. přenesená",J239,0)</f>
        <v>0</v>
      </c>
      <c r="BI239" s="230">
        <f>IF(N239="nulová",J239,0)</f>
        <v>0</v>
      </c>
      <c r="BJ239" s="23" t="s">
        <v>187</v>
      </c>
      <c r="BK239" s="230">
        <f>ROUND(I239*H239,0)</f>
        <v>0</v>
      </c>
      <c r="BL239" s="23" t="s">
        <v>224</v>
      </c>
      <c r="BM239" s="23" t="s">
        <v>409</v>
      </c>
    </row>
    <row r="240" spans="2:47" s="1" customFormat="1" ht="13.5">
      <c r="B240" s="45"/>
      <c r="C240" s="73"/>
      <c r="D240" s="233" t="s">
        <v>205</v>
      </c>
      <c r="E240" s="73"/>
      <c r="F240" s="254" t="s">
        <v>410</v>
      </c>
      <c r="G240" s="73"/>
      <c r="H240" s="73"/>
      <c r="I240" s="190"/>
      <c r="J240" s="73"/>
      <c r="K240" s="73"/>
      <c r="L240" s="71"/>
      <c r="M240" s="255"/>
      <c r="N240" s="46"/>
      <c r="O240" s="46"/>
      <c r="P240" s="46"/>
      <c r="Q240" s="46"/>
      <c r="R240" s="46"/>
      <c r="S240" s="46"/>
      <c r="T240" s="94"/>
      <c r="AT240" s="23" t="s">
        <v>205</v>
      </c>
      <c r="AU240" s="23" t="s">
        <v>187</v>
      </c>
    </row>
    <row r="241" spans="2:65" s="1" customFormat="1" ht="22.8" customHeight="1">
      <c r="B241" s="45"/>
      <c r="C241" s="220" t="s">
        <v>303</v>
      </c>
      <c r="D241" s="220" t="s">
        <v>182</v>
      </c>
      <c r="E241" s="221" t="s">
        <v>411</v>
      </c>
      <c r="F241" s="222" t="s">
        <v>412</v>
      </c>
      <c r="G241" s="223" t="s">
        <v>203</v>
      </c>
      <c r="H241" s="224">
        <v>14</v>
      </c>
      <c r="I241" s="225"/>
      <c r="J241" s="224">
        <f>ROUND(I241*H241,0)</f>
        <v>0</v>
      </c>
      <c r="K241" s="222" t="s">
        <v>193</v>
      </c>
      <c r="L241" s="71"/>
      <c r="M241" s="226" t="s">
        <v>22</v>
      </c>
      <c r="N241" s="227" t="s">
        <v>45</v>
      </c>
      <c r="O241" s="46"/>
      <c r="P241" s="228">
        <f>O241*H241</f>
        <v>0</v>
      </c>
      <c r="Q241" s="228">
        <v>0</v>
      </c>
      <c r="R241" s="228">
        <f>Q241*H241</f>
        <v>0</v>
      </c>
      <c r="S241" s="228">
        <v>0</v>
      </c>
      <c r="T241" s="229">
        <f>S241*H241</f>
        <v>0</v>
      </c>
      <c r="AR241" s="23" t="s">
        <v>224</v>
      </c>
      <c r="AT241" s="23" t="s">
        <v>182</v>
      </c>
      <c r="AU241" s="23" t="s">
        <v>187</v>
      </c>
      <c r="AY241" s="23" t="s">
        <v>180</v>
      </c>
      <c r="BE241" s="230">
        <f>IF(N241="základní",J241,0)</f>
        <v>0</v>
      </c>
      <c r="BF241" s="230">
        <f>IF(N241="snížená",J241,0)</f>
        <v>0</v>
      </c>
      <c r="BG241" s="230">
        <f>IF(N241="zákl. přenesená",J241,0)</f>
        <v>0</v>
      </c>
      <c r="BH241" s="230">
        <f>IF(N241="sníž. přenesená",J241,0)</f>
        <v>0</v>
      </c>
      <c r="BI241" s="230">
        <f>IF(N241="nulová",J241,0)</f>
        <v>0</v>
      </c>
      <c r="BJ241" s="23" t="s">
        <v>187</v>
      </c>
      <c r="BK241" s="230">
        <f>ROUND(I241*H241,0)</f>
        <v>0</v>
      </c>
      <c r="BL241" s="23" t="s">
        <v>224</v>
      </c>
      <c r="BM241" s="23" t="s">
        <v>413</v>
      </c>
    </row>
    <row r="242" spans="2:47" s="1" customFormat="1" ht="13.5">
      <c r="B242" s="45"/>
      <c r="C242" s="73"/>
      <c r="D242" s="233" t="s">
        <v>205</v>
      </c>
      <c r="E242" s="73"/>
      <c r="F242" s="254" t="s">
        <v>410</v>
      </c>
      <c r="G242" s="73"/>
      <c r="H242" s="73"/>
      <c r="I242" s="190"/>
      <c r="J242" s="73"/>
      <c r="K242" s="73"/>
      <c r="L242" s="71"/>
      <c r="M242" s="255"/>
      <c r="N242" s="46"/>
      <c r="O242" s="46"/>
      <c r="P242" s="46"/>
      <c r="Q242" s="46"/>
      <c r="R242" s="46"/>
      <c r="S242" s="46"/>
      <c r="T242" s="94"/>
      <c r="AT242" s="23" t="s">
        <v>205</v>
      </c>
      <c r="AU242" s="23" t="s">
        <v>187</v>
      </c>
    </row>
    <row r="243" spans="2:65" s="1" customFormat="1" ht="34.2" customHeight="1">
      <c r="B243" s="45"/>
      <c r="C243" s="220" t="s">
        <v>414</v>
      </c>
      <c r="D243" s="220" t="s">
        <v>182</v>
      </c>
      <c r="E243" s="221" t="s">
        <v>415</v>
      </c>
      <c r="F243" s="222" t="s">
        <v>416</v>
      </c>
      <c r="G243" s="223" t="s">
        <v>334</v>
      </c>
      <c r="H243" s="225"/>
      <c r="I243" s="225"/>
      <c r="J243" s="224">
        <f>ROUND(I243*H243,0)</f>
        <v>0</v>
      </c>
      <c r="K243" s="222" t="s">
        <v>193</v>
      </c>
      <c r="L243" s="71"/>
      <c r="M243" s="226" t="s">
        <v>22</v>
      </c>
      <c r="N243" s="227" t="s">
        <v>45</v>
      </c>
      <c r="O243" s="46"/>
      <c r="P243" s="228">
        <f>O243*H243</f>
        <v>0</v>
      </c>
      <c r="Q243" s="228">
        <v>0</v>
      </c>
      <c r="R243" s="228">
        <f>Q243*H243</f>
        <v>0</v>
      </c>
      <c r="S243" s="228">
        <v>0</v>
      </c>
      <c r="T243" s="229">
        <f>S243*H243</f>
        <v>0</v>
      </c>
      <c r="AR243" s="23" t="s">
        <v>224</v>
      </c>
      <c r="AT243" s="23" t="s">
        <v>182</v>
      </c>
      <c r="AU243" s="23" t="s">
        <v>187</v>
      </c>
      <c r="AY243" s="23" t="s">
        <v>180</v>
      </c>
      <c r="BE243" s="230">
        <f>IF(N243="základní",J243,0)</f>
        <v>0</v>
      </c>
      <c r="BF243" s="230">
        <f>IF(N243="snížená",J243,0)</f>
        <v>0</v>
      </c>
      <c r="BG243" s="230">
        <f>IF(N243="zákl. přenesená",J243,0)</f>
        <v>0</v>
      </c>
      <c r="BH243" s="230">
        <f>IF(N243="sníž. přenesená",J243,0)</f>
        <v>0</v>
      </c>
      <c r="BI243" s="230">
        <f>IF(N243="nulová",J243,0)</f>
        <v>0</v>
      </c>
      <c r="BJ243" s="23" t="s">
        <v>187</v>
      </c>
      <c r="BK243" s="230">
        <f>ROUND(I243*H243,0)</f>
        <v>0</v>
      </c>
      <c r="BL243" s="23" t="s">
        <v>224</v>
      </c>
      <c r="BM243" s="23" t="s">
        <v>417</v>
      </c>
    </row>
    <row r="244" spans="2:47" s="1" customFormat="1" ht="13.5">
      <c r="B244" s="45"/>
      <c r="C244" s="73"/>
      <c r="D244" s="233" t="s">
        <v>205</v>
      </c>
      <c r="E244" s="73"/>
      <c r="F244" s="254" t="s">
        <v>418</v>
      </c>
      <c r="G244" s="73"/>
      <c r="H244" s="73"/>
      <c r="I244" s="190"/>
      <c r="J244" s="73"/>
      <c r="K244" s="73"/>
      <c r="L244" s="71"/>
      <c r="M244" s="255"/>
      <c r="N244" s="46"/>
      <c r="O244" s="46"/>
      <c r="P244" s="46"/>
      <c r="Q244" s="46"/>
      <c r="R244" s="46"/>
      <c r="S244" s="46"/>
      <c r="T244" s="94"/>
      <c r="AT244" s="23" t="s">
        <v>205</v>
      </c>
      <c r="AU244" s="23" t="s">
        <v>187</v>
      </c>
    </row>
    <row r="245" spans="2:63" s="10" customFormat="1" ht="29.85" customHeight="1">
      <c r="B245" s="204"/>
      <c r="C245" s="205"/>
      <c r="D245" s="206" t="s">
        <v>72</v>
      </c>
      <c r="E245" s="218" t="s">
        <v>419</v>
      </c>
      <c r="F245" s="218" t="s">
        <v>420</v>
      </c>
      <c r="G245" s="205"/>
      <c r="H245" s="205"/>
      <c r="I245" s="208"/>
      <c r="J245" s="219">
        <f>BK245</f>
        <v>0</v>
      </c>
      <c r="K245" s="205"/>
      <c r="L245" s="210"/>
      <c r="M245" s="211"/>
      <c r="N245" s="212"/>
      <c r="O245" s="212"/>
      <c r="P245" s="213">
        <f>SUM(P246:P268)</f>
        <v>0</v>
      </c>
      <c r="Q245" s="212"/>
      <c r="R245" s="213">
        <f>SUM(R246:R268)</f>
        <v>0</v>
      </c>
      <c r="S245" s="212"/>
      <c r="T245" s="214">
        <f>SUM(T246:T268)</f>
        <v>0</v>
      </c>
      <c r="AR245" s="215" t="s">
        <v>187</v>
      </c>
      <c r="AT245" s="216" t="s">
        <v>72</v>
      </c>
      <c r="AU245" s="216" t="s">
        <v>10</v>
      </c>
      <c r="AY245" s="215" t="s">
        <v>180</v>
      </c>
      <c r="BK245" s="217">
        <f>SUM(BK246:BK268)</f>
        <v>0</v>
      </c>
    </row>
    <row r="246" spans="2:65" s="1" customFormat="1" ht="14.4" customHeight="1">
      <c r="B246" s="45"/>
      <c r="C246" s="220" t="s">
        <v>309</v>
      </c>
      <c r="D246" s="220" t="s">
        <v>182</v>
      </c>
      <c r="E246" s="221" t="s">
        <v>421</v>
      </c>
      <c r="F246" s="222" t="s">
        <v>422</v>
      </c>
      <c r="G246" s="223" t="s">
        <v>423</v>
      </c>
      <c r="H246" s="224">
        <v>1</v>
      </c>
      <c r="I246" s="225"/>
      <c r="J246" s="224">
        <f>ROUND(I246*H246,0)</f>
        <v>0</v>
      </c>
      <c r="K246" s="222" t="s">
        <v>193</v>
      </c>
      <c r="L246" s="71"/>
      <c r="M246" s="226" t="s">
        <v>22</v>
      </c>
      <c r="N246" s="227" t="s">
        <v>45</v>
      </c>
      <c r="O246" s="46"/>
      <c r="P246" s="228">
        <f>O246*H246</f>
        <v>0</v>
      </c>
      <c r="Q246" s="228">
        <v>0</v>
      </c>
      <c r="R246" s="228">
        <f>Q246*H246</f>
        <v>0</v>
      </c>
      <c r="S246" s="228">
        <v>0</v>
      </c>
      <c r="T246" s="229">
        <f>S246*H246</f>
        <v>0</v>
      </c>
      <c r="AR246" s="23" t="s">
        <v>224</v>
      </c>
      <c r="AT246" s="23" t="s">
        <v>182</v>
      </c>
      <c r="AU246" s="23" t="s">
        <v>187</v>
      </c>
      <c r="AY246" s="23" t="s">
        <v>180</v>
      </c>
      <c r="BE246" s="230">
        <f>IF(N246="základní",J246,0)</f>
        <v>0</v>
      </c>
      <c r="BF246" s="230">
        <f>IF(N246="snížená",J246,0)</f>
        <v>0</v>
      </c>
      <c r="BG246" s="230">
        <f>IF(N246="zákl. přenesená",J246,0)</f>
        <v>0</v>
      </c>
      <c r="BH246" s="230">
        <f>IF(N246="sníž. přenesená",J246,0)</f>
        <v>0</v>
      </c>
      <c r="BI246" s="230">
        <f>IF(N246="nulová",J246,0)</f>
        <v>0</v>
      </c>
      <c r="BJ246" s="23" t="s">
        <v>187</v>
      </c>
      <c r="BK246" s="230">
        <f>ROUND(I246*H246,0)</f>
        <v>0</v>
      </c>
      <c r="BL246" s="23" t="s">
        <v>224</v>
      </c>
      <c r="BM246" s="23" t="s">
        <v>424</v>
      </c>
    </row>
    <row r="247" spans="2:65" s="1" customFormat="1" ht="22.8" customHeight="1">
      <c r="B247" s="45"/>
      <c r="C247" s="220" t="s">
        <v>425</v>
      </c>
      <c r="D247" s="220" t="s">
        <v>182</v>
      </c>
      <c r="E247" s="221" t="s">
        <v>426</v>
      </c>
      <c r="F247" s="222" t="s">
        <v>427</v>
      </c>
      <c r="G247" s="223" t="s">
        <v>423</v>
      </c>
      <c r="H247" s="224">
        <v>1</v>
      </c>
      <c r="I247" s="225"/>
      <c r="J247" s="224">
        <f>ROUND(I247*H247,0)</f>
        <v>0</v>
      </c>
      <c r="K247" s="222" t="s">
        <v>193</v>
      </c>
      <c r="L247" s="71"/>
      <c r="M247" s="226" t="s">
        <v>22</v>
      </c>
      <c r="N247" s="227" t="s">
        <v>45</v>
      </c>
      <c r="O247" s="46"/>
      <c r="P247" s="228">
        <f>O247*H247</f>
        <v>0</v>
      </c>
      <c r="Q247" s="228">
        <v>0</v>
      </c>
      <c r="R247" s="228">
        <f>Q247*H247</f>
        <v>0</v>
      </c>
      <c r="S247" s="228">
        <v>0</v>
      </c>
      <c r="T247" s="229">
        <f>S247*H247</f>
        <v>0</v>
      </c>
      <c r="AR247" s="23" t="s">
        <v>224</v>
      </c>
      <c r="AT247" s="23" t="s">
        <v>182</v>
      </c>
      <c r="AU247" s="23" t="s">
        <v>187</v>
      </c>
      <c r="AY247" s="23" t="s">
        <v>180</v>
      </c>
      <c r="BE247" s="230">
        <f>IF(N247="základní",J247,0)</f>
        <v>0</v>
      </c>
      <c r="BF247" s="230">
        <f>IF(N247="snížená",J247,0)</f>
        <v>0</v>
      </c>
      <c r="BG247" s="230">
        <f>IF(N247="zákl. přenesená",J247,0)</f>
        <v>0</v>
      </c>
      <c r="BH247" s="230">
        <f>IF(N247="sníž. přenesená",J247,0)</f>
        <v>0</v>
      </c>
      <c r="BI247" s="230">
        <f>IF(N247="nulová",J247,0)</f>
        <v>0</v>
      </c>
      <c r="BJ247" s="23" t="s">
        <v>187</v>
      </c>
      <c r="BK247" s="230">
        <f>ROUND(I247*H247,0)</f>
        <v>0</v>
      </c>
      <c r="BL247" s="23" t="s">
        <v>224</v>
      </c>
      <c r="BM247" s="23" t="s">
        <v>428</v>
      </c>
    </row>
    <row r="248" spans="2:47" s="1" customFormat="1" ht="13.5">
      <c r="B248" s="45"/>
      <c r="C248" s="73"/>
      <c r="D248" s="233" t="s">
        <v>205</v>
      </c>
      <c r="E248" s="73"/>
      <c r="F248" s="254" t="s">
        <v>429</v>
      </c>
      <c r="G248" s="73"/>
      <c r="H248" s="73"/>
      <c r="I248" s="190"/>
      <c r="J248" s="73"/>
      <c r="K248" s="73"/>
      <c r="L248" s="71"/>
      <c r="M248" s="255"/>
      <c r="N248" s="46"/>
      <c r="O248" s="46"/>
      <c r="P248" s="46"/>
      <c r="Q248" s="46"/>
      <c r="R248" s="46"/>
      <c r="S248" s="46"/>
      <c r="T248" s="94"/>
      <c r="AT248" s="23" t="s">
        <v>205</v>
      </c>
      <c r="AU248" s="23" t="s">
        <v>187</v>
      </c>
    </row>
    <row r="249" spans="2:65" s="1" customFormat="1" ht="14.4" customHeight="1">
      <c r="B249" s="45"/>
      <c r="C249" s="220" t="s">
        <v>318</v>
      </c>
      <c r="D249" s="220" t="s">
        <v>182</v>
      </c>
      <c r="E249" s="221" t="s">
        <v>430</v>
      </c>
      <c r="F249" s="222" t="s">
        <v>431</v>
      </c>
      <c r="G249" s="223" t="s">
        <v>423</v>
      </c>
      <c r="H249" s="224">
        <v>1</v>
      </c>
      <c r="I249" s="225"/>
      <c r="J249" s="224">
        <f>ROUND(I249*H249,0)</f>
        <v>0</v>
      </c>
      <c r="K249" s="222" t="s">
        <v>193</v>
      </c>
      <c r="L249" s="71"/>
      <c r="M249" s="226" t="s">
        <v>22</v>
      </c>
      <c r="N249" s="227" t="s">
        <v>45</v>
      </c>
      <c r="O249" s="46"/>
      <c r="P249" s="228">
        <f>O249*H249</f>
        <v>0</v>
      </c>
      <c r="Q249" s="228">
        <v>0</v>
      </c>
      <c r="R249" s="228">
        <f>Q249*H249</f>
        <v>0</v>
      </c>
      <c r="S249" s="228">
        <v>0</v>
      </c>
      <c r="T249" s="229">
        <f>S249*H249</f>
        <v>0</v>
      </c>
      <c r="AR249" s="23" t="s">
        <v>224</v>
      </c>
      <c r="AT249" s="23" t="s">
        <v>182</v>
      </c>
      <c r="AU249" s="23" t="s">
        <v>187</v>
      </c>
      <c r="AY249" s="23" t="s">
        <v>180</v>
      </c>
      <c r="BE249" s="230">
        <f>IF(N249="základní",J249,0)</f>
        <v>0</v>
      </c>
      <c r="BF249" s="230">
        <f>IF(N249="snížená",J249,0)</f>
        <v>0</v>
      </c>
      <c r="BG249" s="230">
        <f>IF(N249="zákl. přenesená",J249,0)</f>
        <v>0</v>
      </c>
      <c r="BH249" s="230">
        <f>IF(N249="sníž. přenesená",J249,0)</f>
        <v>0</v>
      </c>
      <c r="BI249" s="230">
        <f>IF(N249="nulová",J249,0)</f>
        <v>0</v>
      </c>
      <c r="BJ249" s="23" t="s">
        <v>187</v>
      </c>
      <c r="BK249" s="230">
        <f>ROUND(I249*H249,0)</f>
        <v>0</v>
      </c>
      <c r="BL249" s="23" t="s">
        <v>224</v>
      </c>
      <c r="BM249" s="23" t="s">
        <v>29</v>
      </c>
    </row>
    <row r="250" spans="2:65" s="1" customFormat="1" ht="22.8" customHeight="1">
      <c r="B250" s="45"/>
      <c r="C250" s="220" t="s">
        <v>432</v>
      </c>
      <c r="D250" s="220" t="s">
        <v>182</v>
      </c>
      <c r="E250" s="221" t="s">
        <v>433</v>
      </c>
      <c r="F250" s="222" t="s">
        <v>434</v>
      </c>
      <c r="G250" s="223" t="s">
        <v>423</v>
      </c>
      <c r="H250" s="224">
        <v>1</v>
      </c>
      <c r="I250" s="225"/>
      <c r="J250" s="224">
        <f>ROUND(I250*H250,0)</f>
        <v>0</v>
      </c>
      <c r="K250" s="222" t="s">
        <v>193</v>
      </c>
      <c r="L250" s="71"/>
      <c r="M250" s="226" t="s">
        <v>22</v>
      </c>
      <c r="N250" s="227" t="s">
        <v>45</v>
      </c>
      <c r="O250" s="46"/>
      <c r="P250" s="228">
        <f>O250*H250</f>
        <v>0</v>
      </c>
      <c r="Q250" s="228">
        <v>0</v>
      </c>
      <c r="R250" s="228">
        <f>Q250*H250</f>
        <v>0</v>
      </c>
      <c r="S250" s="228">
        <v>0</v>
      </c>
      <c r="T250" s="229">
        <f>S250*H250</f>
        <v>0</v>
      </c>
      <c r="AR250" s="23" t="s">
        <v>224</v>
      </c>
      <c r="AT250" s="23" t="s">
        <v>182</v>
      </c>
      <c r="AU250" s="23" t="s">
        <v>187</v>
      </c>
      <c r="AY250" s="23" t="s">
        <v>180</v>
      </c>
      <c r="BE250" s="230">
        <f>IF(N250="základní",J250,0)</f>
        <v>0</v>
      </c>
      <c r="BF250" s="230">
        <f>IF(N250="snížená",J250,0)</f>
        <v>0</v>
      </c>
      <c r="BG250" s="230">
        <f>IF(N250="zákl. přenesená",J250,0)</f>
        <v>0</v>
      </c>
      <c r="BH250" s="230">
        <f>IF(N250="sníž. přenesená",J250,0)</f>
        <v>0</v>
      </c>
      <c r="BI250" s="230">
        <f>IF(N250="nulová",J250,0)</f>
        <v>0</v>
      </c>
      <c r="BJ250" s="23" t="s">
        <v>187</v>
      </c>
      <c r="BK250" s="230">
        <f>ROUND(I250*H250,0)</f>
        <v>0</v>
      </c>
      <c r="BL250" s="23" t="s">
        <v>224</v>
      </c>
      <c r="BM250" s="23" t="s">
        <v>435</v>
      </c>
    </row>
    <row r="251" spans="2:47" s="1" customFormat="1" ht="13.5">
      <c r="B251" s="45"/>
      <c r="C251" s="73"/>
      <c r="D251" s="233" t="s">
        <v>205</v>
      </c>
      <c r="E251" s="73"/>
      <c r="F251" s="254" t="s">
        <v>436</v>
      </c>
      <c r="G251" s="73"/>
      <c r="H251" s="73"/>
      <c r="I251" s="190"/>
      <c r="J251" s="73"/>
      <c r="K251" s="73"/>
      <c r="L251" s="71"/>
      <c r="M251" s="255"/>
      <c r="N251" s="46"/>
      <c r="O251" s="46"/>
      <c r="P251" s="46"/>
      <c r="Q251" s="46"/>
      <c r="R251" s="46"/>
      <c r="S251" s="46"/>
      <c r="T251" s="94"/>
      <c r="AT251" s="23" t="s">
        <v>205</v>
      </c>
      <c r="AU251" s="23" t="s">
        <v>187</v>
      </c>
    </row>
    <row r="252" spans="2:65" s="1" customFormat="1" ht="14.4" customHeight="1">
      <c r="B252" s="45"/>
      <c r="C252" s="220" t="s">
        <v>323</v>
      </c>
      <c r="D252" s="220" t="s">
        <v>182</v>
      </c>
      <c r="E252" s="221" t="s">
        <v>437</v>
      </c>
      <c r="F252" s="222" t="s">
        <v>438</v>
      </c>
      <c r="G252" s="223" t="s">
        <v>423</v>
      </c>
      <c r="H252" s="224">
        <v>1</v>
      </c>
      <c r="I252" s="225"/>
      <c r="J252" s="224">
        <f>ROUND(I252*H252,0)</f>
        <v>0</v>
      </c>
      <c r="K252" s="222" t="s">
        <v>193</v>
      </c>
      <c r="L252" s="71"/>
      <c r="M252" s="226" t="s">
        <v>22</v>
      </c>
      <c r="N252" s="227" t="s">
        <v>45</v>
      </c>
      <c r="O252" s="46"/>
      <c r="P252" s="228">
        <f>O252*H252</f>
        <v>0</v>
      </c>
      <c r="Q252" s="228">
        <v>0</v>
      </c>
      <c r="R252" s="228">
        <f>Q252*H252</f>
        <v>0</v>
      </c>
      <c r="S252" s="228">
        <v>0</v>
      </c>
      <c r="T252" s="229">
        <f>S252*H252</f>
        <v>0</v>
      </c>
      <c r="AR252" s="23" t="s">
        <v>224</v>
      </c>
      <c r="AT252" s="23" t="s">
        <v>182</v>
      </c>
      <c r="AU252" s="23" t="s">
        <v>187</v>
      </c>
      <c r="AY252" s="23" t="s">
        <v>180</v>
      </c>
      <c r="BE252" s="230">
        <f>IF(N252="základní",J252,0)</f>
        <v>0</v>
      </c>
      <c r="BF252" s="230">
        <f>IF(N252="snížená",J252,0)</f>
        <v>0</v>
      </c>
      <c r="BG252" s="230">
        <f>IF(N252="zákl. přenesená",J252,0)</f>
        <v>0</v>
      </c>
      <c r="BH252" s="230">
        <f>IF(N252="sníž. přenesená",J252,0)</f>
        <v>0</v>
      </c>
      <c r="BI252" s="230">
        <f>IF(N252="nulová",J252,0)</f>
        <v>0</v>
      </c>
      <c r="BJ252" s="23" t="s">
        <v>187</v>
      </c>
      <c r="BK252" s="230">
        <f>ROUND(I252*H252,0)</f>
        <v>0</v>
      </c>
      <c r="BL252" s="23" t="s">
        <v>224</v>
      </c>
      <c r="BM252" s="23" t="s">
        <v>439</v>
      </c>
    </row>
    <row r="253" spans="2:65" s="1" customFormat="1" ht="22.8" customHeight="1">
      <c r="B253" s="45"/>
      <c r="C253" s="220" t="s">
        <v>440</v>
      </c>
      <c r="D253" s="220" t="s">
        <v>182</v>
      </c>
      <c r="E253" s="221" t="s">
        <v>441</v>
      </c>
      <c r="F253" s="222" t="s">
        <v>442</v>
      </c>
      <c r="G253" s="223" t="s">
        <v>423</v>
      </c>
      <c r="H253" s="224">
        <v>1</v>
      </c>
      <c r="I253" s="225"/>
      <c r="J253" s="224">
        <f>ROUND(I253*H253,0)</f>
        <v>0</v>
      </c>
      <c r="K253" s="222" t="s">
        <v>193</v>
      </c>
      <c r="L253" s="71"/>
      <c r="M253" s="226" t="s">
        <v>22</v>
      </c>
      <c r="N253" s="227" t="s">
        <v>45</v>
      </c>
      <c r="O253" s="46"/>
      <c r="P253" s="228">
        <f>O253*H253</f>
        <v>0</v>
      </c>
      <c r="Q253" s="228">
        <v>0</v>
      </c>
      <c r="R253" s="228">
        <f>Q253*H253</f>
        <v>0</v>
      </c>
      <c r="S253" s="228">
        <v>0</v>
      </c>
      <c r="T253" s="229">
        <f>S253*H253</f>
        <v>0</v>
      </c>
      <c r="AR253" s="23" t="s">
        <v>224</v>
      </c>
      <c r="AT253" s="23" t="s">
        <v>182</v>
      </c>
      <c r="AU253" s="23" t="s">
        <v>187</v>
      </c>
      <c r="AY253" s="23" t="s">
        <v>180</v>
      </c>
      <c r="BE253" s="230">
        <f>IF(N253="základní",J253,0)</f>
        <v>0</v>
      </c>
      <c r="BF253" s="230">
        <f>IF(N253="snížená",J253,0)</f>
        <v>0</v>
      </c>
      <c r="BG253" s="230">
        <f>IF(N253="zákl. přenesená",J253,0)</f>
        <v>0</v>
      </c>
      <c r="BH253" s="230">
        <f>IF(N253="sníž. přenesená",J253,0)</f>
        <v>0</v>
      </c>
      <c r="BI253" s="230">
        <f>IF(N253="nulová",J253,0)</f>
        <v>0</v>
      </c>
      <c r="BJ253" s="23" t="s">
        <v>187</v>
      </c>
      <c r="BK253" s="230">
        <f>ROUND(I253*H253,0)</f>
        <v>0</v>
      </c>
      <c r="BL253" s="23" t="s">
        <v>224</v>
      </c>
      <c r="BM253" s="23" t="s">
        <v>443</v>
      </c>
    </row>
    <row r="254" spans="2:47" s="1" customFormat="1" ht="13.5">
      <c r="B254" s="45"/>
      <c r="C254" s="73"/>
      <c r="D254" s="233" t="s">
        <v>205</v>
      </c>
      <c r="E254" s="73"/>
      <c r="F254" s="254" t="s">
        <v>444</v>
      </c>
      <c r="G254" s="73"/>
      <c r="H254" s="73"/>
      <c r="I254" s="190"/>
      <c r="J254" s="73"/>
      <c r="K254" s="73"/>
      <c r="L254" s="71"/>
      <c r="M254" s="255"/>
      <c r="N254" s="46"/>
      <c r="O254" s="46"/>
      <c r="P254" s="46"/>
      <c r="Q254" s="46"/>
      <c r="R254" s="46"/>
      <c r="S254" s="46"/>
      <c r="T254" s="94"/>
      <c r="AT254" s="23" t="s">
        <v>205</v>
      </c>
      <c r="AU254" s="23" t="s">
        <v>187</v>
      </c>
    </row>
    <row r="255" spans="2:65" s="1" customFormat="1" ht="22.8" customHeight="1">
      <c r="B255" s="45"/>
      <c r="C255" s="220" t="s">
        <v>329</v>
      </c>
      <c r="D255" s="220" t="s">
        <v>182</v>
      </c>
      <c r="E255" s="221" t="s">
        <v>445</v>
      </c>
      <c r="F255" s="222" t="s">
        <v>446</v>
      </c>
      <c r="G255" s="223" t="s">
        <v>423</v>
      </c>
      <c r="H255" s="224">
        <v>1</v>
      </c>
      <c r="I255" s="225"/>
      <c r="J255" s="224">
        <f>ROUND(I255*H255,0)</f>
        <v>0</v>
      </c>
      <c r="K255" s="222" t="s">
        <v>193</v>
      </c>
      <c r="L255" s="71"/>
      <c r="M255" s="226" t="s">
        <v>22</v>
      </c>
      <c r="N255" s="227" t="s">
        <v>45</v>
      </c>
      <c r="O255" s="46"/>
      <c r="P255" s="228">
        <f>O255*H255</f>
        <v>0</v>
      </c>
      <c r="Q255" s="228">
        <v>0</v>
      </c>
      <c r="R255" s="228">
        <f>Q255*H255</f>
        <v>0</v>
      </c>
      <c r="S255" s="228">
        <v>0</v>
      </c>
      <c r="T255" s="229">
        <f>S255*H255</f>
        <v>0</v>
      </c>
      <c r="AR255" s="23" t="s">
        <v>224</v>
      </c>
      <c r="AT255" s="23" t="s">
        <v>182</v>
      </c>
      <c r="AU255" s="23" t="s">
        <v>187</v>
      </c>
      <c r="AY255" s="23" t="s">
        <v>180</v>
      </c>
      <c r="BE255" s="230">
        <f>IF(N255="základní",J255,0)</f>
        <v>0</v>
      </c>
      <c r="BF255" s="230">
        <f>IF(N255="snížená",J255,0)</f>
        <v>0</v>
      </c>
      <c r="BG255" s="230">
        <f>IF(N255="zákl. přenesená",J255,0)</f>
        <v>0</v>
      </c>
      <c r="BH255" s="230">
        <f>IF(N255="sníž. přenesená",J255,0)</f>
        <v>0</v>
      </c>
      <c r="BI255" s="230">
        <f>IF(N255="nulová",J255,0)</f>
        <v>0</v>
      </c>
      <c r="BJ255" s="23" t="s">
        <v>187</v>
      </c>
      <c r="BK255" s="230">
        <f>ROUND(I255*H255,0)</f>
        <v>0</v>
      </c>
      <c r="BL255" s="23" t="s">
        <v>224</v>
      </c>
      <c r="BM255" s="23" t="s">
        <v>447</v>
      </c>
    </row>
    <row r="256" spans="2:65" s="1" customFormat="1" ht="14.4" customHeight="1">
      <c r="B256" s="45"/>
      <c r="C256" s="220" t="s">
        <v>448</v>
      </c>
      <c r="D256" s="220" t="s">
        <v>182</v>
      </c>
      <c r="E256" s="221" t="s">
        <v>449</v>
      </c>
      <c r="F256" s="222" t="s">
        <v>450</v>
      </c>
      <c r="G256" s="223" t="s">
        <v>423</v>
      </c>
      <c r="H256" s="224">
        <v>1</v>
      </c>
      <c r="I256" s="225"/>
      <c r="J256" s="224">
        <f>ROUND(I256*H256,0)</f>
        <v>0</v>
      </c>
      <c r="K256" s="222" t="s">
        <v>193</v>
      </c>
      <c r="L256" s="71"/>
      <c r="M256" s="226" t="s">
        <v>22</v>
      </c>
      <c r="N256" s="227" t="s">
        <v>45</v>
      </c>
      <c r="O256" s="46"/>
      <c r="P256" s="228">
        <f>O256*H256</f>
        <v>0</v>
      </c>
      <c r="Q256" s="228">
        <v>0</v>
      </c>
      <c r="R256" s="228">
        <f>Q256*H256</f>
        <v>0</v>
      </c>
      <c r="S256" s="228">
        <v>0</v>
      </c>
      <c r="T256" s="229">
        <f>S256*H256</f>
        <v>0</v>
      </c>
      <c r="AR256" s="23" t="s">
        <v>224</v>
      </c>
      <c r="AT256" s="23" t="s">
        <v>182</v>
      </c>
      <c r="AU256" s="23" t="s">
        <v>187</v>
      </c>
      <c r="AY256" s="23" t="s">
        <v>180</v>
      </c>
      <c r="BE256" s="230">
        <f>IF(N256="základní",J256,0)</f>
        <v>0</v>
      </c>
      <c r="BF256" s="230">
        <f>IF(N256="snížená",J256,0)</f>
        <v>0</v>
      </c>
      <c r="BG256" s="230">
        <f>IF(N256="zákl. přenesená",J256,0)</f>
        <v>0</v>
      </c>
      <c r="BH256" s="230">
        <f>IF(N256="sníž. přenesená",J256,0)</f>
        <v>0</v>
      </c>
      <c r="BI256" s="230">
        <f>IF(N256="nulová",J256,0)</f>
        <v>0</v>
      </c>
      <c r="BJ256" s="23" t="s">
        <v>187</v>
      </c>
      <c r="BK256" s="230">
        <f>ROUND(I256*H256,0)</f>
        <v>0</v>
      </c>
      <c r="BL256" s="23" t="s">
        <v>224</v>
      </c>
      <c r="BM256" s="23" t="s">
        <v>451</v>
      </c>
    </row>
    <row r="257" spans="2:47" s="1" customFormat="1" ht="13.5">
      <c r="B257" s="45"/>
      <c r="C257" s="73"/>
      <c r="D257" s="233" t="s">
        <v>205</v>
      </c>
      <c r="E257" s="73"/>
      <c r="F257" s="254" t="s">
        <v>452</v>
      </c>
      <c r="G257" s="73"/>
      <c r="H257" s="73"/>
      <c r="I257" s="190"/>
      <c r="J257" s="73"/>
      <c r="K257" s="73"/>
      <c r="L257" s="71"/>
      <c r="M257" s="255"/>
      <c r="N257" s="46"/>
      <c r="O257" s="46"/>
      <c r="P257" s="46"/>
      <c r="Q257" s="46"/>
      <c r="R257" s="46"/>
      <c r="S257" s="46"/>
      <c r="T257" s="94"/>
      <c r="AT257" s="23" t="s">
        <v>205</v>
      </c>
      <c r="AU257" s="23" t="s">
        <v>187</v>
      </c>
    </row>
    <row r="258" spans="2:65" s="1" customFormat="1" ht="22.8" customHeight="1">
      <c r="B258" s="45"/>
      <c r="C258" s="220" t="s">
        <v>335</v>
      </c>
      <c r="D258" s="220" t="s">
        <v>182</v>
      </c>
      <c r="E258" s="221" t="s">
        <v>453</v>
      </c>
      <c r="F258" s="222" t="s">
        <v>454</v>
      </c>
      <c r="G258" s="223" t="s">
        <v>423</v>
      </c>
      <c r="H258" s="224">
        <v>1</v>
      </c>
      <c r="I258" s="225"/>
      <c r="J258" s="224">
        <f>ROUND(I258*H258,0)</f>
        <v>0</v>
      </c>
      <c r="K258" s="222" t="s">
        <v>193</v>
      </c>
      <c r="L258" s="71"/>
      <c r="M258" s="226" t="s">
        <v>22</v>
      </c>
      <c r="N258" s="227" t="s">
        <v>45</v>
      </c>
      <c r="O258" s="46"/>
      <c r="P258" s="228">
        <f>O258*H258</f>
        <v>0</v>
      </c>
      <c r="Q258" s="228">
        <v>0</v>
      </c>
      <c r="R258" s="228">
        <f>Q258*H258</f>
        <v>0</v>
      </c>
      <c r="S258" s="228">
        <v>0</v>
      </c>
      <c r="T258" s="229">
        <f>S258*H258</f>
        <v>0</v>
      </c>
      <c r="AR258" s="23" t="s">
        <v>224</v>
      </c>
      <c r="AT258" s="23" t="s">
        <v>182</v>
      </c>
      <c r="AU258" s="23" t="s">
        <v>187</v>
      </c>
      <c r="AY258" s="23" t="s">
        <v>180</v>
      </c>
      <c r="BE258" s="230">
        <f>IF(N258="základní",J258,0)</f>
        <v>0</v>
      </c>
      <c r="BF258" s="230">
        <f>IF(N258="snížená",J258,0)</f>
        <v>0</v>
      </c>
      <c r="BG258" s="230">
        <f>IF(N258="zákl. přenesená",J258,0)</f>
        <v>0</v>
      </c>
      <c r="BH258" s="230">
        <f>IF(N258="sníž. přenesená",J258,0)</f>
        <v>0</v>
      </c>
      <c r="BI258" s="230">
        <f>IF(N258="nulová",J258,0)</f>
        <v>0</v>
      </c>
      <c r="BJ258" s="23" t="s">
        <v>187</v>
      </c>
      <c r="BK258" s="230">
        <f>ROUND(I258*H258,0)</f>
        <v>0</v>
      </c>
      <c r="BL258" s="23" t="s">
        <v>224</v>
      </c>
      <c r="BM258" s="23" t="s">
        <v>455</v>
      </c>
    </row>
    <row r="259" spans="2:65" s="1" customFormat="1" ht="22.8" customHeight="1">
      <c r="B259" s="45"/>
      <c r="C259" s="220" t="s">
        <v>456</v>
      </c>
      <c r="D259" s="220" t="s">
        <v>182</v>
      </c>
      <c r="E259" s="221" t="s">
        <v>457</v>
      </c>
      <c r="F259" s="222" t="s">
        <v>458</v>
      </c>
      <c r="G259" s="223" t="s">
        <v>358</v>
      </c>
      <c r="H259" s="224">
        <v>1</v>
      </c>
      <c r="I259" s="225"/>
      <c r="J259" s="224">
        <f>ROUND(I259*H259,0)</f>
        <v>0</v>
      </c>
      <c r="K259" s="222" t="s">
        <v>193</v>
      </c>
      <c r="L259" s="71"/>
      <c r="M259" s="226" t="s">
        <v>22</v>
      </c>
      <c r="N259" s="227" t="s">
        <v>45</v>
      </c>
      <c r="O259" s="46"/>
      <c r="P259" s="228">
        <f>O259*H259</f>
        <v>0</v>
      </c>
      <c r="Q259" s="228">
        <v>0</v>
      </c>
      <c r="R259" s="228">
        <f>Q259*H259</f>
        <v>0</v>
      </c>
      <c r="S259" s="228">
        <v>0</v>
      </c>
      <c r="T259" s="229">
        <f>S259*H259</f>
        <v>0</v>
      </c>
      <c r="AR259" s="23" t="s">
        <v>224</v>
      </c>
      <c r="AT259" s="23" t="s">
        <v>182</v>
      </c>
      <c r="AU259" s="23" t="s">
        <v>187</v>
      </c>
      <c r="AY259" s="23" t="s">
        <v>180</v>
      </c>
      <c r="BE259" s="230">
        <f>IF(N259="základní",J259,0)</f>
        <v>0</v>
      </c>
      <c r="BF259" s="230">
        <f>IF(N259="snížená",J259,0)</f>
        <v>0</v>
      </c>
      <c r="BG259" s="230">
        <f>IF(N259="zákl. přenesená",J259,0)</f>
        <v>0</v>
      </c>
      <c r="BH259" s="230">
        <f>IF(N259="sníž. přenesená",J259,0)</f>
        <v>0</v>
      </c>
      <c r="BI259" s="230">
        <f>IF(N259="nulová",J259,0)</f>
        <v>0</v>
      </c>
      <c r="BJ259" s="23" t="s">
        <v>187</v>
      </c>
      <c r="BK259" s="230">
        <f>ROUND(I259*H259,0)</f>
        <v>0</v>
      </c>
      <c r="BL259" s="23" t="s">
        <v>224</v>
      </c>
      <c r="BM259" s="23" t="s">
        <v>459</v>
      </c>
    </row>
    <row r="260" spans="2:65" s="1" customFormat="1" ht="14.4" customHeight="1">
      <c r="B260" s="45"/>
      <c r="C260" s="220" t="s">
        <v>342</v>
      </c>
      <c r="D260" s="220" t="s">
        <v>182</v>
      </c>
      <c r="E260" s="221" t="s">
        <v>460</v>
      </c>
      <c r="F260" s="222" t="s">
        <v>461</v>
      </c>
      <c r="G260" s="223" t="s">
        <v>423</v>
      </c>
      <c r="H260" s="224">
        <v>3</v>
      </c>
      <c r="I260" s="225"/>
      <c r="J260" s="224">
        <f>ROUND(I260*H260,0)</f>
        <v>0</v>
      </c>
      <c r="K260" s="222" t="s">
        <v>193</v>
      </c>
      <c r="L260" s="71"/>
      <c r="M260" s="226" t="s">
        <v>22</v>
      </c>
      <c r="N260" s="227" t="s">
        <v>45</v>
      </c>
      <c r="O260" s="46"/>
      <c r="P260" s="228">
        <f>O260*H260</f>
        <v>0</v>
      </c>
      <c r="Q260" s="228">
        <v>0</v>
      </c>
      <c r="R260" s="228">
        <f>Q260*H260</f>
        <v>0</v>
      </c>
      <c r="S260" s="228">
        <v>0</v>
      </c>
      <c r="T260" s="229">
        <f>S260*H260</f>
        <v>0</v>
      </c>
      <c r="AR260" s="23" t="s">
        <v>224</v>
      </c>
      <c r="AT260" s="23" t="s">
        <v>182</v>
      </c>
      <c r="AU260" s="23" t="s">
        <v>187</v>
      </c>
      <c r="AY260" s="23" t="s">
        <v>180</v>
      </c>
      <c r="BE260" s="230">
        <f>IF(N260="základní",J260,0)</f>
        <v>0</v>
      </c>
      <c r="BF260" s="230">
        <f>IF(N260="snížená",J260,0)</f>
        <v>0</v>
      </c>
      <c r="BG260" s="230">
        <f>IF(N260="zákl. přenesená",J260,0)</f>
        <v>0</v>
      </c>
      <c r="BH260" s="230">
        <f>IF(N260="sníž. přenesená",J260,0)</f>
        <v>0</v>
      </c>
      <c r="BI260" s="230">
        <f>IF(N260="nulová",J260,0)</f>
        <v>0</v>
      </c>
      <c r="BJ260" s="23" t="s">
        <v>187</v>
      </c>
      <c r="BK260" s="230">
        <f>ROUND(I260*H260,0)</f>
        <v>0</v>
      </c>
      <c r="BL260" s="23" t="s">
        <v>224</v>
      </c>
      <c r="BM260" s="23" t="s">
        <v>462</v>
      </c>
    </row>
    <row r="261" spans="2:65" s="1" customFormat="1" ht="22.8" customHeight="1">
      <c r="B261" s="45"/>
      <c r="C261" s="220" t="s">
        <v>463</v>
      </c>
      <c r="D261" s="220" t="s">
        <v>182</v>
      </c>
      <c r="E261" s="221" t="s">
        <v>464</v>
      </c>
      <c r="F261" s="222" t="s">
        <v>465</v>
      </c>
      <c r="G261" s="223" t="s">
        <v>423</v>
      </c>
      <c r="H261" s="224">
        <v>1</v>
      </c>
      <c r="I261" s="225"/>
      <c r="J261" s="224">
        <f>ROUND(I261*H261,0)</f>
        <v>0</v>
      </c>
      <c r="K261" s="222" t="s">
        <v>193</v>
      </c>
      <c r="L261" s="71"/>
      <c r="M261" s="226" t="s">
        <v>22</v>
      </c>
      <c r="N261" s="227" t="s">
        <v>45</v>
      </c>
      <c r="O261" s="46"/>
      <c r="P261" s="228">
        <f>O261*H261</f>
        <v>0</v>
      </c>
      <c r="Q261" s="228">
        <v>0</v>
      </c>
      <c r="R261" s="228">
        <f>Q261*H261</f>
        <v>0</v>
      </c>
      <c r="S261" s="228">
        <v>0</v>
      </c>
      <c r="T261" s="229">
        <f>S261*H261</f>
        <v>0</v>
      </c>
      <c r="AR261" s="23" t="s">
        <v>224</v>
      </c>
      <c r="AT261" s="23" t="s">
        <v>182</v>
      </c>
      <c r="AU261" s="23" t="s">
        <v>187</v>
      </c>
      <c r="AY261" s="23" t="s">
        <v>180</v>
      </c>
      <c r="BE261" s="230">
        <f>IF(N261="základní",J261,0)</f>
        <v>0</v>
      </c>
      <c r="BF261" s="230">
        <f>IF(N261="snížená",J261,0)</f>
        <v>0</v>
      </c>
      <c r="BG261" s="230">
        <f>IF(N261="zákl. přenesená",J261,0)</f>
        <v>0</v>
      </c>
      <c r="BH261" s="230">
        <f>IF(N261="sníž. přenesená",J261,0)</f>
        <v>0</v>
      </c>
      <c r="BI261" s="230">
        <f>IF(N261="nulová",J261,0)</f>
        <v>0</v>
      </c>
      <c r="BJ261" s="23" t="s">
        <v>187</v>
      </c>
      <c r="BK261" s="230">
        <f>ROUND(I261*H261,0)</f>
        <v>0</v>
      </c>
      <c r="BL261" s="23" t="s">
        <v>224</v>
      </c>
      <c r="BM261" s="23" t="s">
        <v>466</v>
      </c>
    </row>
    <row r="262" spans="2:47" s="1" customFormat="1" ht="13.5">
      <c r="B262" s="45"/>
      <c r="C262" s="73"/>
      <c r="D262" s="233" t="s">
        <v>205</v>
      </c>
      <c r="E262" s="73"/>
      <c r="F262" s="254" t="s">
        <v>467</v>
      </c>
      <c r="G262" s="73"/>
      <c r="H262" s="73"/>
      <c r="I262" s="190"/>
      <c r="J262" s="73"/>
      <c r="K262" s="73"/>
      <c r="L262" s="71"/>
      <c r="M262" s="255"/>
      <c r="N262" s="46"/>
      <c r="O262" s="46"/>
      <c r="P262" s="46"/>
      <c r="Q262" s="46"/>
      <c r="R262" s="46"/>
      <c r="S262" s="46"/>
      <c r="T262" s="94"/>
      <c r="AT262" s="23" t="s">
        <v>205</v>
      </c>
      <c r="AU262" s="23" t="s">
        <v>187</v>
      </c>
    </row>
    <row r="263" spans="2:65" s="1" customFormat="1" ht="14.4" customHeight="1">
      <c r="B263" s="45"/>
      <c r="C263" s="220" t="s">
        <v>345</v>
      </c>
      <c r="D263" s="220" t="s">
        <v>182</v>
      </c>
      <c r="E263" s="221" t="s">
        <v>468</v>
      </c>
      <c r="F263" s="222" t="s">
        <v>469</v>
      </c>
      <c r="G263" s="223" t="s">
        <v>423</v>
      </c>
      <c r="H263" s="224">
        <v>1</v>
      </c>
      <c r="I263" s="225"/>
      <c r="J263" s="224">
        <f>ROUND(I263*H263,0)</f>
        <v>0</v>
      </c>
      <c r="K263" s="222" t="s">
        <v>193</v>
      </c>
      <c r="L263" s="71"/>
      <c r="M263" s="226" t="s">
        <v>22</v>
      </c>
      <c r="N263" s="227" t="s">
        <v>45</v>
      </c>
      <c r="O263" s="46"/>
      <c r="P263" s="228">
        <f>O263*H263</f>
        <v>0</v>
      </c>
      <c r="Q263" s="228">
        <v>0</v>
      </c>
      <c r="R263" s="228">
        <f>Q263*H263</f>
        <v>0</v>
      </c>
      <c r="S263" s="228">
        <v>0</v>
      </c>
      <c r="T263" s="229">
        <f>S263*H263</f>
        <v>0</v>
      </c>
      <c r="AR263" s="23" t="s">
        <v>224</v>
      </c>
      <c r="AT263" s="23" t="s">
        <v>182</v>
      </c>
      <c r="AU263" s="23" t="s">
        <v>187</v>
      </c>
      <c r="AY263" s="23" t="s">
        <v>180</v>
      </c>
      <c r="BE263" s="230">
        <f>IF(N263="základní",J263,0)</f>
        <v>0</v>
      </c>
      <c r="BF263" s="230">
        <f>IF(N263="snížená",J263,0)</f>
        <v>0</v>
      </c>
      <c r="BG263" s="230">
        <f>IF(N263="zákl. přenesená",J263,0)</f>
        <v>0</v>
      </c>
      <c r="BH263" s="230">
        <f>IF(N263="sníž. přenesená",J263,0)</f>
        <v>0</v>
      </c>
      <c r="BI263" s="230">
        <f>IF(N263="nulová",J263,0)</f>
        <v>0</v>
      </c>
      <c r="BJ263" s="23" t="s">
        <v>187</v>
      </c>
      <c r="BK263" s="230">
        <f>ROUND(I263*H263,0)</f>
        <v>0</v>
      </c>
      <c r="BL263" s="23" t="s">
        <v>224</v>
      </c>
      <c r="BM263" s="23" t="s">
        <v>470</v>
      </c>
    </row>
    <row r="264" spans="2:47" s="1" customFormat="1" ht="13.5">
      <c r="B264" s="45"/>
      <c r="C264" s="73"/>
      <c r="D264" s="233" t="s">
        <v>205</v>
      </c>
      <c r="E264" s="73"/>
      <c r="F264" s="254" t="s">
        <v>471</v>
      </c>
      <c r="G264" s="73"/>
      <c r="H264" s="73"/>
      <c r="I264" s="190"/>
      <c r="J264" s="73"/>
      <c r="K264" s="73"/>
      <c r="L264" s="71"/>
      <c r="M264" s="255"/>
      <c r="N264" s="46"/>
      <c r="O264" s="46"/>
      <c r="P264" s="46"/>
      <c r="Q264" s="46"/>
      <c r="R264" s="46"/>
      <c r="S264" s="46"/>
      <c r="T264" s="94"/>
      <c r="AT264" s="23" t="s">
        <v>205</v>
      </c>
      <c r="AU264" s="23" t="s">
        <v>187</v>
      </c>
    </row>
    <row r="265" spans="2:65" s="1" customFormat="1" ht="14.4" customHeight="1">
      <c r="B265" s="45"/>
      <c r="C265" s="220" t="s">
        <v>472</v>
      </c>
      <c r="D265" s="220" t="s">
        <v>182</v>
      </c>
      <c r="E265" s="221" t="s">
        <v>473</v>
      </c>
      <c r="F265" s="222" t="s">
        <v>474</v>
      </c>
      <c r="G265" s="223" t="s">
        <v>423</v>
      </c>
      <c r="H265" s="224">
        <v>1</v>
      </c>
      <c r="I265" s="225"/>
      <c r="J265" s="224">
        <f>ROUND(I265*H265,0)</f>
        <v>0</v>
      </c>
      <c r="K265" s="222" t="s">
        <v>193</v>
      </c>
      <c r="L265" s="71"/>
      <c r="M265" s="226" t="s">
        <v>22</v>
      </c>
      <c r="N265" s="227" t="s">
        <v>45</v>
      </c>
      <c r="O265" s="46"/>
      <c r="P265" s="228">
        <f>O265*H265</f>
        <v>0</v>
      </c>
      <c r="Q265" s="228">
        <v>0</v>
      </c>
      <c r="R265" s="228">
        <f>Q265*H265</f>
        <v>0</v>
      </c>
      <c r="S265" s="228">
        <v>0</v>
      </c>
      <c r="T265" s="229">
        <f>S265*H265</f>
        <v>0</v>
      </c>
      <c r="AR265" s="23" t="s">
        <v>224</v>
      </c>
      <c r="AT265" s="23" t="s">
        <v>182</v>
      </c>
      <c r="AU265" s="23" t="s">
        <v>187</v>
      </c>
      <c r="AY265" s="23" t="s">
        <v>180</v>
      </c>
      <c r="BE265" s="230">
        <f>IF(N265="základní",J265,0)</f>
        <v>0</v>
      </c>
      <c r="BF265" s="230">
        <f>IF(N265="snížená",J265,0)</f>
        <v>0</v>
      </c>
      <c r="BG265" s="230">
        <f>IF(N265="zákl. přenesená",J265,0)</f>
        <v>0</v>
      </c>
      <c r="BH265" s="230">
        <f>IF(N265="sníž. přenesená",J265,0)</f>
        <v>0</v>
      </c>
      <c r="BI265" s="230">
        <f>IF(N265="nulová",J265,0)</f>
        <v>0</v>
      </c>
      <c r="BJ265" s="23" t="s">
        <v>187</v>
      </c>
      <c r="BK265" s="230">
        <f>ROUND(I265*H265,0)</f>
        <v>0</v>
      </c>
      <c r="BL265" s="23" t="s">
        <v>224</v>
      </c>
      <c r="BM265" s="23" t="s">
        <v>475</v>
      </c>
    </row>
    <row r="266" spans="2:47" s="1" customFormat="1" ht="13.5">
      <c r="B266" s="45"/>
      <c r="C266" s="73"/>
      <c r="D266" s="233" t="s">
        <v>205</v>
      </c>
      <c r="E266" s="73"/>
      <c r="F266" s="254" t="s">
        <v>476</v>
      </c>
      <c r="G266" s="73"/>
      <c r="H266" s="73"/>
      <c r="I266" s="190"/>
      <c r="J266" s="73"/>
      <c r="K266" s="73"/>
      <c r="L266" s="71"/>
      <c r="M266" s="255"/>
      <c r="N266" s="46"/>
      <c r="O266" s="46"/>
      <c r="P266" s="46"/>
      <c r="Q266" s="46"/>
      <c r="R266" s="46"/>
      <c r="S266" s="46"/>
      <c r="T266" s="94"/>
      <c r="AT266" s="23" t="s">
        <v>205</v>
      </c>
      <c r="AU266" s="23" t="s">
        <v>187</v>
      </c>
    </row>
    <row r="267" spans="2:65" s="1" customFormat="1" ht="34.2" customHeight="1">
      <c r="B267" s="45"/>
      <c r="C267" s="220" t="s">
        <v>351</v>
      </c>
      <c r="D267" s="220" t="s">
        <v>182</v>
      </c>
      <c r="E267" s="221" t="s">
        <v>477</v>
      </c>
      <c r="F267" s="222" t="s">
        <v>478</v>
      </c>
      <c r="G267" s="223" t="s">
        <v>334</v>
      </c>
      <c r="H267" s="225"/>
      <c r="I267" s="225"/>
      <c r="J267" s="224">
        <f>ROUND(I267*H267,0)</f>
        <v>0</v>
      </c>
      <c r="K267" s="222" t="s">
        <v>193</v>
      </c>
      <c r="L267" s="71"/>
      <c r="M267" s="226" t="s">
        <v>22</v>
      </c>
      <c r="N267" s="227" t="s">
        <v>45</v>
      </c>
      <c r="O267" s="46"/>
      <c r="P267" s="228">
        <f>O267*H267</f>
        <v>0</v>
      </c>
      <c r="Q267" s="228">
        <v>0</v>
      </c>
      <c r="R267" s="228">
        <f>Q267*H267</f>
        <v>0</v>
      </c>
      <c r="S267" s="228">
        <v>0</v>
      </c>
      <c r="T267" s="229">
        <f>S267*H267</f>
        <v>0</v>
      </c>
      <c r="AR267" s="23" t="s">
        <v>224</v>
      </c>
      <c r="AT267" s="23" t="s">
        <v>182</v>
      </c>
      <c r="AU267" s="23" t="s">
        <v>187</v>
      </c>
      <c r="AY267" s="23" t="s">
        <v>180</v>
      </c>
      <c r="BE267" s="230">
        <f>IF(N267="základní",J267,0)</f>
        <v>0</v>
      </c>
      <c r="BF267" s="230">
        <f>IF(N267="snížená",J267,0)</f>
        <v>0</v>
      </c>
      <c r="BG267" s="230">
        <f>IF(N267="zákl. přenesená",J267,0)</f>
        <v>0</v>
      </c>
      <c r="BH267" s="230">
        <f>IF(N267="sníž. přenesená",J267,0)</f>
        <v>0</v>
      </c>
      <c r="BI267" s="230">
        <f>IF(N267="nulová",J267,0)</f>
        <v>0</v>
      </c>
      <c r="BJ267" s="23" t="s">
        <v>187</v>
      </c>
      <c r="BK267" s="230">
        <f>ROUND(I267*H267,0)</f>
        <v>0</v>
      </c>
      <c r="BL267" s="23" t="s">
        <v>224</v>
      </c>
      <c r="BM267" s="23" t="s">
        <v>479</v>
      </c>
    </row>
    <row r="268" spans="2:47" s="1" customFormat="1" ht="13.5">
      <c r="B268" s="45"/>
      <c r="C268" s="73"/>
      <c r="D268" s="233" t="s">
        <v>205</v>
      </c>
      <c r="E268" s="73"/>
      <c r="F268" s="254" t="s">
        <v>480</v>
      </c>
      <c r="G268" s="73"/>
      <c r="H268" s="73"/>
      <c r="I268" s="190"/>
      <c r="J268" s="73"/>
      <c r="K268" s="73"/>
      <c r="L268" s="71"/>
      <c r="M268" s="255"/>
      <c r="N268" s="46"/>
      <c r="O268" s="46"/>
      <c r="P268" s="46"/>
      <c r="Q268" s="46"/>
      <c r="R268" s="46"/>
      <c r="S268" s="46"/>
      <c r="T268" s="94"/>
      <c r="AT268" s="23" t="s">
        <v>205</v>
      </c>
      <c r="AU268" s="23" t="s">
        <v>187</v>
      </c>
    </row>
    <row r="269" spans="2:63" s="10" customFormat="1" ht="29.85" customHeight="1">
      <c r="B269" s="204"/>
      <c r="C269" s="205"/>
      <c r="D269" s="206" t="s">
        <v>72</v>
      </c>
      <c r="E269" s="218" t="s">
        <v>481</v>
      </c>
      <c r="F269" s="218" t="s">
        <v>482</v>
      </c>
      <c r="G269" s="205"/>
      <c r="H269" s="205"/>
      <c r="I269" s="208"/>
      <c r="J269" s="219">
        <f>BK269</f>
        <v>0</v>
      </c>
      <c r="K269" s="205"/>
      <c r="L269" s="210"/>
      <c r="M269" s="211"/>
      <c r="N269" s="212"/>
      <c r="O269" s="212"/>
      <c r="P269" s="213">
        <f>SUM(P270:P296)</f>
        <v>0</v>
      </c>
      <c r="Q269" s="212"/>
      <c r="R269" s="213">
        <f>SUM(R270:R296)</f>
        <v>0</v>
      </c>
      <c r="S269" s="212"/>
      <c r="T269" s="214">
        <f>SUM(T270:T296)</f>
        <v>0</v>
      </c>
      <c r="AR269" s="215" t="s">
        <v>187</v>
      </c>
      <c r="AT269" s="216" t="s">
        <v>72</v>
      </c>
      <c r="AU269" s="216" t="s">
        <v>10</v>
      </c>
      <c r="AY269" s="215" t="s">
        <v>180</v>
      </c>
      <c r="BK269" s="217">
        <f>SUM(BK270:BK296)</f>
        <v>0</v>
      </c>
    </row>
    <row r="270" spans="2:65" s="1" customFormat="1" ht="14.4" customHeight="1">
      <c r="B270" s="45"/>
      <c r="C270" s="220" t="s">
        <v>483</v>
      </c>
      <c r="D270" s="220" t="s">
        <v>182</v>
      </c>
      <c r="E270" s="221" t="s">
        <v>484</v>
      </c>
      <c r="F270" s="222" t="s">
        <v>485</v>
      </c>
      <c r="G270" s="223" t="s">
        <v>269</v>
      </c>
      <c r="H270" s="224">
        <v>1</v>
      </c>
      <c r="I270" s="225"/>
      <c r="J270" s="224">
        <f>ROUND(I270*H270,0)</f>
        <v>0</v>
      </c>
      <c r="K270" s="222" t="s">
        <v>22</v>
      </c>
      <c r="L270" s="71"/>
      <c r="M270" s="226" t="s">
        <v>22</v>
      </c>
      <c r="N270" s="227" t="s">
        <v>45</v>
      </c>
      <c r="O270" s="46"/>
      <c r="P270" s="228">
        <f>O270*H270</f>
        <v>0</v>
      </c>
      <c r="Q270" s="228">
        <v>0</v>
      </c>
      <c r="R270" s="228">
        <f>Q270*H270</f>
        <v>0</v>
      </c>
      <c r="S270" s="228">
        <v>0</v>
      </c>
      <c r="T270" s="229">
        <f>S270*H270</f>
        <v>0</v>
      </c>
      <c r="AR270" s="23" t="s">
        <v>224</v>
      </c>
      <c r="AT270" s="23" t="s">
        <v>182</v>
      </c>
      <c r="AU270" s="23" t="s">
        <v>187</v>
      </c>
      <c r="AY270" s="23" t="s">
        <v>180</v>
      </c>
      <c r="BE270" s="230">
        <f>IF(N270="základní",J270,0)</f>
        <v>0</v>
      </c>
      <c r="BF270" s="230">
        <f>IF(N270="snížená",J270,0)</f>
        <v>0</v>
      </c>
      <c r="BG270" s="230">
        <f>IF(N270="zákl. přenesená",J270,0)</f>
        <v>0</v>
      </c>
      <c r="BH270" s="230">
        <f>IF(N270="sníž. přenesená",J270,0)</f>
        <v>0</v>
      </c>
      <c r="BI270" s="230">
        <f>IF(N270="nulová",J270,0)</f>
        <v>0</v>
      </c>
      <c r="BJ270" s="23" t="s">
        <v>187</v>
      </c>
      <c r="BK270" s="230">
        <f>ROUND(I270*H270,0)</f>
        <v>0</v>
      </c>
      <c r="BL270" s="23" t="s">
        <v>224</v>
      </c>
      <c r="BM270" s="23" t="s">
        <v>486</v>
      </c>
    </row>
    <row r="271" spans="2:65" s="1" customFormat="1" ht="14.4" customHeight="1">
      <c r="B271" s="45"/>
      <c r="C271" s="220" t="s">
        <v>354</v>
      </c>
      <c r="D271" s="220" t="s">
        <v>182</v>
      </c>
      <c r="E271" s="221" t="s">
        <v>487</v>
      </c>
      <c r="F271" s="222" t="s">
        <v>488</v>
      </c>
      <c r="G271" s="223" t="s">
        <v>269</v>
      </c>
      <c r="H271" s="224">
        <v>1</v>
      </c>
      <c r="I271" s="225"/>
      <c r="J271" s="224">
        <f>ROUND(I271*H271,0)</f>
        <v>0</v>
      </c>
      <c r="K271" s="222" t="s">
        <v>22</v>
      </c>
      <c r="L271" s="71"/>
      <c r="M271" s="226" t="s">
        <v>22</v>
      </c>
      <c r="N271" s="227" t="s">
        <v>45</v>
      </c>
      <c r="O271" s="46"/>
      <c r="P271" s="228">
        <f>O271*H271</f>
        <v>0</v>
      </c>
      <c r="Q271" s="228">
        <v>0</v>
      </c>
      <c r="R271" s="228">
        <f>Q271*H271</f>
        <v>0</v>
      </c>
      <c r="S271" s="228">
        <v>0</v>
      </c>
      <c r="T271" s="229">
        <f>S271*H271</f>
        <v>0</v>
      </c>
      <c r="AR271" s="23" t="s">
        <v>224</v>
      </c>
      <c r="AT271" s="23" t="s">
        <v>182</v>
      </c>
      <c r="AU271" s="23" t="s">
        <v>187</v>
      </c>
      <c r="AY271" s="23" t="s">
        <v>180</v>
      </c>
      <c r="BE271" s="230">
        <f>IF(N271="základní",J271,0)</f>
        <v>0</v>
      </c>
      <c r="BF271" s="230">
        <f>IF(N271="snížená",J271,0)</f>
        <v>0</v>
      </c>
      <c r="BG271" s="230">
        <f>IF(N271="zákl. přenesená",J271,0)</f>
        <v>0</v>
      </c>
      <c r="BH271" s="230">
        <f>IF(N271="sníž. přenesená",J271,0)</f>
        <v>0</v>
      </c>
      <c r="BI271" s="230">
        <f>IF(N271="nulová",J271,0)</f>
        <v>0</v>
      </c>
      <c r="BJ271" s="23" t="s">
        <v>187</v>
      </c>
      <c r="BK271" s="230">
        <f>ROUND(I271*H271,0)</f>
        <v>0</v>
      </c>
      <c r="BL271" s="23" t="s">
        <v>224</v>
      </c>
      <c r="BM271" s="23" t="s">
        <v>489</v>
      </c>
    </row>
    <row r="272" spans="2:65" s="1" customFormat="1" ht="14.4" customHeight="1">
      <c r="B272" s="45"/>
      <c r="C272" s="220" t="s">
        <v>490</v>
      </c>
      <c r="D272" s="220" t="s">
        <v>182</v>
      </c>
      <c r="E272" s="221" t="s">
        <v>491</v>
      </c>
      <c r="F272" s="222" t="s">
        <v>492</v>
      </c>
      <c r="G272" s="223" t="s">
        <v>269</v>
      </c>
      <c r="H272" s="224">
        <v>2</v>
      </c>
      <c r="I272" s="225"/>
      <c r="J272" s="224">
        <f>ROUND(I272*H272,0)</f>
        <v>0</v>
      </c>
      <c r="K272" s="222" t="s">
        <v>22</v>
      </c>
      <c r="L272" s="71"/>
      <c r="M272" s="226" t="s">
        <v>22</v>
      </c>
      <c r="N272" s="227" t="s">
        <v>45</v>
      </c>
      <c r="O272" s="46"/>
      <c r="P272" s="228">
        <f>O272*H272</f>
        <v>0</v>
      </c>
      <c r="Q272" s="228">
        <v>0</v>
      </c>
      <c r="R272" s="228">
        <f>Q272*H272</f>
        <v>0</v>
      </c>
      <c r="S272" s="228">
        <v>0</v>
      </c>
      <c r="T272" s="229">
        <f>S272*H272</f>
        <v>0</v>
      </c>
      <c r="AR272" s="23" t="s">
        <v>224</v>
      </c>
      <c r="AT272" s="23" t="s">
        <v>182</v>
      </c>
      <c r="AU272" s="23" t="s">
        <v>187</v>
      </c>
      <c r="AY272" s="23" t="s">
        <v>180</v>
      </c>
      <c r="BE272" s="230">
        <f>IF(N272="základní",J272,0)</f>
        <v>0</v>
      </c>
      <c r="BF272" s="230">
        <f>IF(N272="snížená",J272,0)</f>
        <v>0</v>
      </c>
      <c r="BG272" s="230">
        <f>IF(N272="zákl. přenesená",J272,0)</f>
        <v>0</v>
      </c>
      <c r="BH272" s="230">
        <f>IF(N272="sníž. přenesená",J272,0)</f>
        <v>0</v>
      </c>
      <c r="BI272" s="230">
        <f>IF(N272="nulová",J272,0)</f>
        <v>0</v>
      </c>
      <c r="BJ272" s="23" t="s">
        <v>187</v>
      </c>
      <c r="BK272" s="230">
        <f>ROUND(I272*H272,0)</f>
        <v>0</v>
      </c>
      <c r="BL272" s="23" t="s">
        <v>224</v>
      </c>
      <c r="BM272" s="23" t="s">
        <v>493</v>
      </c>
    </row>
    <row r="273" spans="2:65" s="1" customFormat="1" ht="14.4" customHeight="1">
      <c r="B273" s="45"/>
      <c r="C273" s="220" t="s">
        <v>359</v>
      </c>
      <c r="D273" s="220" t="s">
        <v>182</v>
      </c>
      <c r="E273" s="221" t="s">
        <v>494</v>
      </c>
      <c r="F273" s="222" t="s">
        <v>495</v>
      </c>
      <c r="G273" s="223" t="s">
        <v>203</v>
      </c>
      <c r="H273" s="224">
        <v>18</v>
      </c>
      <c r="I273" s="225"/>
      <c r="J273" s="224">
        <f>ROUND(I273*H273,0)</f>
        <v>0</v>
      </c>
      <c r="K273" s="222" t="s">
        <v>22</v>
      </c>
      <c r="L273" s="71"/>
      <c r="M273" s="226" t="s">
        <v>22</v>
      </c>
      <c r="N273" s="227" t="s">
        <v>45</v>
      </c>
      <c r="O273" s="46"/>
      <c r="P273" s="228">
        <f>O273*H273</f>
        <v>0</v>
      </c>
      <c r="Q273" s="228">
        <v>0</v>
      </c>
      <c r="R273" s="228">
        <f>Q273*H273</f>
        <v>0</v>
      </c>
      <c r="S273" s="228">
        <v>0</v>
      </c>
      <c r="T273" s="229">
        <f>S273*H273</f>
        <v>0</v>
      </c>
      <c r="AR273" s="23" t="s">
        <v>224</v>
      </c>
      <c r="AT273" s="23" t="s">
        <v>182</v>
      </c>
      <c r="AU273" s="23" t="s">
        <v>187</v>
      </c>
      <c r="AY273" s="23" t="s">
        <v>180</v>
      </c>
      <c r="BE273" s="230">
        <f>IF(N273="základní",J273,0)</f>
        <v>0</v>
      </c>
      <c r="BF273" s="230">
        <f>IF(N273="snížená",J273,0)</f>
        <v>0</v>
      </c>
      <c r="BG273" s="230">
        <f>IF(N273="zákl. přenesená",J273,0)</f>
        <v>0</v>
      </c>
      <c r="BH273" s="230">
        <f>IF(N273="sníž. přenesená",J273,0)</f>
        <v>0</v>
      </c>
      <c r="BI273" s="230">
        <f>IF(N273="nulová",J273,0)</f>
        <v>0</v>
      </c>
      <c r="BJ273" s="23" t="s">
        <v>187</v>
      </c>
      <c r="BK273" s="230">
        <f>ROUND(I273*H273,0)</f>
        <v>0</v>
      </c>
      <c r="BL273" s="23" t="s">
        <v>224</v>
      </c>
      <c r="BM273" s="23" t="s">
        <v>496</v>
      </c>
    </row>
    <row r="274" spans="2:65" s="1" customFormat="1" ht="14.4" customHeight="1">
      <c r="B274" s="45"/>
      <c r="C274" s="220" t="s">
        <v>497</v>
      </c>
      <c r="D274" s="220" t="s">
        <v>182</v>
      </c>
      <c r="E274" s="221" t="s">
        <v>498</v>
      </c>
      <c r="F274" s="222" t="s">
        <v>499</v>
      </c>
      <c r="G274" s="223" t="s">
        <v>203</v>
      </c>
      <c r="H274" s="224">
        <v>60</v>
      </c>
      <c r="I274" s="225"/>
      <c r="J274" s="224">
        <f>ROUND(I274*H274,0)</f>
        <v>0</v>
      </c>
      <c r="K274" s="222" t="s">
        <v>22</v>
      </c>
      <c r="L274" s="71"/>
      <c r="M274" s="226" t="s">
        <v>22</v>
      </c>
      <c r="N274" s="227" t="s">
        <v>45</v>
      </c>
      <c r="O274" s="46"/>
      <c r="P274" s="228">
        <f>O274*H274</f>
        <v>0</v>
      </c>
      <c r="Q274" s="228">
        <v>0</v>
      </c>
      <c r="R274" s="228">
        <f>Q274*H274</f>
        <v>0</v>
      </c>
      <c r="S274" s="228">
        <v>0</v>
      </c>
      <c r="T274" s="229">
        <f>S274*H274</f>
        <v>0</v>
      </c>
      <c r="AR274" s="23" t="s">
        <v>224</v>
      </c>
      <c r="AT274" s="23" t="s">
        <v>182</v>
      </c>
      <c r="AU274" s="23" t="s">
        <v>187</v>
      </c>
      <c r="AY274" s="23" t="s">
        <v>180</v>
      </c>
      <c r="BE274" s="230">
        <f>IF(N274="základní",J274,0)</f>
        <v>0</v>
      </c>
      <c r="BF274" s="230">
        <f>IF(N274="snížená",J274,0)</f>
        <v>0</v>
      </c>
      <c r="BG274" s="230">
        <f>IF(N274="zákl. přenesená",J274,0)</f>
        <v>0</v>
      </c>
      <c r="BH274" s="230">
        <f>IF(N274="sníž. přenesená",J274,0)</f>
        <v>0</v>
      </c>
      <c r="BI274" s="230">
        <f>IF(N274="nulová",J274,0)</f>
        <v>0</v>
      </c>
      <c r="BJ274" s="23" t="s">
        <v>187</v>
      </c>
      <c r="BK274" s="230">
        <f>ROUND(I274*H274,0)</f>
        <v>0</v>
      </c>
      <c r="BL274" s="23" t="s">
        <v>224</v>
      </c>
      <c r="BM274" s="23" t="s">
        <v>500</v>
      </c>
    </row>
    <row r="275" spans="2:65" s="1" customFormat="1" ht="14.4" customHeight="1">
      <c r="B275" s="45"/>
      <c r="C275" s="220" t="s">
        <v>363</v>
      </c>
      <c r="D275" s="220" t="s">
        <v>182</v>
      </c>
      <c r="E275" s="221" t="s">
        <v>501</v>
      </c>
      <c r="F275" s="222" t="s">
        <v>502</v>
      </c>
      <c r="G275" s="223" t="s">
        <v>203</v>
      </c>
      <c r="H275" s="224">
        <v>100</v>
      </c>
      <c r="I275" s="225"/>
      <c r="J275" s="224">
        <f>ROUND(I275*H275,0)</f>
        <v>0</v>
      </c>
      <c r="K275" s="222" t="s">
        <v>22</v>
      </c>
      <c r="L275" s="71"/>
      <c r="M275" s="226" t="s">
        <v>22</v>
      </c>
      <c r="N275" s="227" t="s">
        <v>45</v>
      </c>
      <c r="O275" s="46"/>
      <c r="P275" s="228">
        <f>O275*H275</f>
        <v>0</v>
      </c>
      <c r="Q275" s="228">
        <v>0</v>
      </c>
      <c r="R275" s="228">
        <f>Q275*H275</f>
        <v>0</v>
      </c>
      <c r="S275" s="228">
        <v>0</v>
      </c>
      <c r="T275" s="229">
        <f>S275*H275</f>
        <v>0</v>
      </c>
      <c r="AR275" s="23" t="s">
        <v>224</v>
      </c>
      <c r="AT275" s="23" t="s">
        <v>182</v>
      </c>
      <c r="AU275" s="23" t="s">
        <v>187</v>
      </c>
      <c r="AY275" s="23" t="s">
        <v>180</v>
      </c>
      <c r="BE275" s="230">
        <f>IF(N275="základní",J275,0)</f>
        <v>0</v>
      </c>
      <c r="BF275" s="230">
        <f>IF(N275="snížená",J275,0)</f>
        <v>0</v>
      </c>
      <c r="BG275" s="230">
        <f>IF(N275="zákl. přenesená",J275,0)</f>
        <v>0</v>
      </c>
      <c r="BH275" s="230">
        <f>IF(N275="sníž. přenesená",J275,0)</f>
        <v>0</v>
      </c>
      <c r="BI275" s="230">
        <f>IF(N275="nulová",J275,0)</f>
        <v>0</v>
      </c>
      <c r="BJ275" s="23" t="s">
        <v>187</v>
      </c>
      <c r="BK275" s="230">
        <f>ROUND(I275*H275,0)</f>
        <v>0</v>
      </c>
      <c r="BL275" s="23" t="s">
        <v>224</v>
      </c>
      <c r="BM275" s="23" t="s">
        <v>503</v>
      </c>
    </row>
    <row r="276" spans="2:65" s="1" customFormat="1" ht="14.4" customHeight="1">
      <c r="B276" s="45"/>
      <c r="C276" s="220" t="s">
        <v>504</v>
      </c>
      <c r="D276" s="220" t="s">
        <v>182</v>
      </c>
      <c r="E276" s="221" t="s">
        <v>505</v>
      </c>
      <c r="F276" s="222" t="s">
        <v>506</v>
      </c>
      <c r="G276" s="223" t="s">
        <v>203</v>
      </c>
      <c r="H276" s="224">
        <v>25</v>
      </c>
      <c r="I276" s="225"/>
      <c r="J276" s="224">
        <f>ROUND(I276*H276,0)</f>
        <v>0</v>
      </c>
      <c r="K276" s="222" t="s">
        <v>22</v>
      </c>
      <c r="L276" s="71"/>
      <c r="M276" s="226" t="s">
        <v>22</v>
      </c>
      <c r="N276" s="227" t="s">
        <v>45</v>
      </c>
      <c r="O276" s="46"/>
      <c r="P276" s="228">
        <f>O276*H276</f>
        <v>0</v>
      </c>
      <c r="Q276" s="228">
        <v>0</v>
      </c>
      <c r="R276" s="228">
        <f>Q276*H276</f>
        <v>0</v>
      </c>
      <c r="S276" s="228">
        <v>0</v>
      </c>
      <c r="T276" s="229">
        <f>S276*H276</f>
        <v>0</v>
      </c>
      <c r="AR276" s="23" t="s">
        <v>224</v>
      </c>
      <c r="AT276" s="23" t="s">
        <v>182</v>
      </c>
      <c r="AU276" s="23" t="s">
        <v>187</v>
      </c>
      <c r="AY276" s="23" t="s">
        <v>180</v>
      </c>
      <c r="BE276" s="230">
        <f>IF(N276="základní",J276,0)</f>
        <v>0</v>
      </c>
      <c r="BF276" s="230">
        <f>IF(N276="snížená",J276,0)</f>
        <v>0</v>
      </c>
      <c r="BG276" s="230">
        <f>IF(N276="zákl. přenesená",J276,0)</f>
        <v>0</v>
      </c>
      <c r="BH276" s="230">
        <f>IF(N276="sníž. přenesená",J276,0)</f>
        <v>0</v>
      </c>
      <c r="BI276" s="230">
        <f>IF(N276="nulová",J276,0)</f>
        <v>0</v>
      </c>
      <c r="BJ276" s="23" t="s">
        <v>187</v>
      </c>
      <c r="BK276" s="230">
        <f>ROUND(I276*H276,0)</f>
        <v>0</v>
      </c>
      <c r="BL276" s="23" t="s">
        <v>224</v>
      </c>
      <c r="BM276" s="23" t="s">
        <v>507</v>
      </c>
    </row>
    <row r="277" spans="2:65" s="1" customFormat="1" ht="14.4" customHeight="1">
      <c r="B277" s="45"/>
      <c r="C277" s="220" t="s">
        <v>367</v>
      </c>
      <c r="D277" s="220" t="s">
        <v>182</v>
      </c>
      <c r="E277" s="221" t="s">
        <v>508</v>
      </c>
      <c r="F277" s="222" t="s">
        <v>509</v>
      </c>
      <c r="G277" s="223" t="s">
        <v>203</v>
      </c>
      <c r="H277" s="224">
        <v>18</v>
      </c>
      <c r="I277" s="225"/>
      <c r="J277" s="224">
        <f>ROUND(I277*H277,0)</f>
        <v>0</v>
      </c>
      <c r="K277" s="222" t="s">
        <v>22</v>
      </c>
      <c r="L277" s="71"/>
      <c r="M277" s="226" t="s">
        <v>22</v>
      </c>
      <c r="N277" s="227" t="s">
        <v>45</v>
      </c>
      <c r="O277" s="46"/>
      <c r="P277" s="228">
        <f>O277*H277</f>
        <v>0</v>
      </c>
      <c r="Q277" s="228">
        <v>0</v>
      </c>
      <c r="R277" s="228">
        <f>Q277*H277</f>
        <v>0</v>
      </c>
      <c r="S277" s="228">
        <v>0</v>
      </c>
      <c r="T277" s="229">
        <f>S277*H277</f>
        <v>0</v>
      </c>
      <c r="AR277" s="23" t="s">
        <v>224</v>
      </c>
      <c r="AT277" s="23" t="s">
        <v>182</v>
      </c>
      <c r="AU277" s="23" t="s">
        <v>187</v>
      </c>
      <c r="AY277" s="23" t="s">
        <v>180</v>
      </c>
      <c r="BE277" s="230">
        <f>IF(N277="základní",J277,0)</f>
        <v>0</v>
      </c>
      <c r="BF277" s="230">
        <f>IF(N277="snížená",J277,0)</f>
        <v>0</v>
      </c>
      <c r="BG277" s="230">
        <f>IF(N277="zákl. přenesená",J277,0)</f>
        <v>0</v>
      </c>
      <c r="BH277" s="230">
        <f>IF(N277="sníž. přenesená",J277,0)</f>
        <v>0</v>
      </c>
      <c r="BI277" s="230">
        <f>IF(N277="nulová",J277,0)</f>
        <v>0</v>
      </c>
      <c r="BJ277" s="23" t="s">
        <v>187</v>
      </c>
      <c r="BK277" s="230">
        <f>ROUND(I277*H277,0)</f>
        <v>0</v>
      </c>
      <c r="BL277" s="23" t="s">
        <v>224</v>
      </c>
      <c r="BM277" s="23" t="s">
        <v>510</v>
      </c>
    </row>
    <row r="278" spans="2:65" s="1" customFormat="1" ht="14.4" customHeight="1">
      <c r="B278" s="45"/>
      <c r="C278" s="220" t="s">
        <v>511</v>
      </c>
      <c r="D278" s="220" t="s">
        <v>182</v>
      </c>
      <c r="E278" s="221" t="s">
        <v>512</v>
      </c>
      <c r="F278" s="222" t="s">
        <v>513</v>
      </c>
      <c r="G278" s="223" t="s">
        <v>203</v>
      </c>
      <c r="H278" s="224">
        <v>3</v>
      </c>
      <c r="I278" s="225"/>
      <c r="J278" s="224">
        <f>ROUND(I278*H278,0)</f>
        <v>0</v>
      </c>
      <c r="K278" s="222" t="s">
        <v>22</v>
      </c>
      <c r="L278" s="71"/>
      <c r="M278" s="226" t="s">
        <v>22</v>
      </c>
      <c r="N278" s="227" t="s">
        <v>45</v>
      </c>
      <c r="O278" s="46"/>
      <c r="P278" s="228">
        <f>O278*H278</f>
        <v>0</v>
      </c>
      <c r="Q278" s="228">
        <v>0</v>
      </c>
      <c r="R278" s="228">
        <f>Q278*H278</f>
        <v>0</v>
      </c>
      <c r="S278" s="228">
        <v>0</v>
      </c>
      <c r="T278" s="229">
        <f>S278*H278</f>
        <v>0</v>
      </c>
      <c r="AR278" s="23" t="s">
        <v>224</v>
      </c>
      <c r="AT278" s="23" t="s">
        <v>182</v>
      </c>
      <c r="AU278" s="23" t="s">
        <v>187</v>
      </c>
      <c r="AY278" s="23" t="s">
        <v>180</v>
      </c>
      <c r="BE278" s="230">
        <f>IF(N278="základní",J278,0)</f>
        <v>0</v>
      </c>
      <c r="BF278" s="230">
        <f>IF(N278="snížená",J278,0)</f>
        <v>0</v>
      </c>
      <c r="BG278" s="230">
        <f>IF(N278="zákl. přenesená",J278,0)</f>
        <v>0</v>
      </c>
      <c r="BH278" s="230">
        <f>IF(N278="sníž. přenesená",J278,0)</f>
        <v>0</v>
      </c>
      <c r="BI278" s="230">
        <f>IF(N278="nulová",J278,0)</f>
        <v>0</v>
      </c>
      <c r="BJ278" s="23" t="s">
        <v>187</v>
      </c>
      <c r="BK278" s="230">
        <f>ROUND(I278*H278,0)</f>
        <v>0</v>
      </c>
      <c r="BL278" s="23" t="s">
        <v>224</v>
      </c>
      <c r="BM278" s="23" t="s">
        <v>514</v>
      </c>
    </row>
    <row r="279" spans="2:65" s="1" customFormat="1" ht="14.4" customHeight="1">
      <c r="B279" s="45"/>
      <c r="C279" s="220" t="s">
        <v>370</v>
      </c>
      <c r="D279" s="220" t="s">
        <v>182</v>
      </c>
      <c r="E279" s="221" t="s">
        <v>515</v>
      </c>
      <c r="F279" s="222" t="s">
        <v>516</v>
      </c>
      <c r="G279" s="223" t="s">
        <v>269</v>
      </c>
      <c r="H279" s="224">
        <v>28</v>
      </c>
      <c r="I279" s="225"/>
      <c r="J279" s="224">
        <f>ROUND(I279*H279,0)</f>
        <v>0</v>
      </c>
      <c r="K279" s="222" t="s">
        <v>22</v>
      </c>
      <c r="L279" s="71"/>
      <c r="M279" s="226" t="s">
        <v>22</v>
      </c>
      <c r="N279" s="227" t="s">
        <v>45</v>
      </c>
      <c r="O279" s="46"/>
      <c r="P279" s="228">
        <f>O279*H279</f>
        <v>0</v>
      </c>
      <c r="Q279" s="228">
        <v>0</v>
      </c>
      <c r="R279" s="228">
        <f>Q279*H279</f>
        <v>0</v>
      </c>
      <c r="S279" s="228">
        <v>0</v>
      </c>
      <c r="T279" s="229">
        <f>S279*H279</f>
        <v>0</v>
      </c>
      <c r="AR279" s="23" t="s">
        <v>224</v>
      </c>
      <c r="AT279" s="23" t="s">
        <v>182</v>
      </c>
      <c r="AU279" s="23" t="s">
        <v>187</v>
      </c>
      <c r="AY279" s="23" t="s">
        <v>180</v>
      </c>
      <c r="BE279" s="230">
        <f>IF(N279="základní",J279,0)</f>
        <v>0</v>
      </c>
      <c r="BF279" s="230">
        <f>IF(N279="snížená",J279,0)</f>
        <v>0</v>
      </c>
      <c r="BG279" s="230">
        <f>IF(N279="zákl. přenesená",J279,0)</f>
        <v>0</v>
      </c>
      <c r="BH279" s="230">
        <f>IF(N279="sníž. přenesená",J279,0)</f>
        <v>0</v>
      </c>
      <c r="BI279" s="230">
        <f>IF(N279="nulová",J279,0)</f>
        <v>0</v>
      </c>
      <c r="BJ279" s="23" t="s">
        <v>187</v>
      </c>
      <c r="BK279" s="230">
        <f>ROUND(I279*H279,0)</f>
        <v>0</v>
      </c>
      <c r="BL279" s="23" t="s">
        <v>224</v>
      </c>
      <c r="BM279" s="23" t="s">
        <v>517</v>
      </c>
    </row>
    <row r="280" spans="2:65" s="1" customFormat="1" ht="14.4" customHeight="1">
      <c r="B280" s="45"/>
      <c r="C280" s="220" t="s">
        <v>518</v>
      </c>
      <c r="D280" s="220" t="s">
        <v>182</v>
      </c>
      <c r="E280" s="221" t="s">
        <v>519</v>
      </c>
      <c r="F280" s="222" t="s">
        <v>520</v>
      </c>
      <c r="G280" s="223" t="s">
        <v>269</v>
      </c>
      <c r="H280" s="224">
        <v>4</v>
      </c>
      <c r="I280" s="225"/>
      <c r="J280" s="224">
        <f>ROUND(I280*H280,0)</f>
        <v>0</v>
      </c>
      <c r="K280" s="222" t="s">
        <v>22</v>
      </c>
      <c r="L280" s="71"/>
      <c r="M280" s="226" t="s">
        <v>22</v>
      </c>
      <c r="N280" s="227" t="s">
        <v>45</v>
      </c>
      <c r="O280" s="46"/>
      <c r="P280" s="228">
        <f>O280*H280</f>
        <v>0</v>
      </c>
      <c r="Q280" s="228">
        <v>0</v>
      </c>
      <c r="R280" s="228">
        <f>Q280*H280</f>
        <v>0</v>
      </c>
      <c r="S280" s="228">
        <v>0</v>
      </c>
      <c r="T280" s="229">
        <f>S280*H280</f>
        <v>0</v>
      </c>
      <c r="AR280" s="23" t="s">
        <v>224</v>
      </c>
      <c r="AT280" s="23" t="s">
        <v>182</v>
      </c>
      <c r="AU280" s="23" t="s">
        <v>187</v>
      </c>
      <c r="AY280" s="23" t="s">
        <v>180</v>
      </c>
      <c r="BE280" s="230">
        <f>IF(N280="základní",J280,0)</f>
        <v>0</v>
      </c>
      <c r="BF280" s="230">
        <f>IF(N280="snížená",J280,0)</f>
        <v>0</v>
      </c>
      <c r="BG280" s="230">
        <f>IF(N280="zákl. přenesená",J280,0)</f>
        <v>0</v>
      </c>
      <c r="BH280" s="230">
        <f>IF(N280="sníž. přenesená",J280,0)</f>
        <v>0</v>
      </c>
      <c r="BI280" s="230">
        <f>IF(N280="nulová",J280,0)</f>
        <v>0</v>
      </c>
      <c r="BJ280" s="23" t="s">
        <v>187</v>
      </c>
      <c r="BK280" s="230">
        <f>ROUND(I280*H280,0)</f>
        <v>0</v>
      </c>
      <c r="BL280" s="23" t="s">
        <v>224</v>
      </c>
      <c r="BM280" s="23" t="s">
        <v>521</v>
      </c>
    </row>
    <row r="281" spans="2:65" s="1" customFormat="1" ht="14.4" customHeight="1">
      <c r="B281" s="45"/>
      <c r="C281" s="220" t="s">
        <v>374</v>
      </c>
      <c r="D281" s="220" t="s">
        <v>182</v>
      </c>
      <c r="E281" s="221" t="s">
        <v>522</v>
      </c>
      <c r="F281" s="222" t="s">
        <v>523</v>
      </c>
      <c r="G281" s="223" t="s">
        <v>269</v>
      </c>
      <c r="H281" s="224">
        <v>2</v>
      </c>
      <c r="I281" s="225"/>
      <c r="J281" s="224">
        <f>ROUND(I281*H281,0)</f>
        <v>0</v>
      </c>
      <c r="K281" s="222" t="s">
        <v>22</v>
      </c>
      <c r="L281" s="71"/>
      <c r="M281" s="226" t="s">
        <v>22</v>
      </c>
      <c r="N281" s="227" t="s">
        <v>45</v>
      </c>
      <c r="O281" s="46"/>
      <c r="P281" s="228">
        <f>O281*H281</f>
        <v>0</v>
      </c>
      <c r="Q281" s="228">
        <v>0</v>
      </c>
      <c r="R281" s="228">
        <f>Q281*H281</f>
        <v>0</v>
      </c>
      <c r="S281" s="228">
        <v>0</v>
      </c>
      <c r="T281" s="229">
        <f>S281*H281</f>
        <v>0</v>
      </c>
      <c r="AR281" s="23" t="s">
        <v>224</v>
      </c>
      <c r="AT281" s="23" t="s">
        <v>182</v>
      </c>
      <c r="AU281" s="23" t="s">
        <v>187</v>
      </c>
      <c r="AY281" s="23" t="s">
        <v>180</v>
      </c>
      <c r="BE281" s="230">
        <f>IF(N281="základní",J281,0)</f>
        <v>0</v>
      </c>
      <c r="BF281" s="230">
        <f>IF(N281="snížená",J281,0)</f>
        <v>0</v>
      </c>
      <c r="BG281" s="230">
        <f>IF(N281="zákl. přenesená",J281,0)</f>
        <v>0</v>
      </c>
      <c r="BH281" s="230">
        <f>IF(N281="sníž. přenesená",J281,0)</f>
        <v>0</v>
      </c>
      <c r="BI281" s="230">
        <f>IF(N281="nulová",J281,0)</f>
        <v>0</v>
      </c>
      <c r="BJ281" s="23" t="s">
        <v>187</v>
      </c>
      <c r="BK281" s="230">
        <f>ROUND(I281*H281,0)</f>
        <v>0</v>
      </c>
      <c r="BL281" s="23" t="s">
        <v>224</v>
      </c>
      <c r="BM281" s="23" t="s">
        <v>524</v>
      </c>
    </row>
    <row r="282" spans="2:65" s="1" customFormat="1" ht="14.4" customHeight="1">
      <c r="B282" s="45"/>
      <c r="C282" s="220" t="s">
        <v>525</v>
      </c>
      <c r="D282" s="220" t="s">
        <v>182</v>
      </c>
      <c r="E282" s="221" t="s">
        <v>526</v>
      </c>
      <c r="F282" s="222" t="s">
        <v>527</v>
      </c>
      <c r="G282" s="223" t="s">
        <v>269</v>
      </c>
      <c r="H282" s="224">
        <v>15</v>
      </c>
      <c r="I282" s="225"/>
      <c r="J282" s="224">
        <f>ROUND(I282*H282,0)</f>
        <v>0</v>
      </c>
      <c r="K282" s="222" t="s">
        <v>22</v>
      </c>
      <c r="L282" s="71"/>
      <c r="M282" s="226" t="s">
        <v>22</v>
      </c>
      <c r="N282" s="227" t="s">
        <v>45</v>
      </c>
      <c r="O282" s="46"/>
      <c r="P282" s="228">
        <f>O282*H282</f>
        <v>0</v>
      </c>
      <c r="Q282" s="228">
        <v>0</v>
      </c>
      <c r="R282" s="228">
        <f>Q282*H282</f>
        <v>0</v>
      </c>
      <c r="S282" s="228">
        <v>0</v>
      </c>
      <c r="T282" s="229">
        <f>S282*H282</f>
        <v>0</v>
      </c>
      <c r="AR282" s="23" t="s">
        <v>224</v>
      </c>
      <c r="AT282" s="23" t="s">
        <v>182</v>
      </c>
      <c r="AU282" s="23" t="s">
        <v>187</v>
      </c>
      <c r="AY282" s="23" t="s">
        <v>180</v>
      </c>
      <c r="BE282" s="230">
        <f>IF(N282="základní",J282,0)</f>
        <v>0</v>
      </c>
      <c r="BF282" s="230">
        <f>IF(N282="snížená",J282,0)</f>
        <v>0</v>
      </c>
      <c r="BG282" s="230">
        <f>IF(N282="zákl. přenesená",J282,0)</f>
        <v>0</v>
      </c>
      <c r="BH282" s="230">
        <f>IF(N282="sníž. přenesená",J282,0)</f>
        <v>0</v>
      </c>
      <c r="BI282" s="230">
        <f>IF(N282="nulová",J282,0)</f>
        <v>0</v>
      </c>
      <c r="BJ282" s="23" t="s">
        <v>187</v>
      </c>
      <c r="BK282" s="230">
        <f>ROUND(I282*H282,0)</f>
        <v>0</v>
      </c>
      <c r="BL282" s="23" t="s">
        <v>224</v>
      </c>
      <c r="BM282" s="23" t="s">
        <v>528</v>
      </c>
    </row>
    <row r="283" spans="2:65" s="1" customFormat="1" ht="14.4" customHeight="1">
      <c r="B283" s="45"/>
      <c r="C283" s="220" t="s">
        <v>378</v>
      </c>
      <c r="D283" s="220" t="s">
        <v>182</v>
      </c>
      <c r="E283" s="221" t="s">
        <v>529</v>
      </c>
      <c r="F283" s="222" t="s">
        <v>530</v>
      </c>
      <c r="G283" s="223" t="s">
        <v>269</v>
      </c>
      <c r="H283" s="224">
        <v>21</v>
      </c>
      <c r="I283" s="225"/>
      <c r="J283" s="224">
        <f>ROUND(I283*H283,0)</f>
        <v>0</v>
      </c>
      <c r="K283" s="222" t="s">
        <v>22</v>
      </c>
      <c r="L283" s="71"/>
      <c r="M283" s="226" t="s">
        <v>22</v>
      </c>
      <c r="N283" s="227" t="s">
        <v>45</v>
      </c>
      <c r="O283" s="46"/>
      <c r="P283" s="228">
        <f>O283*H283</f>
        <v>0</v>
      </c>
      <c r="Q283" s="228">
        <v>0</v>
      </c>
      <c r="R283" s="228">
        <f>Q283*H283</f>
        <v>0</v>
      </c>
      <c r="S283" s="228">
        <v>0</v>
      </c>
      <c r="T283" s="229">
        <f>S283*H283</f>
        <v>0</v>
      </c>
      <c r="AR283" s="23" t="s">
        <v>224</v>
      </c>
      <c r="AT283" s="23" t="s">
        <v>182</v>
      </c>
      <c r="AU283" s="23" t="s">
        <v>187</v>
      </c>
      <c r="AY283" s="23" t="s">
        <v>180</v>
      </c>
      <c r="BE283" s="230">
        <f>IF(N283="základní",J283,0)</f>
        <v>0</v>
      </c>
      <c r="BF283" s="230">
        <f>IF(N283="snížená",J283,0)</f>
        <v>0</v>
      </c>
      <c r="BG283" s="230">
        <f>IF(N283="zákl. přenesená",J283,0)</f>
        <v>0</v>
      </c>
      <c r="BH283" s="230">
        <f>IF(N283="sníž. přenesená",J283,0)</f>
        <v>0</v>
      </c>
      <c r="BI283" s="230">
        <f>IF(N283="nulová",J283,0)</f>
        <v>0</v>
      </c>
      <c r="BJ283" s="23" t="s">
        <v>187</v>
      </c>
      <c r="BK283" s="230">
        <f>ROUND(I283*H283,0)</f>
        <v>0</v>
      </c>
      <c r="BL283" s="23" t="s">
        <v>224</v>
      </c>
      <c r="BM283" s="23" t="s">
        <v>531</v>
      </c>
    </row>
    <row r="284" spans="2:65" s="1" customFormat="1" ht="14.4" customHeight="1">
      <c r="B284" s="45"/>
      <c r="C284" s="220" t="s">
        <v>532</v>
      </c>
      <c r="D284" s="220" t="s">
        <v>182</v>
      </c>
      <c r="E284" s="221" t="s">
        <v>533</v>
      </c>
      <c r="F284" s="222" t="s">
        <v>534</v>
      </c>
      <c r="G284" s="223" t="s">
        <v>269</v>
      </c>
      <c r="H284" s="224">
        <v>12</v>
      </c>
      <c r="I284" s="225"/>
      <c r="J284" s="224">
        <f>ROUND(I284*H284,0)</f>
        <v>0</v>
      </c>
      <c r="K284" s="222" t="s">
        <v>22</v>
      </c>
      <c r="L284" s="71"/>
      <c r="M284" s="226" t="s">
        <v>22</v>
      </c>
      <c r="N284" s="227" t="s">
        <v>45</v>
      </c>
      <c r="O284" s="46"/>
      <c r="P284" s="228">
        <f>O284*H284</f>
        <v>0</v>
      </c>
      <c r="Q284" s="228">
        <v>0</v>
      </c>
      <c r="R284" s="228">
        <f>Q284*H284</f>
        <v>0</v>
      </c>
      <c r="S284" s="228">
        <v>0</v>
      </c>
      <c r="T284" s="229">
        <f>S284*H284</f>
        <v>0</v>
      </c>
      <c r="AR284" s="23" t="s">
        <v>224</v>
      </c>
      <c r="AT284" s="23" t="s">
        <v>182</v>
      </c>
      <c r="AU284" s="23" t="s">
        <v>187</v>
      </c>
      <c r="AY284" s="23" t="s">
        <v>180</v>
      </c>
      <c r="BE284" s="230">
        <f>IF(N284="základní",J284,0)</f>
        <v>0</v>
      </c>
      <c r="BF284" s="230">
        <f>IF(N284="snížená",J284,0)</f>
        <v>0</v>
      </c>
      <c r="BG284" s="230">
        <f>IF(N284="zákl. přenesená",J284,0)</f>
        <v>0</v>
      </c>
      <c r="BH284" s="230">
        <f>IF(N284="sníž. přenesená",J284,0)</f>
        <v>0</v>
      </c>
      <c r="BI284" s="230">
        <f>IF(N284="nulová",J284,0)</f>
        <v>0</v>
      </c>
      <c r="BJ284" s="23" t="s">
        <v>187</v>
      </c>
      <c r="BK284" s="230">
        <f>ROUND(I284*H284,0)</f>
        <v>0</v>
      </c>
      <c r="BL284" s="23" t="s">
        <v>224</v>
      </c>
      <c r="BM284" s="23" t="s">
        <v>535</v>
      </c>
    </row>
    <row r="285" spans="2:65" s="1" customFormat="1" ht="14.4" customHeight="1">
      <c r="B285" s="45"/>
      <c r="C285" s="220" t="s">
        <v>383</v>
      </c>
      <c r="D285" s="220" t="s">
        <v>182</v>
      </c>
      <c r="E285" s="221" t="s">
        <v>536</v>
      </c>
      <c r="F285" s="222" t="s">
        <v>537</v>
      </c>
      <c r="G285" s="223" t="s">
        <v>269</v>
      </c>
      <c r="H285" s="224">
        <v>2</v>
      </c>
      <c r="I285" s="225"/>
      <c r="J285" s="224">
        <f>ROUND(I285*H285,0)</f>
        <v>0</v>
      </c>
      <c r="K285" s="222" t="s">
        <v>22</v>
      </c>
      <c r="L285" s="71"/>
      <c r="M285" s="226" t="s">
        <v>22</v>
      </c>
      <c r="N285" s="227" t="s">
        <v>45</v>
      </c>
      <c r="O285" s="46"/>
      <c r="P285" s="228">
        <f>O285*H285</f>
        <v>0</v>
      </c>
      <c r="Q285" s="228">
        <v>0</v>
      </c>
      <c r="R285" s="228">
        <f>Q285*H285</f>
        <v>0</v>
      </c>
      <c r="S285" s="228">
        <v>0</v>
      </c>
      <c r="T285" s="229">
        <f>S285*H285</f>
        <v>0</v>
      </c>
      <c r="AR285" s="23" t="s">
        <v>224</v>
      </c>
      <c r="AT285" s="23" t="s">
        <v>182</v>
      </c>
      <c r="AU285" s="23" t="s">
        <v>187</v>
      </c>
      <c r="AY285" s="23" t="s">
        <v>180</v>
      </c>
      <c r="BE285" s="230">
        <f>IF(N285="základní",J285,0)</f>
        <v>0</v>
      </c>
      <c r="BF285" s="230">
        <f>IF(N285="snížená",J285,0)</f>
        <v>0</v>
      </c>
      <c r="BG285" s="230">
        <f>IF(N285="zákl. přenesená",J285,0)</f>
        <v>0</v>
      </c>
      <c r="BH285" s="230">
        <f>IF(N285="sníž. přenesená",J285,0)</f>
        <v>0</v>
      </c>
      <c r="BI285" s="230">
        <f>IF(N285="nulová",J285,0)</f>
        <v>0</v>
      </c>
      <c r="BJ285" s="23" t="s">
        <v>187</v>
      </c>
      <c r="BK285" s="230">
        <f>ROUND(I285*H285,0)</f>
        <v>0</v>
      </c>
      <c r="BL285" s="23" t="s">
        <v>224</v>
      </c>
      <c r="BM285" s="23" t="s">
        <v>538</v>
      </c>
    </row>
    <row r="286" spans="2:65" s="1" customFormat="1" ht="14.4" customHeight="1">
      <c r="B286" s="45"/>
      <c r="C286" s="220" t="s">
        <v>539</v>
      </c>
      <c r="D286" s="220" t="s">
        <v>182</v>
      </c>
      <c r="E286" s="221" t="s">
        <v>540</v>
      </c>
      <c r="F286" s="222" t="s">
        <v>541</v>
      </c>
      <c r="G286" s="223" t="s">
        <v>269</v>
      </c>
      <c r="H286" s="224">
        <v>2</v>
      </c>
      <c r="I286" s="225"/>
      <c r="J286" s="224">
        <f>ROUND(I286*H286,0)</f>
        <v>0</v>
      </c>
      <c r="K286" s="222" t="s">
        <v>22</v>
      </c>
      <c r="L286" s="71"/>
      <c r="M286" s="226" t="s">
        <v>22</v>
      </c>
      <c r="N286" s="227" t="s">
        <v>45</v>
      </c>
      <c r="O286" s="46"/>
      <c r="P286" s="228">
        <f>O286*H286</f>
        <v>0</v>
      </c>
      <c r="Q286" s="228">
        <v>0</v>
      </c>
      <c r="R286" s="228">
        <f>Q286*H286</f>
        <v>0</v>
      </c>
      <c r="S286" s="228">
        <v>0</v>
      </c>
      <c r="T286" s="229">
        <f>S286*H286</f>
        <v>0</v>
      </c>
      <c r="AR286" s="23" t="s">
        <v>224</v>
      </c>
      <c r="AT286" s="23" t="s">
        <v>182</v>
      </c>
      <c r="AU286" s="23" t="s">
        <v>187</v>
      </c>
      <c r="AY286" s="23" t="s">
        <v>180</v>
      </c>
      <c r="BE286" s="230">
        <f>IF(N286="základní",J286,0)</f>
        <v>0</v>
      </c>
      <c r="BF286" s="230">
        <f>IF(N286="snížená",J286,0)</f>
        <v>0</v>
      </c>
      <c r="BG286" s="230">
        <f>IF(N286="zákl. přenesená",J286,0)</f>
        <v>0</v>
      </c>
      <c r="BH286" s="230">
        <f>IF(N286="sníž. přenesená",J286,0)</f>
        <v>0</v>
      </c>
      <c r="BI286" s="230">
        <f>IF(N286="nulová",J286,0)</f>
        <v>0</v>
      </c>
      <c r="BJ286" s="23" t="s">
        <v>187</v>
      </c>
      <c r="BK286" s="230">
        <f>ROUND(I286*H286,0)</f>
        <v>0</v>
      </c>
      <c r="BL286" s="23" t="s">
        <v>224</v>
      </c>
      <c r="BM286" s="23" t="s">
        <v>542</v>
      </c>
    </row>
    <row r="287" spans="2:65" s="1" customFormat="1" ht="14.4" customHeight="1">
      <c r="B287" s="45"/>
      <c r="C287" s="220" t="s">
        <v>386</v>
      </c>
      <c r="D287" s="220" t="s">
        <v>182</v>
      </c>
      <c r="E287" s="221" t="s">
        <v>543</v>
      </c>
      <c r="F287" s="222" t="s">
        <v>544</v>
      </c>
      <c r="G287" s="223" t="s">
        <v>269</v>
      </c>
      <c r="H287" s="224">
        <v>2</v>
      </c>
      <c r="I287" s="225"/>
      <c r="J287" s="224">
        <f>ROUND(I287*H287,0)</f>
        <v>0</v>
      </c>
      <c r="K287" s="222" t="s">
        <v>22</v>
      </c>
      <c r="L287" s="71"/>
      <c r="M287" s="226" t="s">
        <v>22</v>
      </c>
      <c r="N287" s="227" t="s">
        <v>45</v>
      </c>
      <c r="O287" s="46"/>
      <c r="P287" s="228">
        <f>O287*H287</f>
        <v>0</v>
      </c>
      <c r="Q287" s="228">
        <v>0</v>
      </c>
      <c r="R287" s="228">
        <f>Q287*H287</f>
        <v>0</v>
      </c>
      <c r="S287" s="228">
        <v>0</v>
      </c>
      <c r="T287" s="229">
        <f>S287*H287</f>
        <v>0</v>
      </c>
      <c r="AR287" s="23" t="s">
        <v>224</v>
      </c>
      <c r="AT287" s="23" t="s">
        <v>182</v>
      </c>
      <c r="AU287" s="23" t="s">
        <v>187</v>
      </c>
      <c r="AY287" s="23" t="s">
        <v>180</v>
      </c>
      <c r="BE287" s="230">
        <f>IF(N287="základní",J287,0)</f>
        <v>0</v>
      </c>
      <c r="BF287" s="230">
        <f>IF(N287="snížená",J287,0)</f>
        <v>0</v>
      </c>
      <c r="BG287" s="230">
        <f>IF(N287="zákl. přenesená",J287,0)</f>
        <v>0</v>
      </c>
      <c r="BH287" s="230">
        <f>IF(N287="sníž. přenesená",J287,0)</f>
        <v>0</v>
      </c>
      <c r="BI287" s="230">
        <f>IF(N287="nulová",J287,0)</f>
        <v>0</v>
      </c>
      <c r="BJ287" s="23" t="s">
        <v>187</v>
      </c>
      <c r="BK287" s="230">
        <f>ROUND(I287*H287,0)</f>
        <v>0</v>
      </c>
      <c r="BL287" s="23" t="s">
        <v>224</v>
      </c>
      <c r="BM287" s="23" t="s">
        <v>545</v>
      </c>
    </row>
    <row r="288" spans="2:65" s="1" customFormat="1" ht="14.4" customHeight="1">
      <c r="B288" s="45"/>
      <c r="C288" s="220" t="s">
        <v>546</v>
      </c>
      <c r="D288" s="220" t="s">
        <v>182</v>
      </c>
      <c r="E288" s="221" t="s">
        <v>547</v>
      </c>
      <c r="F288" s="222" t="s">
        <v>548</v>
      </c>
      <c r="G288" s="223" t="s">
        <v>269</v>
      </c>
      <c r="H288" s="224">
        <v>2</v>
      </c>
      <c r="I288" s="225"/>
      <c r="J288" s="224">
        <f>ROUND(I288*H288,0)</f>
        <v>0</v>
      </c>
      <c r="K288" s="222" t="s">
        <v>22</v>
      </c>
      <c r="L288" s="71"/>
      <c r="M288" s="226" t="s">
        <v>22</v>
      </c>
      <c r="N288" s="227" t="s">
        <v>45</v>
      </c>
      <c r="O288" s="46"/>
      <c r="P288" s="228">
        <f>O288*H288</f>
        <v>0</v>
      </c>
      <c r="Q288" s="228">
        <v>0</v>
      </c>
      <c r="R288" s="228">
        <f>Q288*H288</f>
        <v>0</v>
      </c>
      <c r="S288" s="228">
        <v>0</v>
      </c>
      <c r="T288" s="229">
        <f>S288*H288</f>
        <v>0</v>
      </c>
      <c r="AR288" s="23" t="s">
        <v>224</v>
      </c>
      <c r="AT288" s="23" t="s">
        <v>182</v>
      </c>
      <c r="AU288" s="23" t="s">
        <v>187</v>
      </c>
      <c r="AY288" s="23" t="s">
        <v>180</v>
      </c>
      <c r="BE288" s="230">
        <f>IF(N288="základní",J288,0)</f>
        <v>0</v>
      </c>
      <c r="BF288" s="230">
        <f>IF(N288="snížená",J288,0)</f>
        <v>0</v>
      </c>
      <c r="BG288" s="230">
        <f>IF(N288="zákl. přenesená",J288,0)</f>
        <v>0</v>
      </c>
      <c r="BH288" s="230">
        <f>IF(N288="sníž. přenesená",J288,0)</f>
        <v>0</v>
      </c>
      <c r="BI288" s="230">
        <f>IF(N288="nulová",J288,0)</f>
        <v>0</v>
      </c>
      <c r="BJ288" s="23" t="s">
        <v>187</v>
      </c>
      <c r="BK288" s="230">
        <f>ROUND(I288*H288,0)</f>
        <v>0</v>
      </c>
      <c r="BL288" s="23" t="s">
        <v>224</v>
      </c>
      <c r="BM288" s="23" t="s">
        <v>549</v>
      </c>
    </row>
    <row r="289" spans="2:65" s="1" customFormat="1" ht="14.4" customHeight="1">
      <c r="B289" s="45"/>
      <c r="C289" s="220" t="s">
        <v>392</v>
      </c>
      <c r="D289" s="220" t="s">
        <v>182</v>
      </c>
      <c r="E289" s="221" t="s">
        <v>550</v>
      </c>
      <c r="F289" s="222" t="s">
        <v>551</v>
      </c>
      <c r="G289" s="223" t="s">
        <v>269</v>
      </c>
      <c r="H289" s="224">
        <v>12</v>
      </c>
      <c r="I289" s="225"/>
      <c r="J289" s="224">
        <f>ROUND(I289*H289,0)</f>
        <v>0</v>
      </c>
      <c r="K289" s="222" t="s">
        <v>22</v>
      </c>
      <c r="L289" s="71"/>
      <c r="M289" s="226" t="s">
        <v>22</v>
      </c>
      <c r="N289" s="227" t="s">
        <v>45</v>
      </c>
      <c r="O289" s="46"/>
      <c r="P289" s="228">
        <f>O289*H289</f>
        <v>0</v>
      </c>
      <c r="Q289" s="228">
        <v>0</v>
      </c>
      <c r="R289" s="228">
        <f>Q289*H289</f>
        <v>0</v>
      </c>
      <c r="S289" s="228">
        <v>0</v>
      </c>
      <c r="T289" s="229">
        <f>S289*H289</f>
        <v>0</v>
      </c>
      <c r="AR289" s="23" t="s">
        <v>224</v>
      </c>
      <c r="AT289" s="23" t="s">
        <v>182</v>
      </c>
      <c r="AU289" s="23" t="s">
        <v>187</v>
      </c>
      <c r="AY289" s="23" t="s">
        <v>180</v>
      </c>
      <c r="BE289" s="230">
        <f>IF(N289="základní",J289,0)</f>
        <v>0</v>
      </c>
      <c r="BF289" s="230">
        <f>IF(N289="snížená",J289,0)</f>
        <v>0</v>
      </c>
      <c r="BG289" s="230">
        <f>IF(N289="zákl. přenesená",J289,0)</f>
        <v>0</v>
      </c>
      <c r="BH289" s="230">
        <f>IF(N289="sníž. přenesená",J289,0)</f>
        <v>0</v>
      </c>
      <c r="BI289" s="230">
        <f>IF(N289="nulová",J289,0)</f>
        <v>0</v>
      </c>
      <c r="BJ289" s="23" t="s">
        <v>187</v>
      </c>
      <c r="BK289" s="230">
        <f>ROUND(I289*H289,0)</f>
        <v>0</v>
      </c>
      <c r="BL289" s="23" t="s">
        <v>224</v>
      </c>
      <c r="BM289" s="23" t="s">
        <v>552</v>
      </c>
    </row>
    <row r="290" spans="2:65" s="1" customFormat="1" ht="14.4" customHeight="1">
      <c r="B290" s="45"/>
      <c r="C290" s="220" t="s">
        <v>553</v>
      </c>
      <c r="D290" s="220" t="s">
        <v>182</v>
      </c>
      <c r="E290" s="221" t="s">
        <v>554</v>
      </c>
      <c r="F290" s="222" t="s">
        <v>555</v>
      </c>
      <c r="G290" s="223" t="s">
        <v>269</v>
      </c>
      <c r="H290" s="224">
        <v>6</v>
      </c>
      <c r="I290" s="225"/>
      <c r="J290" s="224">
        <f>ROUND(I290*H290,0)</f>
        <v>0</v>
      </c>
      <c r="K290" s="222" t="s">
        <v>22</v>
      </c>
      <c r="L290" s="71"/>
      <c r="M290" s="226" t="s">
        <v>22</v>
      </c>
      <c r="N290" s="227" t="s">
        <v>45</v>
      </c>
      <c r="O290" s="46"/>
      <c r="P290" s="228">
        <f>O290*H290</f>
        <v>0</v>
      </c>
      <c r="Q290" s="228">
        <v>0</v>
      </c>
      <c r="R290" s="228">
        <f>Q290*H290</f>
        <v>0</v>
      </c>
      <c r="S290" s="228">
        <v>0</v>
      </c>
      <c r="T290" s="229">
        <f>S290*H290</f>
        <v>0</v>
      </c>
      <c r="AR290" s="23" t="s">
        <v>224</v>
      </c>
      <c r="AT290" s="23" t="s">
        <v>182</v>
      </c>
      <c r="AU290" s="23" t="s">
        <v>187</v>
      </c>
      <c r="AY290" s="23" t="s">
        <v>180</v>
      </c>
      <c r="BE290" s="230">
        <f>IF(N290="základní",J290,0)</f>
        <v>0</v>
      </c>
      <c r="BF290" s="230">
        <f>IF(N290="snížená",J290,0)</f>
        <v>0</v>
      </c>
      <c r="BG290" s="230">
        <f>IF(N290="zákl. přenesená",J290,0)</f>
        <v>0</v>
      </c>
      <c r="BH290" s="230">
        <f>IF(N290="sníž. přenesená",J290,0)</f>
        <v>0</v>
      </c>
      <c r="BI290" s="230">
        <f>IF(N290="nulová",J290,0)</f>
        <v>0</v>
      </c>
      <c r="BJ290" s="23" t="s">
        <v>187</v>
      </c>
      <c r="BK290" s="230">
        <f>ROUND(I290*H290,0)</f>
        <v>0</v>
      </c>
      <c r="BL290" s="23" t="s">
        <v>224</v>
      </c>
      <c r="BM290" s="23" t="s">
        <v>556</v>
      </c>
    </row>
    <row r="291" spans="2:65" s="1" customFormat="1" ht="14.4" customHeight="1">
      <c r="B291" s="45"/>
      <c r="C291" s="220" t="s">
        <v>396</v>
      </c>
      <c r="D291" s="220" t="s">
        <v>182</v>
      </c>
      <c r="E291" s="221" t="s">
        <v>557</v>
      </c>
      <c r="F291" s="222" t="s">
        <v>558</v>
      </c>
      <c r="G291" s="223" t="s">
        <v>269</v>
      </c>
      <c r="H291" s="224">
        <v>8</v>
      </c>
      <c r="I291" s="225"/>
      <c r="J291" s="224">
        <f>ROUND(I291*H291,0)</f>
        <v>0</v>
      </c>
      <c r="K291" s="222" t="s">
        <v>22</v>
      </c>
      <c r="L291" s="71"/>
      <c r="M291" s="226" t="s">
        <v>22</v>
      </c>
      <c r="N291" s="227" t="s">
        <v>45</v>
      </c>
      <c r="O291" s="46"/>
      <c r="P291" s="228">
        <f>O291*H291</f>
        <v>0</v>
      </c>
      <c r="Q291" s="228">
        <v>0</v>
      </c>
      <c r="R291" s="228">
        <f>Q291*H291</f>
        <v>0</v>
      </c>
      <c r="S291" s="228">
        <v>0</v>
      </c>
      <c r="T291" s="229">
        <f>S291*H291</f>
        <v>0</v>
      </c>
      <c r="AR291" s="23" t="s">
        <v>224</v>
      </c>
      <c r="AT291" s="23" t="s">
        <v>182</v>
      </c>
      <c r="AU291" s="23" t="s">
        <v>187</v>
      </c>
      <c r="AY291" s="23" t="s">
        <v>180</v>
      </c>
      <c r="BE291" s="230">
        <f>IF(N291="základní",J291,0)</f>
        <v>0</v>
      </c>
      <c r="BF291" s="230">
        <f>IF(N291="snížená",J291,0)</f>
        <v>0</v>
      </c>
      <c r="BG291" s="230">
        <f>IF(N291="zákl. přenesená",J291,0)</f>
        <v>0</v>
      </c>
      <c r="BH291" s="230">
        <f>IF(N291="sníž. přenesená",J291,0)</f>
        <v>0</v>
      </c>
      <c r="BI291" s="230">
        <f>IF(N291="nulová",J291,0)</f>
        <v>0</v>
      </c>
      <c r="BJ291" s="23" t="s">
        <v>187</v>
      </c>
      <c r="BK291" s="230">
        <f>ROUND(I291*H291,0)</f>
        <v>0</v>
      </c>
      <c r="BL291" s="23" t="s">
        <v>224</v>
      </c>
      <c r="BM291" s="23" t="s">
        <v>559</v>
      </c>
    </row>
    <row r="292" spans="2:65" s="1" customFormat="1" ht="22.8" customHeight="1">
      <c r="B292" s="45"/>
      <c r="C292" s="220" t="s">
        <v>560</v>
      </c>
      <c r="D292" s="220" t="s">
        <v>182</v>
      </c>
      <c r="E292" s="221" t="s">
        <v>561</v>
      </c>
      <c r="F292" s="222" t="s">
        <v>562</v>
      </c>
      <c r="G292" s="223" t="s">
        <v>563</v>
      </c>
      <c r="H292" s="224">
        <v>24</v>
      </c>
      <c r="I292" s="225"/>
      <c r="J292" s="224">
        <f>ROUND(I292*H292,0)</f>
        <v>0</v>
      </c>
      <c r="K292" s="222" t="s">
        <v>22</v>
      </c>
      <c r="L292" s="71"/>
      <c r="M292" s="226" t="s">
        <v>22</v>
      </c>
      <c r="N292" s="227" t="s">
        <v>45</v>
      </c>
      <c r="O292" s="46"/>
      <c r="P292" s="228">
        <f>O292*H292</f>
        <v>0</v>
      </c>
      <c r="Q292" s="228">
        <v>0</v>
      </c>
      <c r="R292" s="228">
        <f>Q292*H292</f>
        <v>0</v>
      </c>
      <c r="S292" s="228">
        <v>0</v>
      </c>
      <c r="T292" s="229">
        <f>S292*H292</f>
        <v>0</v>
      </c>
      <c r="AR292" s="23" t="s">
        <v>224</v>
      </c>
      <c r="AT292" s="23" t="s">
        <v>182</v>
      </c>
      <c r="AU292" s="23" t="s">
        <v>187</v>
      </c>
      <c r="AY292" s="23" t="s">
        <v>180</v>
      </c>
      <c r="BE292" s="230">
        <f>IF(N292="základní",J292,0)</f>
        <v>0</v>
      </c>
      <c r="BF292" s="230">
        <f>IF(N292="snížená",J292,0)</f>
        <v>0</v>
      </c>
      <c r="BG292" s="230">
        <f>IF(N292="zákl. přenesená",J292,0)</f>
        <v>0</v>
      </c>
      <c r="BH292" s="230">
        <f>IF(N292="sníž. přenesená",J292,0)</f>
        <v>0</v>
      </c>
      <c r="BI292" s="230">
        <f>IF(N292="nulová",J292,0)</f>
        <v>0</v>
      </c>
      <c r="BJ292" s="23" t="s">
        <v>187</v>
      </c>
      <c r="BK292" s="230">
        <f>ROUND(I292*H292,0)</f>
        <v>0</v>
      </c>
      <c r="BL292" s="23" t="s">
        <v>224</v>
      </c>
      <c r="BM292" s="23" t="s">
        <v>564</v>
      </c>
    </row>
    <row r="293" spans="2:65" s="1" customFormat="1" ht="14.4" customHeight="1">
      <c r="B293" s="45"/>
      <c r="C293" s="220" t="s">
        <v>401</v>
      </c>
      <c r="D293" s="220" t="s">
        <v>182</v>
      </c>
      <c r="E293" s="221" t="s">
        <v>565</v>
      </c>
      <c r="F293" s="222" t="s">
        <v>566</v>
      </c>
      <c r="G293" s="223" t="s">
        <v>567</v>
      </c>
      <c r="H293" s="224">
        <v>1</v>
      </c>
      <c r="I293" s="225"/>
      <c r="J293" s="224">
        <f>ROUND(I293*H293,0)</f>
        <v>0</v>
      </c>
      <c r="K293" s="222" t="s">
        <v>22</v>
      </c>
      <c r="L293" s="71"/>
      <c r="M293" s="226" t="s">
        <v>22</v>
      </c>
      <c r="N293" s="227" t="s">
        <v>45</v>
      </c>
      <c r="O293" s="46"/>
      <c r="P293" s="228">
        <f>O293*H293</f>
        <v>0</v>
      </c>
      <c r="Q293" s="228">
        <v>0</v>
      </c>
      <c r="R293" s="228">
        <f>Q293*H293</f>
        <v>0</v>
      </c>
      <c r="S293" s="228">
        <v>0</v>
      </c>
      <c r="T293" s="229">
        <f>S293*H293</f>
        <v>0</v>
      </c>
      <c r="AR293" s="23" t="s">
        <v>224</v>
      </c>
      <c r="AT293" s="23" t="s">
        <v>182</v>
      </c>
      <c r="AU293" s="23" t="s">
        <v>187</v>
      </c>
      <c r="AY293" s="23" t="s">
        <v>180</v>
      </c>
      <c r="BE293" s="230">
        <f>IF(N293="základní",J293,0)</f>
        <v>0</v>
      </c>
      <c r="BF293" s="230">
        <f>IF(N293="snížená",J293,0)</f>
        <v>0</v>
      </c>
      <c r="BG293" s="230">
        <f>IF(N293="zákl. přenesená",J293,0)</f>
        <v>0</v>
      </c>
      <c r="BH293" s="230">
        <f>IF(N293="sníž. přenesená",J293,0)</f>
        <v>0</v>
      </c>
      <c r="BI293" s="230">
        <f>IF(N293="nulová",J293,0)</f>
        <v>0</v>
      </c>
      <c r="BJ293" s="23" t="s">
        <v>187</v>
      </c>
      <c r="BK293" s="230">
        <f>ROUND(I293*H293,0)</f>
        <v>0</v>
      </c>
      <c r="BL293" s="23" t="s">
        <v>224</v>
      </c>
      <c r="BM293" s="23" t="s">
        <v>568</v>
      </c>
    </row>
    <row r="294" spans="2:65" s="1" customFormat="1" ht="14.4" customHeight="1">
      <c r="B294" s="45"/>
      <c r="C294" s="220" t="s">
        <v>569</v>
      </c>
      <c r="D294" s="220" t="s">
        <v>182</v>
      </c>
      <c r="E294" s="221" t="s">
        <v>570</v>
      </c>
      <c r="F294" s="222" t="s">
        <v>571</v>
      </c>
      <c r="G294" s="223" t="s">
        <v>567</v>
      </c>
      <c r="H294" s="224">
        <v>1</v>
      </c>
      <c r="I294" s="225"/>
      <c r="J294" s="224">
        <f>ROUND(I294*H294,0)</f>
        <v>0</v>
      </c>
      <c r="K294" s="222" t="s">
        <v>22</v>
      </c>
      <c r="L294" s="71"/>
      <c r="M294" s="226" t="s">
        <v>22</v>
      </c>
      <c r="N294" s="227" t="s">
        <v>45</v>
      </c>
      <c r="O294" s="46"/>
      <c r="P294" s="228">
        <f>O294*H294</f>
        <v>0</v>
      </c>
      <c r="Q294" s="228">
        <v>0</v>
      </c>
      <c r="R294" s="228">
        <f>Q294*H294</f>
        <v>0</v>
      </c>
      <c r="S294" s="228">
        <v>0</v>
      </c>
      <c r="T294" s="229">
        <f>S294*H294</f>
        <v>0</v>
      </c>
      <c r="AR294" s="23" t="s">
        <v>224</v>
      </c>
      <c r="AT294" s="23" t="s">
        <v>182</v>
      </c>
      <c r="AU294" s="23" t="s">
        <v>187</v>
      </c>
      <c r="AY294" s="23" t="s">
        <v>180</v>
      </c>
      <c r="BE294" s="230">
        <f>IF(N294="základní",J294,0)</f>
        <v>0</v>
      </c>
      <c r="BF294" s="230">
        <f>IF(N294="snížená",J294,0)</f>
        <v>0</v>
      </c>
      <c r="BG294" s="230">
        <f>IF(N294="zákl. přenesená",J294,0)</f>
        <v>0</v>
      </c>
      <c r="BH294" s="230">
        <f>IF(N294="sníž. přenesená",J294,0)</f>
        <v>0</v>
      </c>
      <c r="BI294" s="230">
        <f>IF(N294="nulová",J294,0)</f>
        <v>0</v>
      </c>
      <c r="BJ294" s="23" t="s">
        <v>187</v>
      </c>
      <c r="BK294" s="230">
        <f>ROUND(I294*H294,0)</f>
        <v>0</v>
      </c>
      <c r="BL294" s="23" t="s">
        <v>224</v>
      </c>
      <c r="BM294" s="23" t="s">
        <v>572</v>
      </c>
    </row>
    <row r="295" spans="2:65" s="1" customFormat="1" ht="14.4" customHeight="1">
      <c r="B295" s="45"/>
      <c r="C295" s="220" t="s">
        <v>404</v>
      </c>
      <c r="D295" s="220" t="s">
        <v>182</v>
      </c>
      <c r="E295" s="221" t="s">
        <v>573</v>
      </c>
      <c r="F295" s="222" t="s">
        <v>574</v>
      </c>
      <c r="G295" s="223" t="s">
        <v>563</v>
      </c>
      <c r="H295" s="224">
        <v>40</v>
      </c>
      <c r="I295" s="225"/>
      <c r="J295" s="224">
        <f>ROUND(I295*H295,0)</f>
        <v>0</v>
      </c>
      <c r="K295" s="222" t="s">
        <v>22</v>
      </c>
      <c r="L295" s="71"/>
      <c r="M295" s="226" t="s">
        <v>22</v>
      </c>
      <c r="N295" s="227" t="s">
        <v>45</v>
      </c>
      <c r="O295" s="46"/>
      <c r="P295" s="228">
        <f>O295*H295</f>
        <v>0</v>
      </c>
      <c r="Q295" s="228">
        <v>0</v>
      </c>
      <c r="R295" s="228">
        <f>Q295*H295</f>
        <v>0</v>
      </c>
      <c r="S295" s="228">
        <v>0</v>
      </c>
      <c r="T295" s="229">
        <f>S295*H295</f>
        <v>0</v>
      </c>
      <c r="AR295" s="23" t="s">
        <v>224</v>
      </c>
      <c r="AT295" s="23" t="s">
        <v>182</v>
      </c>
      <c r="AU295" s="23" t="s">
        <v>187</v>
      </c>
      <c r="AY295" s="23" t="s">
        <v>180</v>
      </c>
      <c r="BE295" s="230">
        <f>IF(N295="základní",J295,0)</f>
        <v>0</v>
      </c>
      <c r="BF295" s="230">
        <f>IF(N295="snížená",J295,0)</f>
        <v>0</v>
      </c>
      <c r="BG295" s="230">
        <f>IF(N295="zákl. přenesená",J295,0)</f>
        <v>0</v>
      </c>
      <c r="BH295" s="230">
        <f>IF(N295="sníž. přenesená",J295,0)</f>
        <v>0</v>
      </c>
      <c r="BI295" s="230">
        <f>IF(N295="nulová",J295,0)</f>
        <v>0</v>
      </c>
      <c r="BJ295" s="23" t="s">
        <v>187</v>
      </c>
      <c r="BK295" s="230">
        <f>ROUND(I295*H295,0)</f>
        <v>0</v>
      </c>
      <c r="BL295" s="23" t="s">
        <v>224</v>
      </c>
      <c r="BM295" s="23" t="s">
        <v>575</v>
      </c>
    </row>
    <row r="296" spans="2:65" s="1" customFormat="1" ht="14.4" customHeight="1">
      <c r="B296" s="45"/>
      <c r="C296" s="220" t="s">
        <v>576</v>
      </c>
      <c r="D296" s="220" t="s">
        <v>182</v>
      </c>
      <c r="E296" s="221" t="s">
        <v>577</v>
      </c>
      <c r="F296" s="222" t="s">
        <v>578</v>
      </c>
      <c r="G296" s="223" t="s">
        <v>567</v>
      </c>
      <c r="H296" s="224">
        <v>1</v>
      </c>
      <c r="I296" s="225"/>
      <c r="J296" s="224">
        <f>ROUND(I296*H296,0)</f>
        <v>0</v>
      </c>
      <c r="K296" s="222" t="s">
        <v>22</v>
      </c>
      <c r="L296" s="71"/>
      <c r="M296" s="226" t="s">
        <v>22</v>
      </c>
      <c r="N296" s="227" t="s">
        <v>45</v>
      </c>
      <c r="O296" s="46"/>
      <c r="P296" s="228">
        <f>O296*H296</f>
        <v>0</v>
      </c>
      <c r="Q296" s="228">
        <v>0</v>
      </c>
      <c r="R296" s="228">
        <f>Q296*H296</f>
        <v>0</v>
      </c>
      <c r="S296" s="228">
        <v>0</v>
      </c>
      <c r="T296" s="229">
        <f>S296*H296</f>
        <v>0</v>
      </c>
      <c r="AR296" s="23" t="s">
        <v>224</v>
      </c>
      <c r="AT296" s="23" t="s">
        <v>182</v>
      </c>
      <c r="AU296" s="23" t="s">
        <v>187</v>
      </c>
      <c r="AY296" s="23" t="s">
        <v>180</v>
      </c>
      <c r="BE296" s="230">
        <f>IF(N296="základní",J296,0)</f>
        <v>0</v>
      </c>
      <c r="BF296" s="230">
        <f>IF(N296="snížená",J296,0)</f>
        <v>0</v>
      </c>
      <c r="BG296" s="230">
        <f>IF(N296="zákl. přenesená",J296,0)</f>
        <v>0</v>
      </c>
      <c r="BH296" s="230">
        <f>IF(N296="sníž. přenesená",J296,0)</f>
        <v>0</v>
      </c>
      <c r="BI296" s="230">
        <f>IF(N296="nulová",J296,0)</f>
        <v>0</v>
      </c>
      <c r="BJ296" s="23" t="s">
        <v>187</v>
      </c>
      <c r="BK296" s="230">
        <f>ROUND(I296*H296,0)</f>
        <v>0</v>
      </c>
      <c r="BL296" s="23" t="s">
        <v>224</v>
      </c>
      <c r="BM296" s="23" t="s">
        <v>579</v>
      </c>
    </row>
    <row r="297" spans="2:63" s="10" customFormat="1" ht="29.85" customHeight="1">
      <c r="B297" s="204"/>
      <c r="C297" s="205"/>
      <c r="D297" s="206" t="s">
        <v>72</v>
      </c>
      <c r="E297" s="218" t="s">
        <v>580</v>
      </c>
      <c r="F297" s="218" t="s">
        <v>581</v>
      </c>
      <c r="G297" s="205"/>
      <c r="H297" s="205"/>
      <c r="I297" s="208"/>
      <c r="J297" s="219">
        <f>BK297</f>
        <v>0</v>
      </c>
      <c r="K297" s="205"/>
      <c r="L297" s="210"/>
      <c r="M297" s="211"/>
      <c r="N297" s="212"/>
      <c r="O297" s="212"/>
      <c r="P297" s="213">
        <f>SUM(P298:P309)</f>
        <v>0</v>
      </c>
      <c r="Q297" s="212"/>
      <c r="R297" s="213">
        <f>SUM(R298:R309)</f>
        <v>0</v>
      </c>
      <c r="S297" s="212"/>
      <c r="T297" s="214">
        <f>SUM(T298:T309)</f>
        <v>0</v>
      </c>
      <c r="AR297" s="215" t="s">
        <v>187</v>
      </c>
      <c r="AT297" s="216" t="s">
        <v>72</v>
      </c>
      <c r="AU297" s="216" t="s">
        <v>10</v>
      </c>
      <c r="AY297" s="215" t="s">
        <v>180</v>
      </c>
      <c r="BK297" s="217">
        <f>SUM(BK298:BK309)</f>
        <v>0</v>
      </c>
    </row>
    <row r="298" spans="2:65" s="1" customFormat="1" ht="22.8" customHeight="1">
      <c r="B298" s="45"/>
      <c r="C298" s="220" t="s">
        <v>409</v>
      </c>
      <c r="D298" s="220" t="s">
        <v>182</v>
      </c>
      <c r="E298" s="221" t="s">
        <v>582</v>
      </c>
      <c r="F298" s="222" t="s">
        <v>583</v>
      </c>
      <c r="G298" s="223" t="s">
        <v>269</v>
      </c>
      <c r="H298" s="224">
        <v>1</v>
      </c>
      <c r="I298" s="225"/>
      <c r="J298" s="224">
        <f>ROUND(I298*H298,0)</f>
        <v>0</v>
      </c>
      <c r="K298" s="222" t="s">
        <v>22</v>
      </c>
      <c r="L298" s="71"/>
      <c r="M298" s="226" t="s">
        <v>22</v>
      </c>
      <c r="N298" s="227" t="s">
        <v>45</v>
      </c>
      <c r="O298" s="46"/>
      <c r="P298" s="228">
        <f>O298*H298</f>
        <v>0</v>
      </c>
      <c r="Q298" s="228">
        <v>0</v>
      </c>
      <c r="R298" s="228">
        <f>Q298*H298</f>
        <v>0</v>
      </c>
      <c r="S298" s="228">
        <v>0</v>
      </c>
      <c r="T298" s="229">
        <f>S298*H298</f>
        <v>0</v>
      </c>
      <c r="AR298" s="23" t="s">
        <v>224</v>
      </c>
      <c r="AT298" s="23" t="s">
        <v>182</v>
      </c>
      <c r="AU298" s="23" t="s">
        <v>187</v>
      </c>
      <c r="AY298" s="23" t="s">
        <v>180</v>
      </c>
      <c r="BE298" s="230">
        <f>IF(N298="základní",J298,0)</f>
        <v>0</v>
      </c>
      <c r="BF298" s="230">
        <f>IF(N298="snížená",J298,0)</f>
        <v>0</v>
      </c>
      <c r="BG298" s="230">
        <f>IF(N298="zákl. přenesená",J298,0)</f>
        <v>0</v>
      </c>
      <c r="BH298" s="230">
        <f>IF(N298="sníž. přenesená",J298,0)</f>
        <v>0</v>
      </c>
      <c r="BI298" s="230">
        <f>IF(N298="nulová",J298,0)</f>
        <v>0</v>
      </c>
      <c r="BJ298" s="23" t="s">
        <v>187</v>
      </c>
      <c r="BK298" s="230">
        <f>ROUND(I298*H298,0)</f>
        <v>0</v>
      </c>
      <c r="BL298" s="23" t="s">
        <v>224</v>
      </c>
      <c r="BM298" s="23" t="s">
        <v>584</v>
      </c>
    </row>
    <row r="299" spans="2:65" s="1" customFormat="1" ht="14.4" customHeight="1">
      <c r="B299" s="45"/>
      <c r="C299" s="220" t="s">
        <v>585</v>
      </c>
      <c r="D299" s="220" t="s">
        <v>182</v>
      </c>
      <c r="E299" s="221" t="s">
        <v>586</v>
      </c>
      <c r="F299" s="222" t="s">
        <v>587</v>
      </c>
      <c r="G299" s="223" t="s">
        <v>269</v>
      </c>
      <c r="H299" s="224">
        <v>1</v>
      </c>
      <c r="I299" s="225"/>
      <c r="J299" s="224">
        <f>ROUND(I299*H299,0)</f>
        <v>0</v>
      </c>
      <c r="K299" s="222" t="s">
        <v>22</v>
      </c>
      <c r="L299" s="71"/>
      <c r="M299" s="226" t="s">
        <v>22</v>
      </c>
      <c r="N299" s="227" t="s">
        <v>45</v>
      </c>
      <c r="O299" s="46"/>
      <c r="P299" s="228">
        <f>O299*H299</f>
        <v>0</v>
      </c>
      <c r="Q299" s="228">
        <v>0</v>
      </c>
      <c r="R299" s="228">
        <f>Q299*H299</f>
        <v>0</v>
      </c>
      <c r="S299" s="228">
        <v>0</v>
      </c>
      <c r="T299" s="229">
        <f>S299*H299</f>
        <v>0</v>
      </c>
      <c r="AR299" s="23" t="s">
        <v>224</v>
      </c>
      <c r="AT299" s="23" t="s">
        <v>182</v>
      </c>
      <c r="AU299" s="23" t="s">
        <v>187</v>
      </c>
      <c r="AY299" s="23" t="s">
        <v>180</v>
      </c>
      <c r="BE299" s="230">
        <f>IF(N299="základní",J299,0)</f>
        <v>0</v>
      </c>
      <c r="BF299" s="230">
        <f>IF(N299="snížená",J299,0)</f>
        <v>0</v>
      </c>
      <c r="BG299" s="230">
        <f>IF(N299="zákl. přenesená",J299,0)</f>
        <v>0</v>
      </c>
      <c r="BH299" s="230">
        <f>IF(N299="sníž. přenesená",J299,0)</f>
        <v>0</v>
      </c>
      <c r="BI299" s="230">
        <f>IF(N299="nulová",J299,0)</f>
        <v>0</v>
      </c>
      <c r="BJ299" s="23" t="s">
        <v>187</v>
      </c>
      <c r="BK299" s="230">
        <f>ROUND(I299*H299,0)</f>
        <v>0</v>
      </c>
      <c r="BL299" s="23" t="s">
        <v>224</v>
      </c>
      <c r="BM299" s="23" t="s">
        <v>588</v>
      </c>
    </row>
    <row r="300" spans="2:65" s="1" customFormat="1" ht="34.2" customHeight="1">
      <c r="B300" s="45"/>
      <c r="C300" s="220" t="s">
        <v>413</v>
      </c>
      <c r="D300" s="220" t="s">
        <v>182</v>
      </c>
      <c r="E300" s="221" t="s">
        <v>589</v>
      </c>
      <c r="F300" s="222" t="s">
        <v>590</v>
      </c>
      <c r="G300" s="223" t="s">
        <v>358</v>
      </c>
      <c r="H300" s="224">
        <v>3</v>
      </c>
      <c r="I300" s="225"/>
      <c r="J300" s="224">
        <f>ROUND(I300*H300,0)</f>
        <v>0</v>
      </c>
      <c r="K300" s="222" t="s">
        <v>193</v>
      </c>
      <c r="L300" s="71"/>
      <c r="M300" s="226" t="s">
        <v>22</v>
      </c>
      <c r="N300" s="227" t="s">
        <v>45</v>
      </c>
      <c r="O300" s="46"/>
      <c r="P300" s="228">
        <f>O300*H300</f>
        <v>0</v>
      </c>
      <c r="Q300" s="228">
        <v>0</v>
      </c>
      <c r="R300" s="228">
        <f>Q300*H300</f>
        <v>0</v>
      </c>
      <c r="S300" s="228">
        <v>0</v>
      </c>
      <c r="T300" s="229">
        <f>S300*H300</f>
        <v>0</v>
      </c>
      <c r="AR300" s="23" t="s">
        <v>224</v>
      </c>
      <c r="AT300" s="23" t="s">
        <v>182</v>
      </c>
      <c r="AU300" s="23" t="s">
        <v>187</v>
      </c>
      <c r="AY300" s="23" t="s">
        <v>180</v>
      </c>
      <c r="BE300" s="230">
        <f>IF(N300="základní",J300,0)</f>
        <v>0</v>
      </c>
      <c r="BF300" s="230">
        <f>IF(N300="snížená",J300,0)</f>
        <v>0</v>
      </c>
      <c r="BG300" s="230">
        <f>IF(N300="zákl. přenesená",J300,0)</f>
        <v>0</v>
      </c>
      <c r="BH300" s="230">
        <f>IF(N300="sníž. přenesená",J300,0)</f>
        <v>0</v>
      </c>
      <c r="BI300" s="230">
        <f>IF(N300="nulová",J300,0)</f>
        <v>0</v>
      </c>
      <c r="BJ300" s="23" t="s">
        <v>187</v>
      </c>
      <c r="BK300" s="230">
        <f>ROUND(I300*H300,0)</f>
        <v>0</v>
      </c>
      <c r="BL300" s="23" t="s">
        <v>224</v>
      </c>
      <c r="BM300" s="23" t="s">
        <v>591</v>
      </c>
    </row>
    <row r="301" spans="2:47" s="1" customFormat="1" ht="13.5">
      <c r="B301" s="45"/>
      <c r="C301" s="73"/>
      <c r="D301" s="233" t="s">
        <v>205</v>
      </c>
      <c r="E301" s="73"/>
      <c r="F301" s="254" t="s">
        <v>592</v>
      </c>
      <c r="G301" s="73"/>
      <c r="H301" s="73"/>
      <c r="I301" s="190"/>
      <c r="J301" s="73"/>
      <c r="K301" s="73"/>
      <c r="L301" s="71"/>
      <c r="M301" s="255"/>
      <c r="N301" s="46"/>
      <c r="O301" s="46"/>
      <c r="P301" s="46"/>
      <c r="Q301" s="46"/>
      <c r="R301" s="46"/>
      <c r="S301" s="46"/>
      <c r="T301" s="94"/>
      <c r="AT301" s="23" t="s">
        <v>205</v>
      </c>
      <c r="AU301" s="23" t="s">
        <v>187</v>
      </c>
    </row>
    <row r="302" spans="2:65" s="1" customFormat="1" ht="14.4" customHeight="1">
      <c r="B302" s="45"/>
      <c r="C302" s="266" t="s">
        <v>593</v>
      </c>
      <c r="D302" s="266" t="s">
        <v>594</v>
      </c>
      <c r="E302" s="267" t="s">
        <v>595</v>
      </c>
      <c r="F302" s="268" t="s">
        <v>596</v>
      </c>
      <c r="G302" s="269" t="s">
        <v>269</v>
      </c>
      <c r="H302" s="270">
        <v>3</v>
      </c>
      <c r="I302" s="271"/>
      <c r="J302" s="270">
        <f>ROUND(I302*H302,0)</f>
        <v>0</v>
      </c>
      <c r="K302" s="268" t="s">
        <v>22</v>
      </c>
      <c r="L302" s="272"/>
      <c r="M302" s="273" t="s">
        <v>22</v>
      </c>
      <c r="N302" s="274" t="s">
        <v>45</v>
      </c>
      <c r="O302" s="46"/>
      <c r="P302" s="228">
        <f>O302*H302</f>
        <v>0</v>
      </c>
      <c r="Q302" s="228">
        <v>0</v>
      </c>
      <c r="R302" s="228">
        <f>Q302*H302</f>
        <v>0</v>
      </c>
      <c r="S302" s="228">
        <v>0</v>
      </c>
      <c r="T302" s="229">
        <f>S302*H302</f>
        <v>0</v>
      </c>
      <c r="AR302" s="23" t="s">
        <v>270</v>
      </c>
      <c r="AT302" s="23" t="s">
        <v>594</v>
      </c>
      <c r="AU302" s="23" t="s">
        <v>187</v>
      </c>
      <c r="AY302" s="23" t="s">
        <v>180</v>
      </c>
      <c r="BE302" s="230">
        <f>IF(N302="základní",J302,0)</f>
        <v>0</v>
      </c>
      <c r="BF302" s="230">
        <f>IF(N302="snížená",J302,0)</f>
        <v>0</v>
      </c>
      <c r="BG302" s="230">
        <f>IF(N302="zákl. přenesená",J302,0)</f>
        <v>0</v>
      </c>
      <c r="BH302" s="230">
        <f>IF(N302="sníž. přenesená",J302,0)</f>
        <v>0</v>
      </c>
      <c r="BI302" s="230">
        <f>IF(N302="nulová",J302,0)</f>
        <v>0</v>
      </c>
      <c r="BJ302" s="23" t="s">
        <v>187</v>
      </c>
      <c r="BK302" s="230">
        <f>ROUND(I302*H302,0)</f>
        <v>0</v>
      </c>
      <c r="BL302" s="23" t="s">
        <v>224</v>
      </c>
      <c r="BM302" s="23" t="s">
        <v>597</v>
      </c>
    </row>
    <row r="303" spans="2:65" s="1" customFormat="1" ht="14.4" customHeight="1">
      <c r="B303" s="45"/>
      <c r="C303" s="266" t="s">
        <v>417</v>
      </c>
      <c r="D303" s="266" t="s">
        <v>594</v>
      </c>
      <c r="E303" s="267" t="s">
        <v>598</v>
      </c>
      <c r="F303" s="268" t="s">
        <v>599</v>
      </c>
      <c r="G303" s="269" t="s">
        <v>358</v>
      </c>
      <c r="H303" s="270">
        <v>2</v>
      </c>
      <c r="I303" s="271"/>
      <c r="J303" s="270">
        <f>ROUND(I303*H303,0)</f>
        <v>0</v>
      </c>
      <c r="K303" s="268" t="s">
        <v>193</v>
      </c>
      <c r="L303" s="272"/>
      <c r="M303" s="273" t="s">
        <v>22</v>
      </c>
      <c r="N303" s="274" t="s">
        <v>45</v>
      </c>
      <c r="O303" s="46"/>
      <c r="P303" s="228">
        <f>O303*H303</f>
        <v>0</v>
      </c>
      <c r="Q303" s="228">
        <v>0</v>
      </c>
      <c r="R303" s="228">
        <f>Q303*H303</f>
        <v>0</v>
      </c>
      <c r="S303" s="228">
        <v>0</v>
      </c>
      <c r="T303" s="229">
        <f>S303*H303</f>
        <v>0</v>
      </c>
      <c r="AR303" s="23" t="s">
        <v>270</v>
      </c>
      <c r="AT303" s="23" t="s">
        <v>594</v>
      </c>
      <c r="AU303" s="23" t="s">
        <v>187</v>
      </c>
      <c r="AY303" s="23" t="s">
        <v>180</v>
      </c>
      <c r="BE303" s="230">
        <f>IF(N303="základní",J303,0)</f>
        <v>0</v>
      </c>
      <c r="BF303" s="230">
        <f>IF(N303="snížená",J303,0)</f>
        <v>0</v>
      </c>
      <c r="BG303" s="230">
        <f>IF(N303="zákl. přenesená",J303,0)</f>
        <v>0</v>
      </c>
      <c r="BH303" s="230">
        <f>IF(N303="sníž. přenesená",J303,0)</f>
        <v>0</v>
      </c>
      <c r="BI303" s="230">
        <f>IF(N303="nulová",J303,0)</f>
        <v>0</v>
      </c>
      <c r="BJ303" s="23" t="s">
        <v>187</v>
      </c>
      <c r="BK303" s="230">
        <f>ROUND(I303*H303,0)</f>
        <v>0</v>
      </c>
      <c r="BL303" s="23" t="s">
        <v>224</v>
      </c>
      <c r="BM303" s="23" t="s">
        <v>600</v>
      </c>
    </row>
    <row r="304" spans="2:65" s="1" customFormat="1" ht="14.4" customHeight="1">
      <c r="B304" s="45"/>
      <c r="C304" s="266" t="s">
        <v>601</v>
      </c>
      <c r="D304" s="266" t="s">
        <v>594</v>
      </c>
      <c r="E304" s="267" t="s">
        <v>602</v>
      </c>
      <c r="F304" s="268" t="s">
        <v>603</v>
      </c>
      <c r="G304" s="269" t="s">
        <v>358</v>
      </c>
      <c r="H304" s="270">
        <v>1</v>
      </c>
      <c r="I304" s="271"/>
      <c r="J304" s="270">
        <f>ROUND(I304*H304,0)</f>
        <v>0</v>
      </c>
      <c r="K304" s="268" t="s">
        <v>193</v>
      </c>
      <c r="L304" s="272"/>
      <c r="M304" s="273" t="s">
        <v>22</v>
      </c>
      <c r="N304" s="274" t="s">
        <v>45</v>
      </c>
      <c r="O304" s="46"/>
      <c r="P304" s="228">
        <f>O304*H304</f>
        <v>0</v>
      </c>
      <c r="Q304" s="228">
        <v>0</v>
      </c>
      <c r="R304" s="228">
        <f>Q304*H304</f>
        <v>0</v>
      </c>
      <c r="S304" s="228">
        <v>0</v>
      </c>
      <c r="T304" s="229">
        <f>S304*H304</f>
        <v>0</v>
      </c>
      <c r="AR304" s="23" t="s">
        <v>270</v>
      </c>
      <c r="AT304" s="23" t="s">
        <v>594</v>
      </c>
      <c r="AU304" s="23" t="s">
        <v>187</v>
      </c>
      <c r="AY304" s="23" t="s">
        <v>180</v>
      </c>
      <c r="BE304" s="230">
        <f>IF(N304="základní",J304,0)</f>
        <v>0</v>
      </c>
      <c r="BF304" s="230">
        <f>IF(N304="snížená",J304,0)</f>
        <v>0</v>
      </c>
      <c r="BG304" s="230">
        <f>IF(N304="zákl. přenesená",J304,0)</f>
        <v>0</v>
      </c>
      <c r="BH304" s="230">
        <f>IF(N304="sníž. přenesená",J304,0)</f>
        <v>0</v>
      </c>
      <c r="BI304" s="230">
        <f>IF(N304="nulová",J304,0)</f>
        <v>0</v>
      </c>
      <c r="BJ304" s="23" t="s">
        <v>187</v>
      </c>
      <c r="BK304" s="230">
        <f>ROUND(I304*H304,0)</f>
        <v>0</v>
      </c>
      <c r="BL304" s="23" t="s">
        <v>224</v>
      </c>
      <c r="BM304" s="23" t="s">
        <v>604</v>
      </c>
    </row>
    <row r="305" spans="2:65" s="1" customFormat="1" ht="22.8" customHeight="1">
      <c r="B305" s="45"/>
      <c r="C305" s="220" t="s">
        <v>424</v>
      </c>
      <c r="D305" s="220" t="s">
        <v>182</v>
      </c>
      <c r="E305" s="221" t="s">
        <v>605</v>
      </c>
      <c r="F305" s="222" t="s">
        <v>606</v>
      </c>
      <c r="G305" s="223" t="s">
        <v>358</v>
      </c>
      <c r="H305" s="224">
        <v>3</v>
      </c>
      <c r="I305" s="225"/>
      <c r="J305" s="224">
        <f>ROUND(I305*H305,0)</f>
        <v>0</v>
      </c>
      <c r="K305" s="222" t="s">
        <v>193</v>
      </c>
      <c r="L305" s="71"/>
      <c r="M305" s="226" t="s">
        <v>22</v>
      </c>
      <c r="N305" s="227" t="s">
        <v>45</v>
      </c>
      <c r="O305" s="46"/>
      <c r="P305" s="228">
        <f>O305*H305</f>
        <v>0</v>
      </c>
      <c r="Q305" s="228">
        <v>0</v>
      </c>
      <c r="R305" s="228">
        <f>Q305*H305</f>
        <v>0</v>
      </c>
      <c r="S305" s="228">
        <v>0</v>
      </c>
      <c r="T305" s="229">
        <f>S305*H305</f>
        <v>0</v>
      </c>
      <c r="AR305" s="23" t="s">
        <v>224</v>
      </c>
      <c r="AT305" s="23" t="s">
        <v>182</v>
      </c>
      <c r="AU305" s="23" t="s">
        <v>187</v>
      </c>
      <c r="AY305" s="23" t="s">
        <v>180</v>
      </c>
      <c r="BE305" s="230">
        <f>IF(N305="základní",J305,0)</f>
        <v>0</v>
      </c>
      <c r="BF305" s="230">
        <f>IF(N305="snížená",J305,0)</f>
        <v>0</v>
      </c>
      <c r="BG305" s="230">
        <f>IF(N305="zákl. přenesená",J305,0)</f>
        <v>0</v>
      </c>
      <c r="BH305" s="230">
        <f>IF(N305="sníž. přenesená",J305,0)</f>
        <v>0</v>
      </c>
      <c r="BI305" s="230">
        <f>IF(N305="nulová",J305,0)</f>
        <v>0</v>
      </c>
      <c r="BJ305" s="23" t="s">
        <v>187</v>
      </c>
      <c r="BK305" s="230">
        <f>ROUND(I305*H305,0)</f>
        <v>0</v>
      </c>
      <c r="BL305" s="23" t="s">
        <v>224</v>
      </c>
      <c r="BM305" s="23" t="s">
        <v>607</v>
      </c>
    </row>
    <row r="306" spans="2:47" s="1" customFormat="1" ht="13.5">
      <c r="B306" s="45"/>
      <c r="C306" s="73"/>
      <c r="D306" s="233" t="s">
        <v>205</v>
      </c>
      <c r="E306" s="73"/>
      <c r="F306" s="254" t="s">
        <v>608</v>
      </c>
      <c r="G306" s="73"/>
      <c r="H306" s="73"/>
      <c r="I306" s="190"/>
      <c r="J306" s="73"/>
      <c r="K306" s="73"/>
      <c r="L306" s="71"/>
      <c r="M306" s="255"/>
      <c r="N306" s="46"/>
      <c r="O306" s="46"/>
      <c r="P306" s="46"/>
      <c r="Q306" s="46"/>
      <c r="R306" s="46"/>
      <c r="S306" s="46"/>
      <c r="T306" s="94"/>
      <c r="AT306" s="23" t="s">
        <v>205</v>
      </c>
      <c r="AU306" s="23" t="s">
        <v>187</v>
      </c>
    </row>
    <row r="307" spans="2:65" s="1" customFormat="1" ht="22.8" customHeight="1">
      <c r="B307" s="45"/>
      <c r="C307" s="266" t="s">
        <v>609</v>
      </c>
      <c r="D307" s="266" t="s">
        <v>594</v>
      </c>
      <c r="E307" s="267" t="s">
        <v>610</v>
      </c>
      <c r="F307" s="268" t="s">
        <v>611</v>
      </c>
      <c r="G307" s="269" t="s">
        <v>358</v>
      </c>
      <c r="H307" s="270">
        <v>3</v>
      </c>
      <c r="I307" s="271"/>
      <c r="J307" s="270">
        <f>ROUND(I307*H307,0)</f>
        <v>0</v>
      </c>
      <c r="K307" s="268" t="s">
        <v>193</v>
      </c>
      <c r="L307" s="272"/>
      <c r="M307" s="273" t="s">
        <v>22</v>
      </c>
      <c r="N307" s="274" t="s">
        <v>45</v>
      </c>
      <c r="O307" s="46"/>
      <c r="P307" s="228">
        <f>O307*H307</f>
        <v>0</v>
      </c>
      <c r="Q307" s="228">
        <v>0</v>
      </c>
      <c r="R307" s="228">
        <f>Q307*H307</f>
        <v>0</v>
      </c>
      <c r="S307" s="228">
        <v>0</v>
      </c>
      <c r="T307" s="229">
        <f>S307*H307</f>
        <v>0</v>
      </c>
      <c r="AR307" s="23" t="s">
        <v>270</v>
      </c>
      <c r="AT307" s="23" t="s">
        <v>594</v>
      </c>
      <c r="AU307" s="23" t="s">
        <v>187</v>
      </c>
      <c r="AY307" s="23" t="s">
        <v>180</v>
      </c>
      <c r="BE307" s="230">
        <f>IF(N307="základní",J307,0)</f>
        <v>0</v>
      </c>
      <c r="BF307" s="230">
        <f>IF(N307="snížená",J307,0)</f>
        <v>0</v>
      </c>
      <c r="BG307" s="230">
        <f>IF(N307="zákl. přenesená",J307,0)</f>
        <v>0</v>
      </c>
      <c r="BH307" s="230">
        <f>IF(N307="sníž. přenesená",J307,0)</f>
        <v>0</v>
      </c>
      <c r="BI307" s="230">
        <f>IF(N307="nulová",J307,0)</f>
        <v>0</v>
      </c>
      <c r="BJ307" s="23" t="s">
        <v>187</v>
      </c>
      <c r="BK307" s="230">
        <f>ROUND(I307*H307,0)</f>
        <v>0</v>
      </c>
      <c r="BL307" s="23" t="s">
        <v>224</v>
      </c>
      <c r="BM307" s="23" t="s">
        <v>612</v>
      </c>
    </row>
    <row r="308" spans="2:65" s="1" customFormat="1" ht="34.2" customHeight="1">
      <c r="B308" s="45"/>
      <c r="C308" s="220" t="s">
        <v>428</v>
      </c>
      <c r="D308" s="220" t="s">
        <v>182</v>
      </c>
      <c r="E308" s="221" t="s">
        <v>613</v>
      </c>
      <c r="F308" s="222" t="s">
        <v>614</v>
      </c>
      <c r="G308" s="223" t="s">
        <v>334</v>
      </c>
      <c r="H308" s="225"/>
      <c r="I308" s="225"/>
      <c r="J308" s="224">
        <f>ROUND(I308*H308,0)</f>
        <v>0</v>
      </c>
      <c r="K308" s="222" t="s">
        <v>193</v>
      </c>
      <c r="L308" s="71"/>
      <c r="M308" s="226" t="s">
        <v>22</v>
      </c>
      <c r="N308" s="227" t="s">
        <v>45</v>
      </c>
      <c r="O308" s="46"/>
      <c r="P308" s="228">
        <f>O308*H308</f>
        <v>0</v>
      </c>
      <c r="Q308" s="228">
        <v>0</v>
      </c>
      <c r="R308" s="228">
        <f>Q308*H308</f>
        <v>0</v>
      </c>
      <c r="S308" s="228">
        <v>0</v>
      </c>
      <c r="T308" s="229">
        <f>S308*H308</f>
        <v>0</v>
      </c>
      <c r="AR308" s="23" t="s">
        <v>224</v>
      </c>
      <c r="AT308" s="23" t="s">
        <v>182</v>
      </c>
      <c r="AU308" s="23" t="s">
        <v>187</v>
      </c>
      <c r="AY308" s="23" t="s">
        <v>180</v>
      </c>
      <c r="BE308" s="230">
        <f>IF(N308="základní",J308,0)</f>
        <v>0</v>
      </c>
      <c r="BF308" s="230">
        <f>IF(N308="snížená",J308,0)</f>
        <v>0</v>
      </c>
      <c r="BG308" s="230">
        <f>IF(N308="zákl. přenesená",J308,0)</f>
        <v>0</v>
      </c>
      <c r="BH308" s="230">
        <f>IF(N308="sníž. přenesená",J308,0)</f>
        <v>0</v>
      </c>
      <c r="BI308" s="230">
        <f>IF(N308="nulová",J308,0)</f>
        <v>0</v>
      </c>
      <c r="BJ308" s="23" t="s">
        <v>187</v>
      </c>
      <c r="BK308" s="230">
        <f>ROUND(I308*H308,0)</f>
        <v>0</v>
      </c>
      <c r="BL308" s="23" t="s">
        <v>224</v>
      </c>
      <c r="BM308" s="23" t="s">
        <v>615</v>
      </c>
    </row>
    <row r="309" spans="2:47" s="1" customFormat="1" ht="13.5">
      <c r="B309" s="45"/>
      <c r="C309" s="73"/>
      <c r="D309" s="233" t="s">
        <v>205</v>
      </c>
      <c r="E309" s="73"/>
      <c r="F309" s="254" t="s">
        <v>616</v>
      </c>
      <c r="G309" s="73"/>
      <c r="H309" s="73"/>
      <c r="I309" s="190"/>
      <c r="J309" s="73"/>
      <c r="K309" s="73"/>
      <c r="L309" s="71"/>
      <c r="M309" s="255"/>
      <c r="N309" s="46"/>
      <c r="O309" s="46"/>
      <c r="P309" s="46"/>
      <c r="Q309" s="46"/>
      <c r="R309" s="46"/>
      <c r="S309" s="46"/>
      <c r="T309" s="94"/>
      <c r="AT309" s="23" t="s">
        <v>205</v>
      </c>
      <c r="AU309" s="23" t="s">
        <v>187</v>
      </c>
    </row>
    <row r="310" spans="2:63" s="10" customFormat="1" ht="29.85" customHeight="1">
      <c r="B310" s="204"/>
      <c r="C310" s="205"/>
      <c r="D310" s="206" t="s">
        <v>72</v>
      </c>
      <c r="E310" s="218" t="s">
        <v>617</v>
      </c>
      <c r="F310" s="218" t="s">
        <v>618</v>
      </c>
      <c r="G310" s="205"/>
      <c r="H310" s="205"/>
      <c r="I310" s="208"/>
      <c r="J310" s="219">
        <f>BK310</f>
        <v>0</v>
      </c>
      <c r="K310" s="205"/>
      <c r="L310" s="210"/>
      <c r="M310" s="211"/>
      <c r="N310" s="212"/>
      <c r="O310" s="212"/>
      <c r="P310" s="213">
        <f>SUM(P311:P344)</f>
        <v>0</v>
      </c>
      <c r="Q310" s="212"/>
      <c r="R310" s="213">
        <f>SUM(R311:R344)</f>
        <v>0</v>
      </c>
      <c r="S310" s="212"/>
      <c r="T310" s="214">
        <f>SUM(T311:T344)</f>
        <v>0</v>
      </c>
      <c r="AR310" s="215" t="s">
        <v>187</v>
      </c>
      <c r="AT310" s="216" t="s">
        <v>72</v>
      </c>
      <c r="AU310" s="216" t="s">
        <v>10</v>
      </c>
      <c r="AY310" s="215" t="s">
        <v>180</v>
      </c>
      <c r="BK310" s="217">
        <f>SUM(BK311:BK344)</f>
        <v>0</v>
      </c>
    </row>
    <row r="311" spans="2:65" s="1" customFormat="1" ht="22.8" customHeight="1">
      <c r="B311" s="45"/>
      <c r="C311" s="220" t="s">
        <v>619</v>
      </c>
      <c r="D311" s="220" t="s">
        <v>182</v>
      </c>
      <c r="E311" s="221" t="s">
        <v>620</v>
      </c>
      <c r="F311" s="222" t="s">
        <v>621</v>
      </c>
      <c r="G311" s="223" t="s">
        <v>203</v>
      </c>
      <c r="H311" s="224">
        <v>2.62</v>
      </c>
      <c r="I311" s="225"/>
      <c r="J311" s="224">
        <f>ROUND(I311*H311,0)</f>
        <v>0</v>
      </c>
      <c r="K311" s="222" t="s">
        <v>193</v>
      </c>
      <c r="L311" s="71"/>
      <c r="M311" s="226" t="s">
        <v>22</v>
      </c>
      <c r="N311" s="227" t="s">
        <v>45</v>
      </c>
      <c r="O311" s="46"/>
      <c r="P311" s="228">
        <f>O311*H311</f>
        <v>0</v>
      </c>
      <c r="Q311" s="228">
        <v>0</v>
      </c>
      <c r="R311" s="228">
        <f>Q311*H311</f>
        <v>0</v>
      </c>
      <c r="S311" s="228">
        <v>0</v>
      </c>
      <c r="T311" s="229">
        <f>S311*H311</f>
        <v>0</v>
      </c>
      <c r="AR311" s="23" t="s">
        <v>224</v>
      </c>
      <c r="AT311" s="23" t="s">
        <v>182</v>
      </c>
      <c r="AU311" s="23" t="s">
        <v>187</v>
      </c>
      <c r="AY311" s="23" t="s">
        <v>180</v>
      </c>
      <c r="BE311" s="230">
        <f>IF(N311="základní",J311,0)</f>
        <v>0</v>
      </c>
      <c r="BF311" s="230">
        <f>IF(N311="snížená",J311,0)</f>
        <v>0</v>
      </c>
      <c r="BG311" s="230">
        <f>IF(N311="zákl. přenesená",J311,0)</f>
        <v>0</v>
      </c>
      <c r="BH311" s="230">
        <f>IF(N311="sníž. přenesená",J311,0)</f>
        <v>0</v>
      </c>
      <c r="BI311" s="230">
        <f>IF(N311="nulová",J311,0)</f>
        <v>0</v>
      </c>
      <c r="BJ311" s="23" t="s">
        <v>187</v>
      </c>
      <c r="BK311" s="230">
        <f>ROUND(I311*H311,0)</f>
        <v>0</v>
      </c>
      <c r="BL311" s="23" t="s">
        <v>224</v>
      </c>
      <c r="BM311" s="23" t="s">
        <v>622</v>
      </c>
    </row>
    <row r="312" spans="2:51" s="13" customFormat="1" ht="13.5">
      <c r="B312" s="256"/>
      <c r="C312" s="257"/>
      <c r="D312" s="233" t="s">
        <v>194</v>
      </c>
      <c r="E312" s="258" t="s">
        <v>22</v>
      </c>
      <c r="F312" s="259" t="s">
        <v>623</v>
      </c>
      <c r="G312" s="257"/>
      <c r="H312" s="258" t="s">
        <v>22</v>
      </c>
      <c r="I312" s="260"/>
      <c r="J312" s="257"/>
      <c r="K312" s="257"/>
      <c r="L312" s="261"/>
      <c r="M312" s="262"/>
      <c r="N312" s="263"/>
      <c r="O312" s="263"/>
      <c r="P312" s="263"/>
      <c r="Q312" s="263"/>
      <c r="R312" s="263"/>
      <c r="S312" s="263"/>
      <c r="T312" s="264"/>
      <c r="AT312" s="265" t="s">
        <v>194</v>
      </c>
      <c r="AU312" s="265" t="s">
        <v>187</v>
      </c>
      <c r="AV312" s="13" t="s">
        <v>10</v>
      </c>
      <c r="AW312" s="13" t="s">
        <v>35</v>
      </c>
      <c r="AX312" s="13" t="s">
        <v>73</v>
      </c>
      <c r="AY312" s="265" t="s">
        <v>180</v>
      </c>
    </row>
    <row r="313" spans="2:51" s="11" customFormat="1" ht="13.5">
      <c r="B313" s="231"/>
      <c r="C313" s="232"/>
      <c r="D313" s="233" t="s">
        <v>194</v>
      </c>
      <c r="E313" s="234" t="s">
        <v>22</v>
      </c>
      <c r="F313" s="235" t="s">
        <v>624</v>
      </c>
      <c r="G313" s="232"/>
      <c r="H313" s="236">
        <v>2.62</v>
      </c>
      <c r="I313" s="237"/>
      <c r="J313" s="232"/>
      <c r="K313" s="232"/>
      <c r="L313" s="238"/>
      <c r="M313" s="239"/>
      <c r="N313" s="240"/>
      <c r="O313" s="240"/>
      <c r="P313" s="240"/>
      <c r="Q313" s="240"/>
      <c r="R313" s="240"/>
      <c r="S313" s="240"/>
      <c r="T313" s="241"/>
      <c r="AT313" s="242" t="s">
        <v>194</v>
      </c>
      <c r="AU313" s="242" t="s">
        <v>187</v>
      </c>
      <c r="AV313" s="11" t="s">
        <v>187</v>
      </c>
      <c r="AW313" s="11" t="s">
        <v>35</v>
      </c>
      <c r="AX313" s="11" t="s">
        <v>73</v>
      </c>
      <c r="AY313" s="242" t="s">
        <v>180</v>
      </c>
    </row>
    <row r="314" spans="2:51" s="12" customFormat="1" ht="13.5">
      <c r="B314" s="243"/>
      <c r="C314" s="244"/>
      <c r="D314" s="233" t="s">
        <v>194</v>
      </c>
      <c r="E314" s="245" t="s">
        <v>22</v>
      </c>
      <c r="F314" s="246" t="s">
        <v>196</v>
      </c>
      <c r="G314" s="244"/>
      <c r="H314" s="247">
        <v>2.62</v>
      </c>
      <c r="I314" s="248"/>
      <c r="J314" s="244"/>
      <c r="K314" s="244"/>
      <c r="L314" s="249"/>
      <c r="M314" s="250"/>
      <c r="N314" s="251"/>
      <c r="O314" s="251"/>
      <c r="P314" s="251"/>
      <c r="Q314" s="251"/>
      <c r="R314" s="251"/>
      <c r="S314" s="251"/>
      <c r="T314" s="252"/>
      <c r="AT314" s="253" t="s">
        <v>194</v>
      </c>
      <c r="AU314" s="253" t="s">
        <v>187</v>
      </c>
      <c r="AV314" s="12" t="s">
        <v>186</v>
      </c>
      <c r="AW314" s="12" t="s">
        <v>35</v>
      </c>
      <c r="AX314" s="12" t="s">
        <v>10</v>
      </c>
      <c r="AY314" s="253" t="s">
        <v>180</v>
      </c>
    </row>
    <row r="315" spans="2:65" s="1" customFormat="1" ht="22.8" customHeight="1">
      <c r="B315" s="45"/>
      <c r="C315" s="220" t="s">
        <v>29</v>
      </c>
      <c r="D315" s="220" t="s">
        <v>182</v>
      </c>
      <c r="E315" s="221" t="s">
        <v>625</v>
      </c>
      <c r="F315" s="222" t="s">
        <v>626</v>
      </c>
      <c r="G315" s="223" t="s">
        <v>192</v>
      </c>
      <c r="H315" s="224">
        <v>5.49</v>
      </c>
      <c r="I315" s="225"/>
      <c r="J315" s="224">
        <f>ROUND(I315*H315,0)</f>
        <v>0</v>
      </c>
      <c r="K315" s="222" t="s">
        <v>193</v>
      </c>
      <c r="L315" s="71"/>
      <c r="M315" s="226" t="s">
        <v>22</v>
      </c>
      <c r="N315" s="227" t="s">
        <v>45</v>
      </c>
      <c r="O315" s="46"/>
      <c r="P315" s="228">
        <f>O315*H315</f>
        <v>0</v>
      </c>
      <c r="Q315" s="228">
        <v>0</v>
      </c>
      <c r="R315" s="228">
        <f>Q315*H315</f>
        <v>0</v>
      </c>
      <c r="S315" s="228">
        <v>0</v>
      </c>
      <c r="T315" s="229">
        <f>S315*H315</f>
        <v>0</v>
      </c>
      <c r="AR315" s="23" t="s">
        <v>224</v>
      </c>
      <c r="AT315" s="23" t="s">
        <v>182</v>
      </c>
      <c r="AU315" s="23" t="s">
        <v>187</v>
      </c>
      <c r="AY315" s="23" t="s">
        <v>180</v>
      </c>
      <c r="BE315" s="230">
        <f>IF(N315="základní",J315,0)</f>
        <v>0</v>
      </c>
      <c r="BF315" s="230">
        <f>IF(N315="snížená",J315,0)</f>
        <v>0</v>
      </c>
      <c r="BG315" s="230">
        <f>IF(N315="zákl. přenesená",J315,0)</f>
        <v>0</v>
      </c>
      <c r="BH315" s="230">
        <f>IF(N315="sníž. přenesená",J315,0)</f>
        <v>0</v>
      </c>
      <c r="BI315" s="230">
        <f>IF(N315="nulová",J315,0)</f>
        <v>0</v>
      </c>
      <c r="BJ315" s="23" t="s">
        <v>187</v>
      </c>
      <c r="BK315" s="230">
        <f>ROUND(I315*H315,0)</f>
        <v>0</v>
      </c>
      <c r="BL315" s="23" t="s">
        <v>224</v>
      </c>
      <c r="BM315" s="23" t="s">
        <v>627</v>
      </c>
    </row>
    <row r="316" spans="2:51" s="11" customFormat="1" ht="13.5">
      <c r="B316" s="231"/>
      <c r="C316" s="232"/>
      <c r="D316" s="233" t="s">
        <v>194</v>
      </c>
      <c r="E316" s="234" t="s">
        <v>22</v>
      </c>
      <c r="F316" s="235" t="s">
        <v>628</v>
      </c>
      <c r="G316" s="232"/>
      <c r="H316" s="236">
        <v>1.94</v>
      </c>
      <c r="I316" s="237"/>
      <c r="J316" s="232"/>
      <c r="K316" s="232"/>
      <c r="L316" s="238"/>
      <c r="M316" s="239"/>
      <c r="N316" s="240"/>
      <c r="O316" s="240"/>
      <c r="P316" s="240"/>
      <c r="Q316" s="240"/>
      <c r="R316" s="240"/>
      <c r="S316" s="240"/>
      <c r="T316" s="241"/>
      <c r="AT316" s="242" t="s">
        <v>194</v>
      </c>
      <c r="AU316" s="242" t="s">
        <v>187</v>
      </c>
      <c r="AV316" s="11" t="s">
        <v>187</v>
      </c>
      <c r="AW316" s="11" t="s">
        <v>35</v>
      </c>
      <c r="AX316" s="11" t="s">
        <v>73</v>
      </c>
      <c r="AY316" s="242" t="s">
        <v>180</v>
      </c>
    </row>
    <row r="317" spans="2:51" s="11" customFormat="1" ht="13.5">
      <c r="B317" s="231"/>
      <c r="C317" s="232"/>
      <c r="D317" s="233" t="s">
        <v>194</v>
      </c>
      <c r="E317" s="234" t="s">
        <v>22</v>
      </c>
      <c r="F317" s="235" t="s">
        <v>629</v>
      </c>
      <c r="G317" s="232"/>
      <c r="H317" s="236">
        <v>2.45</v>
      </c>
      <c r="I317" s="237"/>
      <c r="J317" s="232"/>
      <c r="K317" s="232"/>
      <c r="L317" s="238"/>
      <c r="M317" s="239"/>
      <c r="N317" s="240"/>
      <c r="O317" s="240"/>
      <c r="P317" s="240"/>
      <c r="Q317" s="240"/>
      <c r="R317" s="240"/>
      <c r="S317" s="240"/>
      <c r="T317" s="241"/>
      <c r="AT317" s="242" t="s">
        <v>194</v>
      </c>
      <c r="AU317" s="242" t="s">
        <v>187</v>
      </c>
      <c r="AV317" s="11" t="s">
        <v>187</v>
      </c>
      <c r="AW317" s="11" t="s">
        <v>35</v>
      </c>
      <c r="AX317" s="11" t="s">
        <v>73</v>
      </c>
      <c r="AY317" s="242" t="s">
        <v>180</v>
      </c>
    </row>
    <row r="318" spans="2:51" s="11" customFormat="1" ht="13.5">
      <c r="B318" s="231"/>
      <c r="C318" s="232"/>
      <c r="D318" s="233" t="s">
        <v>194</v>
      </c>
      <c r="E318" s="234" t="s">
        <v>22</v>
      </c>
      <c r="F318" s="235" t="s">
        <v>325</v>
      </c>
      <c r="G318" s="232"/>
      <c r="H318" s="236">
        <v>1.1</v>
      </c>
      <c r="I318" s="237"/>
      <c r="J318" s="232"/>
      <c r="K318" s="232"/>
      <c r="L318" s="238"/>
      <c r="M318" s="239"/>
      <c r="N318" s="240"/>
      <c r="O318" s="240"/>
      <c r="P318" s="240"/>
      <c r="Q318" s="240"/>
      <c r="R318" s="240"/>
      <c r="S318" s="240"/>
      <c r="T318" s="241"/>
      <c r="AT318" s="242" t="s">
        <v>194</v>
      </c>
      <c r="AU318" s="242" t="s">
        <v>187</v>
      </c>
      <c r="AV318" s="11" t="s">
        <v>187</v>
      </c>
      <c r="AW318" s="11" t="s">
        <v>35</v>
      </c>
      <c r="AX318" s="11" t="s">
        <v>73</v>
      </c>
      <c r="AY318" s="242" t="s">
        <v>180</v>
      </c>
    </row>
    <row r="319" spans="2:51" s="12" customFormat="1" ht="13.5">
      <c r="B319" s="243"/>
      <c r="C319" s="244"/>
      <c r="D319" s="233" t="s">
        <v>194</v>
      </c>
      <c r="E319" s="245" t="s">
        <v>22</v>
      </c>
      <c r="F319" s="246" t="s">
        <v>196</v>
      </c>
      <c r="G319" s="244"/>
      <c r="H319" s="247">
        <v>5.49</v>
      </c>
      <c r="I319" s="248"/>
      <c r="J319" s="244"/>
      <c r="K319" s="244"/>
      <c r="L319" s="249"/>
      <c r="M319" s="250"/>
      <c r="N319" s="251"/>
      <c r="O319" s="251"/>
      <c r="P319" s="251"/>
      <c r="Q319" s="251"/>
      <c r="R319" s="251"/>
      <c r="S319" s="251"/>
      <c r="T319" s="252"/>
      <c r="AT319" s="253" t="s">
        <v>194</v>
      </c>
      <c r="AU319" s="253" t="s">
        <v>187</v>
      </c>
      <c r="AV319" s="12" t="s">
        <v>186</v>
      </c>
      <c r="AW319" s="12" t="s">
        <v>35</v>
      </c>
      <c r="AX319" s="12" t="s">
        <v>10</v>
      </c>
      <c r="AY319" s="253" t="s">
        <v>180</v>
      </c>
    </row>
    <row r="320" spans="2:65" s="1" customFormat="1" ht="14.4" customHeight="1">
      <c r="B320" s="45"/>
      <c r="C320" s="266" t="s">
        <v>630</v>
      </c>
      <c r="D320" s="266" t="s">
        <v>594</v>
      </c>
      <c r="E320" s="267" t="s">
        <v>631</v>
      </c>
      <c r="F320" s="268" t="s">
        <v>632</v>
      </c>
      <c r="G320" s="269" t="s">
        <v>192</v>
      </c>
      <c r="H320" s="270">
        <v>6.33</v>
      </c>
      <c r="I320" s="271"/>
      <c r="J320" s="270">
        <f>ROUND(I320*H320,0)</f>
        <v>0</v>
      </c>
      <c r="K320" s="268" t="s">
        <v>22</v>
      </c>
      <c r="L320" s="272"/>
      <c r="M320" s="273" t="s">
        <v>22</v>
      </c>
      <c r="N320" s="274" t="s">
        <v>45</v>
      </c>
      <c r="O320" s="46"/>
      <c r="P320" s="228">
        <f>O320*H320</f>
        <v>0</v>
      </c>
      <c r="Q320" s="228">
        <v>0</v>
      </c>
      <c r="R320" s="228">
        <f>Q320*H320</f>
        <v>0</v>
      </c>
      <c r="S320" s="228">
        <v>0</v>
      </c>
      <c r="T320" s="229">
        <f>S320*H320</f>
        <v>0</v>
      </c>
      <c r="AR320" s="23" t="s">
        <v>270</v>
      </c>
      <c r="AT320" s="23" t="s">
        <v>594</v>
      </c>
      <c r="AU320" s="23" t="s">
        <v>187</v>
      </c>
      <c r="AY320" s="23" t="s">
        <v>180</v>
      </c>
      <c r="BE320" s="230">
        <f>IF(N320="základní",J320,0)</f>
        <v>0</v>
      </c>
      <c r="BF320" s="230">
        <f>IF(N320="snížená",J320,0)</f>
        <v>0</v>
      </c>
      <c r="BG320" s="230">
        <f>IF(N320="zákl. přenesená",J320,0)</f>
        <v>0</v>
      </c>
      <c r="BH320" s="230">
        <f>IF(N320="sníž. přenesená",J320,0)</f>
        <v>0</v>
      </c>
      <c r="BI320" s="230">
        <f>IF(N320="nulová",J320,0)</f>
        <v>0</v>
      </c>
      <c r="BJ320" s="23" t="s">
        <v>187</v>
      </c>
      <c r="BK320" s="230">
        <f>ROUND(I320*H320,0)</f>
        <v>0</v>
      </c>
      <c r="BL320" s="23" t="s">
        <v>224</v>
      </c>
      <c r="BM320" s="23" t="s">
        <v>633</v>
      </c>
    </row>
    <row r="321" spans="2:51" s="11" customFormat="1" ht="13.5">
      <c r="B321" s="231"/>
      <c r="C321" s="232"/>
      <c r="D321" s="233" t="s">
        <v>194</v>
      </c>
      <c r="E321" s="234" t="s">
        <v>22</v>
      </c>
      <c r="F321" s="235" t="s">
        <v>634</v>
      </c>
      <c r="G321" s="232"/>
      <c r="H321" s="236">
        <v>0.29</v>
      </c>
      <c r="I321" s="237"/>
      <c r="J321" s="232"/>
      <c r="K321" s="232"/>
      <c r="L321" s="238"/>
      <c r="M321" s="239"/>
      <c r="N321" s="240"/>
      <c r="O321" s="240"/>
      <c r="P321" s="240"/>
      <c r="Q321" s="240"/>
      <c r="R321" s="240"/>
      <c r="S321" s="240"/>
      <c r="T321" s="241"/>
      <c r="AT321" s="242" t="s">
        <v>194</v>
      </c>
      <c r="AU321" s="242" t="s">
        <v>187</v>
      </c>
      <c r="AV321" s="11" t="s">
        <v>187</v>
      </c>
      <c r="AW321" s="11" t="s">
        <v>35</v>
      </c>
      <c r="AX321" s="11" t="s">
        <v>73</v>
      </c>
      <c r="AY321" s="242" t="s">
        <v>180</v>
      </c>
    </row>
    <row r="322" spans="2:51" s="11" customFormat="1" ht="13.5">
      <c r="B322" s="231"/>
      <c r="C322" s="232"/>
      <c r="D322" s="233" t="s">
        <v>194</v>
      </c>
      <c r="E322" s="234" t="s">
        <v>22</v>
      </c>
      <c r="F322" s="235" t="s">
        <v>635</v>
      </c>
      <c r="G322" s="232"/>
      <c r="H322" s="236">
        <v>6.04</v>
      </c>
      <c r="I322" s="237"/>
      <c r="J322" s="232"/>
      <c r="K322" s="232"/>
      <c r="L322" s="238"/>
      <c r="M322" s="239"/>
      <c r="N322" s="240"/>
      <c r="O322" s="240"/>
      <c r="P322" s="240"/>
      <c r="Q322" s="240"/>
      <c r="R322" s="240"/>
      <c r="S322" s="240"/>
      <c r="T322" s="241"/>
      <c r="AT322" s="242" t="s">
        <v>194</v>
      </c>
      <c r="AU322" s="242" t="s">
        <v>187</v>
      </c>
      <c r="AV322" s="11" t="s">
        <v>187</v>
      </c>
      <c r="AW322" s="11" t="s">
        <v>35</v>
      </c>
      <c r="AX322" s="11" t="s">
        <v>73</v>
      </c>
      <c r="AY322" s="242" t="s">
        <v>180</v>
      </c>
    </row>
    <row r="323" spans="2:51" s="12" customFormat="1" ht="13.5">
      <c r="B323" s="243"/>
      <c r="C323" s="244"/>
      <c r="D323" s="233" t="s">
        <v>194</v>
      </c>
      <c r="E323" s="245" t="s">
        <v>22</v>
      </c>
      <c r="F323" s="246" t="s">
        <v>196</v>
      </c>
      <c r="G323" s="244"/>
      <c r="H323" s="247">
        <v>6.33</v>
      </c>
      <c r="I323" s="248"/>
      <c r="J323" s="244"/>
      <c r="K323" s="244"/>
      <c r="L323" s="249"/>
      <c r="M323" s="250"/>
      <c r="N323" s="251"/>
      <c r="O323" s="251"/>
      <c r="P323" s="251"/>
      <c r="Q323" s="251"/>
      <c r="R323" s="251"/>
      <c r="S323" s="251"/>
      <c r="T323" s="252"/>
      <c r="AT323" s="253" t="s">
        <v>194</v>
      </c>
      <c r="AU323" s="253" t="s">
        <v>187</v>
      </c>
      <c r="AV323" s="12" t="s">
        <v>186</v>
      </c>
      <c r="AW323" s="12" t="s">
        <v>35</v>
      </c>
      <c r="AX323" s="12" t="s">
        <v>10</v>
      </c>
      <c r="AY323" s="253" t="s">
        <v>180</v>
      </c>
    </row>
    <row r="324" spans="2:65" s="1" customFormat="1" ht="22.8" customHeight="1">
      <c r="B324" s="45"/>
      <c r="C324" s="220" t="s">
        <v>435</v>
      </c>
      <c r="D324" s="220" t="s">
        <v>182</v>
      </c>
      <c r="E324" s="221" t="s">
        <v>636</v>
      </c>
      <c r="F324" s="222" t="s">
        <v>637</v>
      </c>
      <c r="G324" s="223" t="s">
        <v>192</v>
      </c>
      <c r="H324" s="224">
        <v>5.49</v>
      </c>
      <c r="I324" s="225"/>
      <c r="J324" s="224">
        <f>ROUND(I324*H324,0)</f>
        <v>0</v>
      </c>
      <c r="K324" s="222" t="s">
        <v>193</v>
      </c>
      <c r="L324" s="71"/>
      <c r="M324" s="226" t="s">
        <v>22</v>
      </c>
      <c r="N324" s="227" t="s">
        <v>45</v>
      </c>
      <c r="O324" s="46"/>
      <c r="P324" s="228">
        <f>O324*H324</f>
        <v>0</v>
      </c>
      <c r="Q324" s="228">
        <v>0</v>
      </c>
      <c r="R324" s="228">
        <f>Q324*H324</f>
        <v>0</v>
      </c>
      <c r="S324" s="228">
        <v>0</v>
      </c>
      <c r="T324" s="229">
        <f>S324*H324</f>
        <v>0</v>
      </c>
      <c r="AR324" s="23" t="s">
        <v>224</v>
      </c>
      <c r="AT324" s="23" t="s">
        <v>182</v>
      </c>
      <c r="AU324" s="23" t="s">
        <v>187</v>
      </c>
      <c r="AY324" s="23" t="s">
        <v>180</v>
      </c>
      <c r="BE324" s="230">
        <f>IF(N324="základní",J324,0)</f>
        <v>0</v>
      </c>
      <c r="BF324" s="230">
        <f>IF(N324="snížená",J324,0)</f>
        <v>0</v>
      </c>
      <c r="BG324" s="230">
        <f>IF(N324="zákl. přenesená",J324,0)</f>
        <v>0</v>
      </c>
      <c r="BH324" s="230">
        <f>IF(N324="sníž. přenesená",J324,0)</f>
        <v>0</v>
      </c>
      <c r="BI324" s="230">
        <f>IF(N324="nulová",J324,0)</f>
        <v>0</v>
      </c>
      <c r="BJ324" s="23" t="s">
        <v>187</v>
      </c>
      <c r="BK324" s="230">
        <f>ROUND(I324*H324,0)</f>
        <v>0</v>
      </c>
      <c r="BL324" s="23" t="s">
        <v>224</v>
      </c>
      <c r="BM324" s="23" t="s">
        <v>638</v>
      </c>
    </row>
    <row r="325" spans="2:51" s="11" customFormat="1" ht="13.5">
      <c r="B325" s="231"/>
      <c r="C325" s="232"/>
      <c r="D325" s="233" t="s">
        <v>194</v>
      </c>
      <c r="E325" s="234" t="s">
        <v>22</v>
      </c>
      <c r="F325" s="235" t="s">
        <v>628</v>
      </c>
      <c r="G325" s="232"/>
      <c r="H325" s="236">
        <v>1.94</v>
      </c>
      <c r="I325" s="237"/>
      <c r="J325" s="232"/>
      <c r="K325" s="232"/>
      <c r="L325" s="238"/>
      <c r="M325" s="239"/>
      <c r="N325" s="240"/>
      <c r="O325" s="240"/>
      <c r="P325" s="240"/>
      <c r="Q325" s="240"/>
      <c r="R325" s="240"/>
      <c r="S325" s="240"/>
      <c r="T325" s="241"/>
      <c r="AT325" s="242" t="s">
        <v>194</v>
      </c>
      <c r="AU325" s="242" t="s">
        <v>187</v>
      </c>
      <c r="AV325" s="11" t="s">
        <v>187</v>
      </c>
      <c r="AW325" s="11" t="s">
        <v>35</v>
      </c>
      <c r="AX325" s="11" t="s">
        <v>73</v>
      </c>
      <c r="AY325" s="242" t="s">
        <v>180</v>
      </c>
    </row>
    <row r="326" spans="2:51" s="11" customFormat="1" ht="13.5">
      <c r="B326" s="231"/>
      <c r="C326" s="232"/>
      <c r="D326" s="233" t="s">
        <v>194</v>
      </c>
      <c r="E326" s="234" t="s">
        <v>22</v>
      </c>
      <c r="F326" s="235" t="s">
        <v>629</v>
      </c>
      <c r="G326" s="232"/>
      <c r="H326" s="236">
        <v>2.45</v>
      </c>
      <c r="I326" s="237"/>
      <c r="J326" s="232"/>
      <c r="K326" s="232"/>
      <c r="L326" s="238"/>
      <c r="M326" s="239"/>
      <c r="N326" s="240"/>
      <c r="O326" s="240"/>
      <c r="P326" s="240"/>
      <c r="Q326" s="240"/>
      <c r="R326" s="240"/>
      <c r="S326" s="240"/>
      <c r="T326" s="241"/>
      <c r="AT326" s="242" t="s">
        <v>194</v>
      </c>
      <c r="AU326" s="242" t="s">
        <v>187</v>
      </c>
      <c r="AV326" s="11" t="s">
        <v>187</v>
      </c>
      <c r="AW326" s="11" t="s">
        <v>35</v>
      </c>
      <c r="AX326" s="11" t="s">
        <v>73</v>
      </c>
      <c r="AY326" s="242" t="s">
        <v>180</v>
      </c>
    </row>
    <row r="327" spans="2:51" s="11" customFormat="1" ht="13.5">
      <c r="B327" s="231"/>
      <c r="C327" s="232"/>
      <c r="D327" s="233" t="s">
        <v>194</v>
      </c>
      <c r="E327" s="234" t="s">
        <v>22</v>
      </c>
      <c r="F327" s="235" t="s">
        <v>325</v>
      </c>
      <c r="G327" s="232"/>
      <c r="H327" s="236">
        <v>1.1</v>
      </c>
      <c r="I327" s="237"/>
      <c r="J327" s="232"/>
      <c r="K327" s="232"/>
      <c r="L327" s="238"/>
      <c r="M327" s="239"/>
      <c r="N327" s="240"/>
      <c r="O327" s="240"/>
      <c r="P327" s="240"/>
      <c r="Q327" s="240"/>
      <c r="R327" s="240"/>
      <c r="S327" s="240"/>
      <c r="T327" s="241"/>
      <c r="AT327" s="242" t="s">
        <v>194</v>
      </c>
      <c r="AU327" s="242" t="s">
        <v>187</v>
      </c>
      <c r="AV327" s="11" t="s">
        <v>187</v>
      </c>
      <c r="AW327" s="11" t="s">
        <v>35</v>
      </c>
      <c r="AX327" s="11" t="s">
        <v>73</v>
      </c>
      <c r="AY327" s="242" t="s">
        <v>180</v>
      </c>
    </row>
    <row r="328" spans="2:51" s="12" customFormat="1" ht="13.5">
      <c r="B328" s="243"/>
      <c r="C328" s="244"/>
      <c r="D328" s="233" t="s">
        <v>194</v>
      </c>
      <c r="E328" s="245" t="s">
        <v>22</v>
      </c>
      <c r="F328" s="246" t="s">
        <v>196</v>
      </c>
      <c r="G328" s="244"/>
      <c r="H328" s="247">
        <v>5.49</v>
      </c>
      <c r="I328" s="248"/>
      <c r="J328" s="244"/>
      <c r="K328" s="244"/>
      <c r="L328" s="249"/>
      <c r="M328" s="250"/>
      <c r="N328" s="251"/>
      <c r="O328" s="251"/>
      <c r="P328" s="251"/>
      <c r="Q328" s="251"/>
      <c r="R328" s="251"/>
      <c r="S328" s="251"/>
      <c r="T328" s="252"/>
      <c r="AT328" s="253" t="s">
        <v>194</v>
      </c>
      <c r="AU328" s="253" t="s">
        <v>187</v>
      </c>
      <c r="AV328" s="12" t="s">
        <v>186</v>
      </c>
      <c r="AW328" s="12" t="s">
        <v>35</v>
      </c>
      <c r="AX328" s="12" t="s">
        <v>10</v>
      </c>
      <c r="AY328" s="253" t="s">
        <v>180</v>
      </c>
    </row>
    <row r="329" spans="2:65" s="1" customFormat="1" ht="14.4" customHeight="1">
      <c r="B329" s="45"/>
      <c r="C329" s="220" t="s">
        <v>639</v>
      </c>
      <c r="D329" s="220" t="s">
        <v>182</v>
      </c>
      <c r="E329" s="221" t="s">
        <v>640</v>
      </c>
      <c r="F329" s="222" t="s">
        <v>641</v>
      </c>
      <c r="G329" s="223" t="s">
        <v>192</v>
      </c>
      <c r="H329" s="224">
        <v>5.49</v>
      </c>
      <c r="I329" s="225"/>
      <c r="J329" s="224">
        <f>ROUND(I329*H329,0)</f>
        <v>0</v>
      </c>
      <c r="K329" s="222" t="s">
        <v>193</v>
      </c>
      <c r="L329" s="71"/>
      <c r="M329" s="226" t="s">
        <v>22</v>
      </c>
      <c r="N329" s="227" t="s">
        <v>45</v>
      </c>
      <c r="O329" s="46"/>
      <c r="P329" s="228">
        <f>O329*H329</f>
        <v>0</v>
      </c>
      <c r="Q329" s="228">
        <v>0</v>
      </c>
      <c r="R329" s="228">
        <f>Q329*H329</f>
        <v>0</v>
      </c>
      <c r="S329" s="228">
        <v>0</v>
      </c>
      <c r="T329" s="229">
        <f>S329*H329</f>
        <v>0</v>
      </c>
      <c r="AR329" s="23" t="s">
        <v>224</v>
      </c>
      <c r="AT329" s="23" t="s">
        <v>182</v>
      </c>
      <c r="AU329" s="23" t="s">
        <v>187</v>
      </c>
      <c r="AY329" s="23" t="s">
        <v>180</v>
      </c>
      <c r="BE329" s="230">
        <f>IF(N329="základní",J329,0)</f>
        <v>0</v>
      </c>
      <c r="BF329" s="230">
        <f>IF(N329="snížená",J329,0)</f>
        <v>0</v>
      </c>
      <c r="BG329" s="230">
        <f>IF(N329="zákl. přenesená",J329,0)</f>
        <v>0</v>
      </c>
      <c r="BH329" s="230">
        <f>IF(N329="sníž. přenesená",J329,0)</f>
        <v>0</v>
      </c>
      <c r="BI329" s="230">
        <f>IF(N329="nulová",J329,0)</f>
        <v>0</v>
      </c>
      <c r="BJ329" s="23" t="s">
        <v>187</v>
      </c>
      <c r="BK329" s="230">
        <f>ROUND(I329*H329,0)</f>
        <v>0</v>
      </c>
      <c r="BL329" s="23" t="s">
        <v>224</v>
      </c>
      <c r="BM329" s="23" t="s">
        <v>642</v>
      </c>
    </row>
    <row r="330" spans="2:47" s="1" customFormat="1" ht="13.5">
      <c r="B330" s="45"/>
      <c r="C330" s="73"/>
      <c r="D330" s="233" t="s">
        <v>205</v>
      </c>
      <c r="E330" s="73"/>
      <c r="F330" s="254" t="s">
        <v>643</v>
      </c>
      <c r="G330" s="73"/>
      <c r="H330" s="73"/>
      <c r="I330" s="190"/>
      <c r="J330" s="73"/>
      <c r="K330" s="73"/>
      <c r="L330" s="71"/>
      <c r="M330" s="255"/>
      <c r="N330" s="46"/>
      <c r="O330" s="46"/>
      <c r="P330" s="46"/>
      <c r="Q330" s="46"/>
      <c r="R330" s="46"/>
      <c r="S330" s="46"/>
      <c r="T330" s="94"/>
      <c r="AT330" s="23" t="s">
        <v>205</v>
      </c>
      <c r="AU330" s="23" t="s">
        <v>187</v>
      </c>
    </row>
    <row r="331" spans="2:51" s="11" customFormat="1" ht="13.5">
      <c r="B331" s="231"/>
      <c r="C331" s="232"/>
      <c r="D331" s="233" t="s">
        <v>194</v>
      </c>
      <c r="E331" s="234" t="s">
        <v>22</v>
      </c>
      <c r="F331" s="235" t="s">
        <v>644</v>
      </c>
      <c r="G331" s="232"/>
      <c r="H331" s="236">
        <v>5.49</v>
      </c>
      <c r="I331" s="237"/>
      <c r="J331" s="232"/>
      <c r="K331" s="232"/>
      <c r="L331" s="238"/>
      <c r="M331" s="239"/>
      <c r="N331" s="240"/>
      <c r="O331" s="240"/>
      <c r="P331" s="240"/>
      <c r="Q331" s="240"/>
      <c r="R331" s="240"/>
      <c r="S331" s="240"/>
      <c r="T331" s="241"/>
      <c r="AT331" s="242" t="s">
        <v>194</v>
      </c>
      <c r="AU331" s="242" t="s">
        <v>187</v>
      </c>
      <c r="AV331" s="11" t="s">
        <v>187</v>
      </c>
      <c r="AW331" s="11" t="s">
        <v>35</v>
      </c>
      <c r="AX331" s="11" t="s">
        <v>73</v>
      </c>
      <c r="AY331" s="242" t="s">
        <v>180</v>
      </c>
    </row>
    <row r="332" spans="2:51" s="12" customFormat="1" ht="13.5">
      <c r="B332" s="243"/>
      <c r="C332" s="244"/>
      <c r="D332" s="233" t="s">
        <v>194</v>
      </c>
      <c r="E332" s="245" t="s">
        <v>22</v>
      </c>
      <c r="F332" s="246" t="s">
        <v>196</v>
      </c>
      <c r="G332" s="244"/>
      <c r="H332" s="247">
        <v>5.49</v>
      </c>
      <c r="I332" s="248"/>
      <c r="J332" s="244"/>
      <c r="K332" s="244"/>
      <c r="L332" s="249"/>
      <c r="M332" s="250"/>
      <c r="N332" s="251"/>
      <c r="O332" s="251"/>
      <c r="P332" s="251"/>
      <c r="Q332" s="251"/>
      <c r="R332" s="251"/>
      <c r="S332" s="251"/>
      <c r="T332" s="252"/>
      <c r="AT332" s="253" t="s">
        <v>194</v>
      </c>
      <c r="AU332" s="253" t="s">
        <v>187</v>
      </c>
      <c r="AV332" s="12" t="s">
        <v>186</v>
      </c>
      <c r="AW332" s="12" t="s">
        <v>35</v>
      </c>
      <c r="AX332" s="12" t="s">
        <v>10</v>
      </c>
      <c r="AY332" s="253" t="s">
        <v>180</v>
      </c>
    </row>
    <row r="333" spans="2:65" s="1" customFormat="1" ht="14.4" customHeight="1">
      <c r="B333" s="45"/>
      <c r="C333" s="220" t="s">
        <v>439</v>
      </c>
      <c r="D333" s="220" t="s">
        <v>182</v>
      </c>
      <c r="E333" s="221" t="s">
        <v>645</v>
      </c>
      <c r="F333" s="222" t="s">
        <v>646</v>
      </c>
      <c r="G333" s="223" t="s">
        <v>358</v>
      </c>
      <c r="H333" s="224">
        <v>10.48</v>
      </c>
      <c r="I333" s="225"/>
      <c r="J333" s="224">
        <f>ROUND(I333*H333,0)</f>
        <v>0</v>
      </c>
      <c r="K333" s="222" t="s">
        <v>193</v>
      </c>
      <c r="L333" s="71"/>
      <c r="M333" s="226" t="s">
        <v>22</v>
      </c>
      <c r="N333" s="227" t="s">
        <v>45</v>
      </c>
      <c r="O333" s="46"/>
      <c r="P333" s="228">
        <f>O333*H333</f>
        <v>0</v>
      </c>
      <c r="Q333" s="228">
        <v>0</v>
      </c>
      <c r="R333" s="228">
        <f>Q333*H333</f>
        <v>0</v>
      </c>
      <c r="S333" s="228">
        <v>0</v>
      </c>
      <c r="T333" s="229">
        <f>S333*H333</f>
        <v>0</v>
      </c>
      <c r="AR333" s="23" t="s">
        <v>224</v>
      </c>
      <c r="AT333" s="23" t="s">
        <v>182</v>
      </c>
      <c r="AU333" s="23" t="s">
        <v>187</v>
      </c>
      <c r="AY333" s="23" t="s">
        <v>180</v>
      </c>
      <c r="BE333" s="230">
        <f>IF(N333="základní",J333,0)</f>
        <v>0</v>
      </c>
      <c r="BF333" s="230">
        <f>IF(N333="snížená",J333,0)</f>
        <v>0</v>
      </c>
      <c r="BG333" s="230">
        <f>IF(N333="zákl. přenesená",J333,0)</f>
        <v>0</v>
      </c>
      <c r="BH333" s="230">
        <f>IF(N333="sníž. přenesená",J333,0)</f>
        <v>0</v>
      </c>
      <c r="BI333" s="230">
        <f>IF(N333="nulová",J333,0)</f>
        <v>0</v>
      </c>
      <c r="BJ333" s="23" t="s">
        <v>187</v>
      </c>
      <c r="BK333" s="230">
        <f>ROUND(I333*H333,0)</f>
        <v>0</v>
      </c>
      <c r="BL333" s="23" t="s">
        <v>224</v>
      </c>
      <c r="BM333" s="23" t="s">
        <v>647</v>
      </c>
    </row>
    <row r="334" spans="2:47" s="1" customFormat="1" ht="13.5">
      <c r="B334" s="45"/>
      <c r="C334" s="73"/>
      <c r="D334" s="233" t="s">
        <v>205</v>
      </c>
      <c r="E334" s="73"/>
      <c r="F334" s="254" t="s">
        <v>643</v>
      </c>
      <c r="G334" s="73"/>
      <c r="H334" s="73"/>
      <c r="I334" s="190"/>
      <c r="J334" s="73"/>
      <c r="K334" s="73"/>
      <c r="L334" s="71"/>
      <c r="M334" s="255"/>
      <c r="N334" s="46"/>
      <c r="O334" s="46"/>
      <c r="P334" s="46"/>
      <c r="Q334" s="46"/>
      <c r="R334" s="46"/>
      <c r="S334" s="46"/>
      <c r="T334" s="94"/>
      <c r="AT334" s="23" t="s">
        <v>205</v>
      </c>
      <c r="AU334" s="23" t="s">
        <v>187</v>
      </c>
    </row>
    <row r="335" spans="2:51" s="11" customFormat="1" ht="13.5">
      <c r="B335" s="231"/>
      <c r="C335" s="232"/>
      <c r="D335" s="233" t="s">
        <v>194</v>
      </c>
      <c r="E335" s="234" t="s">
        <v>22</v>
      </c>
      <c r="F335" s="235" t="s">
        <v>648</v>
      </c>
      <c r="G335" s="232"/>
      <c r="H335" s="236">
        <v>10.48</v>
      </c>
      <c r="I335" s="237"/>
      <c r="J335" s="232"/>
      <c r="K335" s="232"/>
      <c r="L335" s="238"/>
      <c r="M335" s="239"/>
      <c r="N335" s="240"/>
      <c r="O335" s="240"/>
      <c r="P335" s="240"/>
      <c r="Q335" s="240"/>
      <c r="R335" s="240"/>
      <c r="S335" s="240"/>
      <c r="T335" s="241"/>
      <c r="AT335" s="242" t="s">
        <v>194</v>
      </c>
      <c r="AU335" s="242" t="s">
        <v>187</v>
      </c>
      <c r="AV335" s="11" t="s">
        <v>187</v>
      </c>
      <c r="AW335" s="11" t="s">
        <v>35</v>
      </c>
      <c r="AX335" s="11" t="s">
        <v>73</v>
      </c>
      <c r="AY335" s="242" t="s">
        <v>180</v>
      </c>
    </row>
    <row r="336" spans="2:51" s="12" customFormat="1" ht="13.5">
      <c r="B336" s="243"/>
      <c r="C336" s="244"/>
      <c r="D336" s="233" t="s">
        <v>194</v>
      </c>
      <c r="E336" s="245" t="s">
        <v>22</v>
      </c>
      <c r="F336" s="246" t="s">
        <v>196</v>
      </c>
      <c r="G336" s="244"/>
      <c r="H336" s="247">
        <v>10.48</v>
      </c>
      <c r="I336" s="248"/>
      <c r="J336" s="244"/>
      <c r="K336" s="244"/>
      <c r="L336" s="249"/>
      <c r="M336" s="250"/>
      <c r="N336" s="251"/>
      <c r="O336" s="251"/>
      <c r="P336" s="251"/>
      <c r="Q336" s="251"/>
      <c r="R336" s="251"/>
      <c r="S336" s="251"/>
      <c r="T336" s="252"/>
      <c r="AT336" s="253" t="s">
        <v>194</v>
      </c>
      <c r="AU336" s="253" t="s">
        <v>187</v>
      </c>
      <c r="AV336" s="12" t="s">
        <v>186</v>
      </c>
      <c r="AW336" s="12" t="s">
        <v>35</v>
      </c>
      <c r="AX336" s="12" t="s">
        <v>10</v>
      </c>
      <c r="AY336" s="253" t="s">
        <v>180</v>
      </c>
    </row>
    <row r="337" spans="2:65" s="1" customFormat="1" ht="22.8" customHeight="1">
      <c r="B337" s="45"/>
      <c r="C337" s="220" t="s">
        <v>649</v>
      </c>
      <c r="D337" s="220" t="s">
        <v>182</v>
      </c>
      <c r="E337" s="221" t="s">
        <v>650</v>
      </c>
      <c r="F337" s="222" t="s">
        <v>651</v>
      </c>
      <c r="G337" s="223" t="s">
        <v>192</v>
      </c>
      <c r="H337" s="224">
        <v>5.49</v>
      </c>
      <c r="I337" s="225"/>
      <c r="J337" s="224">
        <f>ROUND(I337*H337,0)</f>
        <v>0</v>
      </c>
      <c r="K337" s="222" t="s">
        <v>193</v>
      </c>
      <c r="L337" s="71"/>
      <c r="M337" s="226" t="s">
        <v>22</v>
      </c>
      <c r="N337" s="227" t="s">
        <v>45</v>
      </c>
      <c r="O337" s="46"/>
      <c r="P337" s="228">
        <f>O337*H337</f>
        <v>0</v>
      </c>
      <c r="Q337" s="228">
        <v>0</v>
      </c>
      <c r="R337" s="228">
        <f>Q337*H337</f>
        <v>0</v>
      </c>
      <c r="S337" s="228">
        <v>0</v>
      </c>
      <c r="T337" s="229">
        <f>S337*H337</f>
        <v>0</v>
      </c>
      <c r="AR337" s="23" t="s">
        <v>224</v>
      </c>
      <c r="AT337" s="23" t="s">
        <v>182</v>
      </c>
      <c r="AU337" s="23" t="s">
        <v>187</v>
      </c>
      <c r="AY337" s="23" t="s">
        <v>180</v>
      </c>
      <c r="BE337" s="230">
        <f>IF(N337="základní",J337,0)</f>
        <v>0</v>
      </c>
      <c r="BF337" s="230">
        <f>IF(N337="snížená",J337,0)</f>
        <v>0</v>
      </c>
      <c r="BG337" s="230">
        <f>IF(N337="zákl. přenesená",J337,0)</f>
        <v>0</v>
      </c>
      <c r="BH337" s="230">
        <f>IF(N337="sníž. přenesená",J337,0)</f>
        <v>0</v>
      </c>
      <c r="BI337" s="230">
        <f>IF(N337="nulová",J337,0)</f>
        <v>0</v>
      </c>
      <c r="BJ337" s="23" t="s">
        <v>187</v>
      </c>
      <c r="BK337" s="230">
        <f>ROUND(I337*H337,0)</f>
        <v>0</v>
      </c>
      <c r="BL337" s="23" t="s">
        <v>224</v>
      </c>
      <c r="BM337" s="23" t="s">
        <v>652</v>
      </c>
    </row>
    <row r="338" spans="2:47" s="1" customFormat="1" ht="13.5">
      <c r="B338" s="45"/>
      <c r="C338" s="73"/>
      <c r="D338" s="233" t="s">
        <v>205</v>
      </c>
      <c r="E338" s="73"/>
      <c r="F338" s="254" t="s">
        <v>653</v>
      </c>
      <c r="G338" s="73"/>
      <c r="H338" s="73"/>
      <c r="I338" s="190"/>
      <c r="J338" s="73"/>
      <c r="K338" s="73"/>
      <c r="L338" s="71"/>
      <c r="M338" s="255"/>
      <c r="N338" s="46"/>
      <c r="O338" s="46"/>
      <c r="P338" s="46"/>
      <c r="Q338" s="46"/>
      <c r="R338" s="46"/>
      <c r="S338" s="46"/>
      <c r="T338" s="94"/>
      <c r="AT338" s="23" t="s">
        <v>205</v>
      </c>
      <c r="AU338" s="23" t="s">
        <v>187</v>
      </c>
    </row>
    <row r="339" spans="2:51" s="11" customFormat="1" ht="13.5">
      <c r="B339" s="231"/>
      <c r="C339" s="232"/>
      <c r="D339" s="233" t="s">
        <v>194</v>
      </c>
      <c r="E339" s="234" t="s">
        <v>22</v>
      </c>
      <c r="F339" s="235" t="s">
        <v>628</v>
      </c>
      <c r="G339" s="232"/>
      <c r="H339" s="236">
        <v>1.94</v>
      </c>
      <c r="I339" s="237"/>
      <c r="J339" s="232"/>
      <c r="K339" s="232"/>
      <c r="L339" s="238"/>
      <c r="M339" s="239"/>
      <c r="N339" s="240"/>
      <c r="O339" s="240"/>
      <c r="P339" s="240"/>
      <c r="Q339" s="240"/>
      <c r="R339" s="240"/>
      <c r="S339" s="240"/>
      <c r="T339" s="241"/>
      <c r="AT339" s="242" t="s">
        <v>194</v>
      </c>
      <c r="AU339" s="242" t="s">
        <v>187</v>
      </c>
      <c r="AV339" s="11" t="s">
        <v>187</v>
      </c>
      <c r="AW339" s="11" t="s">
        <v>35</v>
      </c>
      <c r="AX339" s="11" t="s">
        <v>73</v>
      </c>
      <c r="AY339" s="242" t="s">
        <v>180</v>
      </c>
    </row>
    <row r="340" spans="2:51" s="11" customFormat="1" ht="13.5">
      <c r="B340" s="231"/>
      <c r="C340" s="232"/>
      <c r="D340" s="233" t="s">
        <v>194</v>
      </c>
      <c r="E340" s="234" t="s">
        <v>22</v>
      </c>
      <c r="F340" s="235" t="s">
        <v>629</v>
      </c>
      <c r="G340" s="232"/>
      <c r="H340" s="236">
        <v>2.45</v>
      </c>
      <c r="I340" s="237"/>
      <c r="J340" s="232"/>
      <c r="K340" s="232"/>
      <c r="L340" s="238"/>
      <c r="M340" s="239"/>
      <c r="N340" s="240"/>
      <c r="O340" s="240"/>
      <c r="P340" s="240"/>
      <c r="Q340" s="240"/>
      <c r="R340" s="240"/>
      <c r="S340" s="240"/>
      <c r="T340" s="241"/>
      <c r="AT340" s="242" t="s">
        <v>194</v>
      </c>
      <c r="AU340" s="242" t="s">
        <v>187</v>
      </c>
      <c r="AV340" s="11" t="s">
        <v>187</v>
      </c>
      <c r="AW340" s="11" t="s">
        <v>35</v>
      </c>
      <c r="AX340" s="11" t="s">
        <v>73</v>
      </c>
      <c r="AY340" s="242" t="s">
        <v>180</v>
      </c>
    </row>
    <row r="341" spans="2:51" s="11" customFormat="1" ht="13.5">
      <c r="B341" s="231"/>
      <c r="C341" s="232"/>
      <c r="D341" s="233" t="s">
        <v>194</v>
      </c>
      <c r="E341" s="234" t="s">
        <v>22</v>
      </c>
      <c r="F341" s="235" t="s">
        <v>325</v>
      </c>
      <c r="G341" s="232"/>
      <c r="H341" s="236">
        <v>1.1</v>
      </c>
      <c r="I341" s="237"/>
      <c r="J341" s="232"/>
      <c r="K341" s="232"/>
      <c r="L341" s="238"/>
      <c r="M341" s="239"/>
      <c r="N341" s="240"/>
      <c r="O341" s="240"/>
      <c r="P341" s="240"/>
      <c r="Q341" s="240"/>
      <c r="R341" s="240"/>
      <c r="S341" s="240"/>
      <c r="T341" s="241"/>
      <c r="AT341" s="242" t="s">
        <v>194</v>
      </c>
      <c r="AU341" s="242" t="s">
        <v>187</v>
      </c>
      <c r="AV341" s="11" t="s">
        <v>187</v>
      </c>
      <c r="AW341" s="11" t="s">
        <v>35</v>
      </c>
      <c r="AX341" s="11" t="s">
        <v>73</v>
      </c>
      <c r="AY341" s="242" t="s">
        <v>180</v>
      </c>
    </row>
    <row r="342" spans="2:51" s="12" customFormat="1" ht="13.5">
      <c r="B342" s="243"/>
      <c r="C342" s="244"/>
      <c r="D342" s="233" t="s">
        <v>194</v>
      </c>
      <c r="E342" s="245" t="s">
        <v>22</v>
      </c>
      <c r="F342" s="246" t="s">
        <v>196</v>
      </c>
      <c r="G342" s="244"/>
      <c r="H342" s="247">
        <v>5.49</v>
      </c>
      <c r="I342" s="248"/>
      <c r="J342" s="244"/>
      <c r="K342" s="244"/>
      <c r="L342" s="249"/>
      <c r="M342" s="250"/>
      <c r="N342" s="251"/>
      <c r="O342" s="251"/>
      <c r="P342" s="251"/>
      <c r="Q342" s="251"/>
      <c r="R342" s="251"/>
      <c r="S342" s="251"/>
      <c r="T342" s="252"/>
      <c r="AT342" s="253" t="s">
        <v>194</v>
      </c>
      <c r="AU342" s="253" t="s">
        <v>187</v>
      </c>
      <c r="AV342" s="12" t="s">
        <v>186</v>
      </c>
      <c r="AW342" s="12" t="s">
        <v>35</v>
      </c>
      <c r="AX342" s="12" t="s">
        <v>10</v>
      </c>
      <c r="AY342" s="253" t="s">
        <v>180</v>
      </c>
    </row>
    <row r="343" spans="2:65" s="1" customFormat="1" ht="34.2" customHeight="1">
      <c r="B343" s="45"/>
      <c r="C343" s="220" t="s">
        <v>443</v>
      </c>
      <c r="D343" s="220" t="s">
        <v>182</v>
      </c>
      <c r="E343" s="221" t="s">
        <v>654</v>
      </c>
      <c r="F343" s="222" t="s">
        <v>655</v>
      </c>
      <c r="G343" s="223" t="s">
        <v>334</v>
      </c>
      <c r="H343" s="225"/>
      <c r="I343" s="225"/>
      <c r="J343" s="224">
        <f>ROUND(I343*H343,0)</f>
        <v>0</v>
      </c>
      <c r="K343" s="222" t="s">
        <v>193</v>
      </c>
      <c r="L343" s="71"/>
      <c r="M343" s="226" t="s">
        <v>22</v>
      </c>
      <c r="N343" s="227" t="s">
        <v>45</v>
      </c>
      <c r="O343" s="46"/>
      <c r="P343" s="228">
        <f>O343*H343</f>
        <v>0</v>
      </c>
      <c r="Q343" s="228">
        <v>0</v>
      </c>
      <c r="R343" s="228">
        <f>Q343*H343</f>
        <v>0</v>
      </c>
      <c r="S343" s="228">
        <v>0</v>
      </c>
      <c r="T343" s="229">
        <f>S343*H343</f>
        <v>0</v>
      </c>
      <c r="AR343" s="23" t="s">
        <v>224</v>
      </c>
      <c r="AT343" s="23" t="s">
        <v>182</v>
      </c>
      <c r="AU343" s="23" t="s">
        <v>187</v>
      </c>
      <c r="AY343" s="23" t="s">
        <v>180</v>
      </c>
      <c r="BE343" s="230">
        <f>IF(N343="základní",J343,0)</f>
        <v>0</v>
      </c>
      <c r="BF343" s="230">
        <f>IF(N343="snížená",J343,0)</f>
        <v>0</v>
      </c>
      <c r="BG343" s="230">
        <f>IF(N343="zákl. přenesená",J343,0)</f>
        <v>0</v>
      </c>
      <c r="BH343" s="230">
        <f>IF(N343="sníž. přenesená",J343,0)</f>
        <v>0</v>
      </c>
      <c r="BI343" s="230">
        <f>IF(N343="nulová",J343,0)</f>
        <v>0</v>
      </c>
      <c r="BJ343" s="23" t="s">
        <v>187</v>
      </c>
      <c r="BK343" s="230">
        <f>ROUND(I343*H343,0)</f>
        <v>0</v>
      </c>
      <c r="BL343" s="23" t="s">
        <v>224</v>
      </c>
      <c r="BM343" s="23" t="s">
        <v>656</v>
      </c>
    </row>
    <row r="344" spans="2:47" s="1" customFormat="1" ht="13.5">
      <c r="B344" s="45"/>
      <c r="C344" s="73"/>
      <c r="D344" s="233" t="s">
        <v>205</v>
      </c>
      <c r="E344" s="73"/>
      <c r="F344" s="254" t="s">
        <v>336</v>
      </c>
      <c r="G344" s="73"/>
      <c r="H344" s="73"/>
      <c r="I344" s="190"/>
      <c r="J344" s="73"/>
      <c r="K344" s="73"/>
      <c r="L344" s="71"/>
      <c r="M344" s="255"/>
      <c r="N344" s="46"/>
      <c r="O344" s="46"/>
      <c r="P344" s="46"/>
      <c r="Q344" s="46"/>
      <c r="R344" s="46"/>
      <c r="S344" s="46"/>
      <c r="T344" s="94"/>
      <c r="AT344" s="23" t="s">
        <v>205</v>
      </c>
      <c r="AU344" s="23" t="s">
        <v>187</v>
      </c>
    </row>
    <row r="345" spans="2:63" s="10" customFormat="1" ht="29.85" customHeight="1">
      <c r="B345" s="204"/>
      <c r="C345" s="205"/>
      <c r="D345" s="206" t="s">
        <v>72</v>
      </c>
      <c r="E345" s="218" t="s">
        <v>657</v>
      </c>
      <c r="F345" s="218" t="s">
        <v>658</v>
      </c>
      <c r="G345" s="205"/>
      <c r="H345" s="205"/>
      <c r="I345" s="208"/>
      <c r="J345" s="219">
        <f>BK345</f>
        <v>0</v>
      </c>
      <c r="K345" s="205"/>
      <c r="L345" s="210"/>
      <c r="M345" s="211"/>
      <c r="N345" s="212"/>
      <c r="O345" s="212"/>
      <c r="P345" s="213">
        <f>SUM(P346:P375)</f>
        <v>0</v>
      </c>
      <c r="Q345" s="212"/>
      <c r="R345" s="213">
        <f>SUM(R346:R375)</f>
        <v>0</v>
      </c>
      <c r="S345" s="212"/>
      <c r="T345" s="214">
        <f>SUM(T346:T375)</f>
        <v>0</v>
      </c>
      <c r="AR345" s="215" t="s">
        <v>187</v>
      </c>
      <c r="AT345" s="216" t="s">
        <v>72</v>
      </c>
      <c r="AU345" s="216" t="s">
        <v>10</v>
      </c>
      <c r="AY345" s="215" t="s">
        <v>180</v>
      </c>
      <c r="BK345" s="217">
        <f>SUM(BK346:BK375)</f>
        <v>0</v>
      </c>
    </row>
    <row r="346" spans="2:65" s="1" customFormat="1" ht="22.8" customHeight="1">
      <c r="B346" s="45"/>
      <c r="C346" s="220" t="s">
        <v>659</v>
      </c>
      <c r="D346" s="220" t="s">
        <v>182</v>
      </c>
      <c r="E346" s="221" t="s">
        <v>660</v>
      </c>
      <c r="F346" s="222" t="s">
        <v>661</v>
      </c>
      <c r="G346" s="223" t="s">
        <v>192</v>
      </c>
      <c r="H346" s="224">
        <v>13.81</v>
      </c>
      <c r="I346" s="225"/>
      <c r="J346" s="224">
        <f>ROUND(I346*H346,0)</f>
        <v>0</v>
      </c>
      <c r="K346" s="222" t="s">
        <v>193</v>
      </c>
      <c r="L346" s="71"/>
      <c r="M346" s="226" t="s">
        <v>22</v>
      </c>
      <c r="N346" s="227" t="s">
        <v>45</v>
      </c>
      <c r="O346" s="46"/>
      <c r="P346" s="228">
        <f>O346*H346</f>
        <v>0</v>
      </c>
      <c r="Q346" s="228">
        <v>0</v>
      </c>
      <c r="R346" s="228">
        <f>Q346*H346</f>
        <v>0</v>
      </c>
      <c r="S346" s="228">
        <v>0</v>
      </c>
      <c r="T346" s="229">
        <f>S346*H346</f>
        <v>0</v>
      </c>
      <c r="AR346" s="23" t="s">
        <v>224</v>
      </c>
      <c r="AT346" s="23" t="s">
        <v>182</v>
      </c>
      <c r="AU346" s="23" t="s">
        <v>187</v>
      </c>
      <c r="AY346" s="23" t="s">
        <v>180</v>
      </c>
      <c r="BE346" s="230">
        <f>IF(N346="základní",J346,0)</f>
        <v>0</v>
      </c>
      <c r="BF346" s="230">
        <f>IF(N346="snížená",J346,0)</f>
        <v>0</v>
      </c>
      <c r="BG346" s="230">
        <f>IF(N346="zákl. přenesená",J346,0)</f>
        <v>0</v>
      </c>
      <c r="BH346" s="230">
        <f>IF(N346="sníž. přenesená",J346,0)</f>
        <v>0</v>
      </c>
      <c r="BI346" s="230">
        <f>IF(N346="nulová",J346,0)</f>
        <v>0</v>
      </c>
      <c r="BJ346" s="23" t="s">
        <v>187</v>
      </c>
      <c r="BK346" s="230">
        <f>ROUND(I346*H346,0)</f>
        <v>0</v>
      </c>
      <c r="BL346" s="23" t="s">
        <v>224</v>
      </c>
      <c r="BM346" s="23" t="s">
        <v>662</v>
      </c>
    </row>
    <row r="347" spans="2:47" s="1" customFormat="1" ht="13.5">
      <c r="B347" s="45"/>
      <c r="C347" s="73"/>
      <c r="D347" s="233" t="s">
        <v>205</v>
      </c>
      <c r="E347" s="73"/>
      <c r="F347" s="254" t="s">
        <v>663</v>
      </c>
      <c r="G347" s="73"/>
      <c r="H347" s="73"/>
      <c r="I347" s="190"/>
      <c r="J347" s="73"/>
      <c r="K347" s="73"/>
      <c r="L347" s="71"/>
      <c r="M347" s="255"/>
      <c r="N347" s="46"/>
      <c r="O347" s="46"/>
      <c r="P347" s="46"/>
      <c r="Q347" s="46"/>
      <c r="R347" s="46"/>
      <c r="S347" s="46"/>
      <c r="T347" s="94"/>
      <c r="AT347" s="23" t="s">
        <v>205</v>
      </c>
      <c r="AU347" s="23" t="s">
        <v>187</v>
      </c>
    </row>
    <row r="348" spans="2:51" s="11" customFormat="1" ht="13.5">
      <c r="B348" s="231"/>
      <c r="C348" s="232"/>
      <c r="D348" s="233" t="s">
        <v>194</v>
      </c>
      <c r="E348" s="234" t="s">
        <v>22</v>
      </c>
      <c r="F348" s="235" t="s">
        <v>664</v>
      </c>
      <c r="G348" s="232"/>
      <c r="H348" s="236">
        <v>13.81</v>
      </c>
      <c r="I348" s="237"/>
      <c r="J348" s="232"/>
      <c r="K348" s="232"/>
      <c r="L348" s="238"/>
      <c r="M348" s="239"/>
      <c r="N348" s="240"/>
      <c r="O348" s="240"/>
      <c r="P348" s="240"/>
      <c r="Q348" s="240"/>
      <c r="R348" s="240"/>
      <c r="S348" s="240"/>
      <c r="T348" s="241"/>
      <c r="AT348" s="242" t="s">
        <v>194</v>
      </c>
      <c r="AU348" s="242" t="s">
        <v>187</v>
      </c>
      <c r="AV348" s="11" t="s">
        <v>187</v>
      </c>
      <c r="AW348" s="11" t="s">
        <v>35</v>
      </c>
      <c r="AX348" s="11" t="s">
        <v>73</v>
      </c>
      <c r="AY348" s="242" t="s">
        <v>180</v>
      </c>
    </row>
    <row r="349" spans="2:51" s="12" customFormat="1" ht="13.5">
      <c r="B349" s="243"/>
      <c r="C349" s="244"/>
      <c r="D349" s="233" t="s">
        <v>194</v>
      </c>
      <c r="E349" s="245" t="s">
        <v>22</v>
      </c>
      <c r="F349" s="246" t="s">
        <v>196</v>
      </c>
      <c r="G349" s="244"/>
      <c r="H349" s="247">
        <v>13.81</v>
      </c>
      <c r="I349" s="248"/>
      <c r="J349" s="244"/>
      <c r="K349" s="244"/>
      <c r="L349" s="249"/>
      <c r="M349" s="250"/>
      <c r="N349" s="251"/>
      <c r="O349" s="251"/>
      <c r="P349" s="251"/>
      <c r="Q349" s="251"/>
      <c r="R349" s="251"/>
      <c r="S349" s="251"/>
      <c r="T349" s="252"/>
      <c r="AT349" s="253" t="s">
        <v>194</v>
      </c>
      <c r="AU349" s="253" t="s">
        <v>187</v>
      </c>
      <c r="AV349" s="12" t="s">
        <v>186</v>
      </c>
      <c r="AW349" s="12" t="s">
        <v>35</v>
      </c>
      <c r="AX349" s="12" t="s">
        <v>10</v>
      </c>
      <c r="AY349" s="253" t="s">
        <v>180</v>
      </c>
    </row>
    <row r="350" spans="2:65" s="1" customFormat="1" ht="14.4" customHeight="1">
      <c r="B350" s="45"/>
      <c r="C350" s="220" t="s">
        <v>447</v>
      </c>
      <c r="D350" s="220" t="s">
        <v>182</v>
      </c>
      <c r="E350" s="221" t="s">
        <v>665</v>
      </c>
      <c r="F350" s="222" t="s">
        <v>666</v>
      </c>
      <c r="G350" s="223" t="s">
        <v>192</v>
      </c>
      <c r="H350" s="224">
        <v>19.3</v>
      </c>
      <c r="I350" s="225"/>
      <c r="J350" s="224">
        <f>ROUND(I350*H350,0)</f>
        <v>0</v>
      </c>
      <c r="K350" s="222" t="s">
        <v>193</v>
      </c>
      <c r="L350" s="71"/>
      <c r="M350" s="226" t="s">
        <v>22</v>
      </c>
      <c r="N350" s="227" t="s">
        <v>45</v>
      </c>
      <c r="O350" s="46"/>
      <c r="P350" s="228">
        <f>O350*H350</f>
        <v>0</v>
      </c>
      <c r="Q350" s="228">
        <v>0</v>
      </c>
      <c r="R350" s="228">
        <f>Q350*H350</f>
        <v>0</v>
      </c>
      <c r="S350" s="228">
        <v>0</v>
      </c>
      <c r="T350" s="229">
        <f>S350*H350</f>
        <v>0</v>
      </c>
      <c r="AR350" s="23" t="s">
        <v>224</v>
      </c>
      <c r="AT350" s="23" t="s">
        <v>182</v>
      </c>
      <c r="AU350" s="23" t="s">
        <v>187</v>
      </c>
      <c r="AY350" s="23" t="s">
        <v>180</v>
      </c>
      <c r="BE350" s="230">
        <f>IF(N350="základní",J350,0)</f>
        <v>0</v>
      </c>
      <c r="BF350" s="230">
        <f>IF(N350="snížená",J350,0)</f>
        <v>0</v>
      </c>
      <c r="BG350" s="230">
        <f>IF(N350="zákl. přenesená",J350,0)</f>
        <v>0</v>
      </c>
      <c r="BH350" s="230">
        <f>IF(N350="sníž. přenesená",J350,0)</f>
        <v>0</v>
      </c>
      <c r="BI350" s="230">
        <f>IF(N350="nulová",J350,0)</f>
        <v>0</v>
      </c>
      <c r="BJ350" s="23" t="s">
        <v>187</v>
      </c>
      <c r="BK350" s="230">
        <f>ROUND(I350*H350,0)</f>
        <v>0</v>
      </c>
      <c r="BL350" s="23" t="s">
        <v>224</v>
      </c>
      <c r="BM350" s="23" t="s">
        <v>667</v>
      </c>
    </row>
    <row r="351" spans="2:51" s="11" customFormat="1" ht="13.5">
      <c r="B351" s="231"/>
      <c r="C351" s="232"/>
      <c r="D351" s="233" t="s">
        <v>194</v>
      </c>
      <c r="E351" s="234" t="s">
        <v>22</v>
      </c>
      <c r="F351" s="235" t="s">
        <v>664</v>
      </c>
      <c r="G351" s="232"/>
      <c r="H351" s="236">
        <v>13.81</v>
      </c>
      <c r="I351" s="237"/>
      <c r="J351" s="232"/>
      <c r="K351" s="232"/>
      <c r="L351" s="238"/>
      <c r="M351" s="239"/>
      <c r="N351" s="240"/>
      <c r="O351" s="240"/>
      <c r="P351" s="240"/>
      <c r="Q351" s="240"/>
      <c r="R351" s="240"/>
      <c r="S351" s="240"/>
      <c r="T351" s="241"/>
      <c r="AT351" s="242" t="s">
        <v>194</v>
      </c>
      <c r="AU351" s="242" t="s">
        <v>187</v>
      </c>
      <c r="AV351" s="11" t="s">
        <v>187</v>
      </c>
      <c r="AW351" s="11" t="s">
        <v>35</v>
      </c>
      <c r="AX351" s="11" t="s">
        <v>73</v>
      </c>
      <c r="AY351" s="242" t="s">
        <v>180</v>
      </c>
    </row>
    <row r="352" spans="2:51" s="11" customFormat="1" ht="13.5">
      <c r="B352" s="231"/>
      <c r="C352" s="232"/>
      <c r="D352" s="233" t="s">
        <v>194</v>
      </c>
      <c r="E352" s="234" t="s">
        <v>22</v>
      </c>
      <c r="F352" s="235" t="s">
        <v>628</v>
      </c>
      <c r="G352" s="232"/>
      <c r="H352" s="236">
        <v>1.94</v>
      </c>
      <c r="I352" s="237"/>
      <c r="J352" s="232"/>
      <c r="K352" s="232"/>
      <c r="L352" s="238"/>
      <c r="M352" s="239"/>
      <c r="N352" s="240"/>
      <c r="O352" s="240"/>
      <c r="P352" s="240"/>
      <c r="Q352" s="240"/>
      <c r="R352" s="240"/>
      <c r="S352" s="240"/>
      <c r="T352" s="241"/>
      <c r="AT352" s="242" t="s">
        <v>194</v>
      </c>
      <c r="AU352" s="242" t="s">
        <v>187</v>
      </c>
      <c r="AV352" s="11" t="s">
        <v>187</v>
      </c>
      <c r="AW352" s="11" t="s">
        <v>35</v>
      </c>
      <c r="AX352" s="11" t="s">
        <v>73</v>
      </c>
      <c r="AY352" s="242" t="s">
        <v>180</v>
      </c>
    </row>
    <row r="353" spans="2:51" s="11" customFormat="1" ht="13.5">
      <c r="B353" s="231"/>
      <c r="C353" s="232"/>
      <c r="D353" s="233" t="s">
        <v>194</v>
      </c>
      <c r="E353" s="234" t="s">
        <v>22</v>
      </c>
      <c r="F353" s="235" t="s">
        <v>324</v>
      </c>
      <c r="G353" s="232"/>
      <c r="H353" s="236">
        <v>2.45</v>
      </c>
      <c r="I353" s="237"/>
      <c r="J353" s="232"/>
      <c r="K353" s="232"/>
      <c r="L353" s="238"/>
      <c r="M353" s="239"/>
      <c r="N353" s="240"/>
      <c r="O353" s="240"/>
      <c r="P353" s="240"/>
      <c r="Q353" s="240"/>
      <c r="R353" s="240"/>
      <c r="S353" s="240"/>
      <c r="T353" s="241"/>
      <c r="AT353" s="242" t="s">
        <v>194</v>
      </c>
      <c r="AU353" s="242" t="s">
        <v>187</v>
      </c>
      <c r="AV353" s="11" t="s">
        <v>187</v>
      </c>
      <c r="AW353" s="11" t="s">
        <v>35</v>
      </c>
      <c r="AX353" s="11" t="s">
        <v>73</v>
      </c>
      <c r="AY353" s="242" t="s">
        <v>180</v>
      </c>
    </row>
    <row r="354" spans="2:51" s="11" customFormat="1" ht="13.5">
      <c r="B354" s="231"/>
      <c r="C354" s="232"/>
      <c r="D354" s="233" t="s">
        <v>194</v>
      </c>
      <c r="E354" s="234" t="s">
        <v>22</v>
      </c>
      <c r="F354" s="235" t="s">
        <v>325</v>
      </c>
      <c r="G354" s="232"/>
      <c r="H354" s="236">
        <v>1.1</v>
      </c>
      <c r="I354" s="237"/>
      <c r="J354" s="232"/>
      <c r="K354" s="232"/>
      <c r="L354" s="238"/>
      <c r="M354" s="239"/>
      <c r="N354" s="240"/>
      <c r="O354" s="240"/>
      <c r="P354" s="240"/>
      <c r="Q354" s="240"/>
      <c r="R354" s="240"/>
      <c r="S354" s="240"/>
      <c r="T354" s="241"/>
      <c r="AT354" s="242" t="s">
        <v>194</v>
      </c>
      <c r="AU354" s="242" t="s">
        <v>187</v>
      </c>
      <c r="AV354" s="11" t="s">
        <v>187</v>
      </c>
      <c r="AW354" s="11" t="s">
        <v>35</v>
      </c>
      <c r="AX354" s="11" t="s">
        <v>73</v>
      </c>
      <c r="AY354" s="242" t="s">
        <v>180</v>
      </c>
    </row>
    <row r="355" spans="2:51" s="12" customFormat="1" ht="13.5">
      <c r="B355" s="243"/>
      <c r="C355" s="244"/>
      <c r="D355" s="233" t="s">
        <v>194</v>
      </c>
      <c r="E355" s="245" t="s">
        <v>22</v>
      </c>
      <c r="F355" s="246" t="s">
        <v>196</v>
      </c>
      <c r="G355" s="244"/>
      <c r="H355" s="247">
        <v>19.3</v>
      </c>
      <c r="I355" s="248"/>
      <c r="J355" s="244"/>
      <c r="K355" s="244"/>
      <c r="L355" s="249"/>
      <c r="M355" s="250"/>
      <c r="N355" s="251"/>
      <c r="O355" s="251"/>
      <c r="P355" s="251"/>
      <c r="Q355" s="251"/>
      <c r="R355" s="251"/>
      <c r="S355" s="251"/>
      <c r="T355" s="252"/>
      <c r="AT355" s="253" t="s">
        <v>194</v>
      </c>
      <c r="AU355" s="253" t="s">
        <v>187</v>
      </c>
      <c r="AV355" s="12" t="s">
        <v>186</v>
      </c>
      <c r="AW355" s="12" t="s">
        <v>35</v>
      </c>
      <c r="AX355" s="12" t="s">
        <v>10</v>
      </c>
      <c r="AY355" s="253" t="s">
        <v>180</v>
      </c>
    </row>
    <row r="356" spans="2:65" s="1" customFormat="1" ht="22.8" customHeight="1">
      <c r="B356" s="45"/>
      <c r="C356" s="220" t="s">
        <v>668</v>
      </c>
      <c r="D356" s="220" t="s">
        <v>182</v>
      </c>
      <c r="E356" s="221" t="s">
        <v>669</v>
      </c>
      <c r="F356" s="222" t="s">
        <v>670</v>
      </c>
      <c r="G356" s="223" t="s">
        <v>192</v>
      </c>
      <c r="H356" s="224">
        <v>13.81</v>
      </c>
      <c r="I356" s="225"/>
      <c r="J356" s="224">
        <f>ROUND(I356*H356,0)</f>
        <v>0</v>
      </c>
      <c r="K356" s="222" t="s">
        <v>193</v>
      </c>
      <c r="L356" s="71"/>
      <c r="M356" s="226" t="s">
        <v>22</v>
      </c>
      <c r="N356" s="227" t="s">
        <v>45</v>
      </c>
      <c r="O356" s="46"/>
      <c r="P356" s="228">
        <f>O356*H356</f>
        <v>0</v>
      </c>
      <c r="Q356" s="228">
        <v>0</v>
      </c>
      <c r="R356" s="228">
        <f>Q356*H356</f>
        <v>0</v>
      </c>
      <c r="S356" s="228">
        <v>0</v>
      </c>
      <c r="T356" s="229">
        <f>S356*H356</f>
        <v>0</v>
      </c>
      <c r="AR356" s="23" t="s">
        <v>224</v>
      </c>
      <c r="AT356" s="23" t="s">
        <v>182</v>
      </c>
      <c r="AU356" s="23" t="s">
        <v>187</v>
      </c>
      <c r="AY356" s="23" t="s">
        <v>180</v>
      </c>
      <c r="BE356" s="230">
        <f>IF(N356="základní",J356,0)</f>
        <v>0</v>
      </c>
      <c r="BF356" s="230">
        <f>IF(N356="snížená",J356,0)</f>
        <v>0</v>
      </c>
      <c r="BG356" s="230">
        <f>IF(N356="zákl. přenesená",J356,0)</f>
        <v>0</v>
      </c>
      <c r="BH356" s="230">
        <f>IF(N356="sníž. přenesená",J356,0)</f>
        <v>0</v>
      </c>
      <c r="BI356" s="230">
        <f>IF(N356="nulová",J356,0)</f>
        <v>0</v>
      </c>
      <c r="BJ356" s="23" t="s">
        <v>187</v>
      </c>
      <c r="BK356" s="230">
        <f>ROUND(I356*H356,0)</f>
        <v>0</v>
      </c>
      <c r="BL356" s="23" t="s">
        <v>224</v>
      </c>
      <c r="BM356" s="23" t="s">
        <v>671</v>
      </c>
    </row>
    <row r="357" spans="2:51" s="11" customFormat="1" ht="13.5">
      <c r="B357" s="231"/>
      <c r="C357" s="232"/>
      <c r="D357" s="233" t="s">
        <v>194</v>
      </c>
      <c r="E357" s="234" t="s">
        <v>22</v>
      </c>
      <c r="F357" s="235" t="s">
        <v>664</v>
      </c>
      <c r="G357" s="232"/>
      <c r="H357" s="236">
        <v>13.81</v>
      </c>
      <c r="I357" s="237"/>
      <c r="J357" s="232"/>
      <c r="K357" s="232"/>
      <c r="L357" s="238"/>
      <c r="M357" s="239"/>
      <c r="N357" s="240"/>
      <c r="O357" s="240"/>
      <c r="P357" s="240"/>
      <c r="Q357" s="240"/>
      <c r="R357" s="240"/>
      <c r="S357" s="240"/>
      <c r="T357" s="241"/>
      <c r="AT357" s="242" t="s">
        <v>194</v>
      </c>
      <c r="AU357" s="242" t="s">
        <v>187</v>
      </c>
      <c r="AV357" s="11" t="s">
        <v>187</v>
      </c>
      <c r="AW357" s="11" t="s">
        <v>35</v>
      </c>
      <c r="AX357" s="11" t="s">
        <v>73</v>
      </c>
      <c r="AY357" s="242" t="s">
        <v>180</v>
      </c>
    </row>
    <row r="358" spans="2:51" s="12" customFormat="1" ht="13.5">
      <c r="B358" s="243"/>
      <c r="C358" s="244"/>
      <c r="D358" s="233" t="s">
        <v>194</v>
      </c>
      <c r="E358" s="245" t="s">
        <v>22</v>
      </c>
      <c r="F358" s="246" t="s">
        <v>196</v>
      </c>
      <c r="G358" s="244"/>
      <c r="H358" s="247">
        <v>13.81</v>
      </c>
      <c r="I358" s="248"/>
      <c r="J358" s="244"/>
      <c r="K358" s="244"/>
      <c r="L358" s="249"/>
      <c r="M358" s="250"/>
      <c r="N358" s="251"/>
      <c r="O358" s="251"/>
      <c r="P358" s="251"/>
      <c r="Q358" s="251"/>
      <c r="R358" s="251"/>
      <c r="S358" s="251"/>
      <c r="T358" s="252"/>
      <c r="AT358" s="253" t="s">
        <v>194</v>
      </c>
      <c r="AU358" s="253" t="s">
        <v>187</v>
      </c>
      <c r="AV358" s="12" t="s">
        <v>186</v>
      </c>
      <c r="AW358" s="12" t="s">
        <v>35</v>
      </c>
      <c r="AX358" s="12" t="s">
        <v>10</v>
      </c>
      <c r="AY358" s="253" t="s">
        <v>180</v>
      </c>
    </row>
    <row r="359" spans="2:65" s="1" customFormat="1" ht="14.4" customHeight="1">
      <c r="B359" s="45"/>
      <c r="C359" s="266" t="s">
        <v>451</v>
      </c>
      <c r="D359" s="266" t="s">
        <v>594</v>
      </c>
      <c r="E359" s="267" t="s">
        <v>672</v>
      </c>
      <c r="F359" s="268" t="s">
        <v>673</v>
      </c>
      <c r="G359" s="269" t="s">
        <v>192</v>
      </c>
      <c r="H359" s="270">
        <v>15.19</v>
      </c>
      <c r="I359" s="271"/>
      <c r="J359" s="270">
        <f>ROUND(I359*H359,0)</f>
        <v>0</v>
      </c>
      <c r="K359" s="268" t="s">
        <v>193</v>
      </c>
      <c r="L359" s="272"/>
      <c r="M359" s="273" t="s">
        <v>22</v>
      </c>
      <c r="N359" s="274" t="s">
        <v>45</v>
      </c>
      <c r="O359" s="46"/>
      <c r="P359" s="228">
        <f>O359*H359</f>
        <v>0</v>
      </c>
      <c r="Q359" s="228">
        <v>0</v>
      </c>
      <c r="R359" s="228">
        <f>Q359*H359</f>
        <v>0</v>
      </c>
      <c r="S359" s="228">
        <v>0</v>
      </c>
      <c r="T359" s="229">
        <f>S359*H359</f>
        <v>0</v>
      </c>
      <c r="AR359" s="23" t="s">
        <v>270</v>
      </c>
      <c r="AT359" s="23" t="s">
        <v>594</v>
      </c>
      <c r="AU359" s="23" t="s">
        <v>187</v>
      </c>
      <c r="AY359" s="23" t="s">
        <v>180</v>
      </c>
      <c r="BE359" s="230">
        <f>IF(N359="základní",J359,0)</f>
        <v>0</v>
      </c>
      <c r="BF359" s="230">
        <f>IF(N359="snížená",J359,0)</f>
        <v>0</v>
      </c>
      <c r="BG359" s="230">
        <f>IF(N359="zákl. přenesená",J359,0)</f>
        <v>0</v>
      </c>
      <c r="BH359" s="230">
        <f>IF(N359="sníž. přenesená",J359,0)</f>
        <v>0</v>
      </c>
      <c r="BI359" s="230">
        <f>IF(N359="nulová",J359,0)</f>
        <v>0</v>
      </c>
      <c r="BJ359" s="23" t="s">
        <v>187</v>
      </c>
      <c r="BK359" s="230">
        <f>ROUND(I359*H359,0)</f>
        <v>0</v>
      </c>
      <c r="BL359" s="23" t="s">
        <v>224</v>
      </c>
      <c r="BM359" s="23" t="s">
        <v>674</v>
      </c>
    </row>
    <row r="360" spans="2:51" s="11" customFormat="1" ht="13.5">
      <c r="B360" s="231"/>
      <c r="C360" s="232"/>
      <c r="D360" s="233" t="s">
        <v>194</v>
      </c>
      <c r="E360" s="234" t="s">
        <v>22</v>
      </c>
      <c r="F360" s="235" t="s">
        <v>675</v>
      </c>
      <c r="G360" s="232"/>
      <c r="H360" s="236">
        <v>15.19</v>
      </c>
      <c r="I360" s="237"/>
      <c r="J360" s="232"/>
      <c r="K360" s="232"/>
      <c r="L360" s="238"/>
      <c r="M360" s="239"/>
      <c r="N360" s="240"/>
      <c r="O360" s="240"/>
      <c r="P360" s="240"/>
      <c r="Q360" s="240"/>
      <c r="R360" s="240"/>
      <c r="S360" s="240"/>
      <c r="T360" s="241"/>
      <c r="AT360" s="242" t="s">
        <v>194</v>
      </c>
      <c r="AU360" s="242" t="s">
        <v>187</v>
      </c>
      <c r="AV360" s="11" t="s">
        <v>187</v>
      </c>
      <c r="AW360" s="11" t="s">
        <v>35</v>
      </c>
      <c r="AX360" s="11" t="s">
        <v>73</v>
      </c>
      <c r="AY360" s="242" t="s">
        <v>180</v>
      </c>
    </row>
    <row r="361" spans="2:51" s="12" customFormat="1" ht="13.5">
      <c r="B361" s="243"/>
      <c r="C361" s="244"/>
      <c r="D361" s="233" t="s">
        <v>194</v>
      </c>
      <c r="E361" s="245" t="s">
        <v>22</v>
      </c>
      <c r="F361" s="246" t="s">
        <v>196</v>
      </c>
      <c r="G361" s="244"/>
      <c r="H361" s="247">
        <v>15.19</v>
      </c>
      <c r="I361" s="248"/>
      <c r="J361" s="244"/>
      <c r="K361" s="244"/>
      <c r="L361" s="249"/>
      <c r="M361" s="250"/>
      <c r="N361" s="251"/>
      <c r="O361" s="251"/>
      <c r="P361" s="251"/>
      <c r="Q361" s="251"/>
      <c r="R361" s="251"/>
      <c r="S361" s="251"/>
      <c r="T361" s="252"/>
      <c r="AT361" s="253" t="s">
        <v>194</v>
      </c>
      <c r="AU361" s="253" t="s">
        <v>187</v>
      </c>
      <c r="AV361" s="12" t="s">
        <v>186</v>
      </c>
      <c r="AW361" s="12" t="s">
        <v>35</v>
      </c>
      <c r="AX361" s="12" t="s">
        <v>10</v>
      </c>
      <c r="AY361" s="253" t="s">
        <v>180</v>
      </c>
    </row>
    <row r="362" spans="2:65" s="1" customFormat="1" ht="14.4" customHeight="1">
      <c r="B362" s="45"/>
      <c r="C362" s="220" t="s">
        <v>676</v>
      </c>
      <c r="D362" s="220" t="s">
        <v>182</v>
      </c>
      <c r="E362" s="221" t="s">
        <v>677</v>
      </c>
      <c r="F362" s="222" t="s">
        <v>678</v>
      </c>
      <c r="G362" s="223" t="s">
        <v>203</v>
      </c>
      <c r="H362" s="224">
        <v>25.66</v>
      </c>
      <c r="I362" s="225"/>
      <c r="J362" s="224">
        <f>ROUND(I362*H362,0)</f>
        <v>0</v>
      </c>
      <c r="K362" s="222" t="s">
        <v>193</v>
      </c>
      <c r="L362" s="71"/>
      <c r="M362" s="226" t="s">
        <v>22</v>
      </c>
      <c r="N362" s="227" t="s">
        <v>45</v>
      </c>
      <c r="O362" s="46"/>
      <c r="P362" s="228">
        <f>O362*H362</f>
        <v>0</v>
      </c>
      <c r="Q362" s="228">
        <v>0</v>
      </c>
      <c r="R362" s="228">
        <f>Q362*H362</f>
        <v>0</v>
      </c>
      <c r="S362" s="228">
        <v>0</v>
      </c>
      <c r="T362" s="229">
        <f>S362*H362</f>
        <v>0</v>
      </c>
      <c r="AR362" s="23" t="s">
        <v>224</v>
      </c>
      <c r="AT362" s="23" t="s">
        <v>182</v>
      </c>
      <c r="AU362" s="23" t="s">
        <v>187</v>
      </c>
      <c r="AY362" s="23" t="s">
        <v>180</v>
      </c>
      <c r="BE362" s="230">
        <f>IF(N362="základní",J362,0)</f>
        <v>0</v>
      </c>
      <c r="BF362" s="230">
        <f>IF(N362="snížená",J362,0)</f>
        <v>0</v>
      </c>
      <c r="BG362" s="230">
        <f>IF(N362="zákl. přenesená",J362,0)</f>
        <v>0</v>
      </c>
      <c r="BH362" s="230">
        <f>IF(N362="sníž. přenesená",J362,0)</f>
        <v>0</v>
      </c>
      <c r="BI362" s="230">
        <f>IF(N362="nulová",J362,0)</f>
        <v>0</v>
      </c>
      <c r="BJ362" s="23" t="s">
        <v>187</v>
      </c>
      <c r="BK362" s="230">
        <f>ROUND(I362*H362,0)</f>
        <v>0</v>
      </c>
      <c r="BL362" s="23" t="s">
        <v>224</v>
      </c>
      <c r="BM362" s="23" t="s">
        <v>679</v>
      </c>
    </row>
    <row r="363" spans="2:51" s="11" customFormat="1" ht="13.5">
      <c r="B363" s="231"/>
      <c r="C363" s="232"/>
      <c r="D363" s="233" t="s">
        <v>194</v>
      </c>
      <c r="E363" s="234" t="s">
        <v>22</v>
      </c>
      <c r="F363" s="235" t="s">
        <v>680</v>
      </c>
      <c r="G363" s="232"/>
      <c r="H363" s="236">
        <v>14.1</v>
      </c>
      <c r="I363" s="237"/>
      <c r="J363" s="232"/>
      <c r="K363" s="232"/>
      <c r="L363" s="238"/>
      <c r="M363" s="239"/>
      <c r="N363" s="240"/>
      <c r="O363" s="240"/>
      <c r="P363" s="240"/>
      <c r="Q363" s="240"/>
      <c r="R363" s="240"/>
      <c r="S363" s="240"/>
      <c r="T363" s="241"/>
      <c r="AT363" s="242" t="s">
        <v>194</v>
      </c>
      <c r="AU363" s="242" t="s">
        <v>187</v>
      </c>
      <c r="AV363" s="11" t="s">
        <v>187</v>
      </c>
      <c r="AW363" s="11" t="s">
        <v>35</v>
      </c>
      <c r="AX363" s="11" t="s">
        <v>73</v>
      </c>
      <c r="AY363" s="242" t="s">
        <v>180</v>
      </c>
    </row>
    <row r="364" spans="2:51" s="11" customFormat="1" ht="13.5">
      <c r="B364" s="231"/>
      <c r="C364" s="232"/>
      <c r="D364" s="233" t="s">
        <v>194</v>
      </c>
      <c r="E364" s="234" t="s">
        <v>22</v>
      </c>
      <c r="F364" s="235" t="s">
        <v>681</v>
      </c>
      <c r="G364" s="232"/>
      <c r="H364" s="236">
        <v>2.72</v>
      </c>
      <c r="I364" s="237"/>
      <c r="J364" s="232"/>
      <c r="K364" s="232"/>
      <c r="L364" s="238"/>
      <c r="M364" s="239"/>
      <c r="N364" s="240"/>
      <c r="O364" s="240"/>
      <c r="P364" s="240"/>
      <c r="Q364" s="240"/>
      <c r="R364" s="240"/>
      <c r="S364" s="240"/>
      <c r="T364" s="241"/>
      <c r="AT364" s="242" t="s">
        <v>194</v>
      </c>
      <c r="AU364" s="242" t="s">
        <v>187</v>
      </c>
      <c r="AV364" s="11" t="s">
        <v>187</v>
      </c>
      <c r="AW364" s="11" t="s">
        <v>35</v>
      </c>
      <c r="AX364" s="11" t="s">
        <v>73</v>
      </c>
      <c r="AY364" s="242" t="s">
        <v>180</v>
      </c>
    </row>
    <row r="365" spans="2:51" s="11" customFormat="1" ht="13.5">
      <c r="B365" s="231"/>
      <c r="C365" s="232"/>
      <c r="D365" s="233" t="s">
        <v>194</v>
      </c>
      <c r="E365" s="234" t="s">
        <v>22</v>
      </c>
      <c r="F365" s="235" t="s">
        <v>682</v>
      </c>
      <c r="G365" s="232"/>
      <c r="H365" s="236">
        <v>5.1</v>
      </c>
      <c r="I365" s="237"/>
      <c r="J365" s="232"/>
      <c r="K365" s="232"/>
      <c r="L365" s="238"/>
      <c r="M365" s="239"/>
      <c r="N365" s="240"/>
      <c r="O365" s="240"/>
      <c r="P365" s="240"/>
      <c r="Q365" s="240"/>
      <c r="R365" s="240"/>
      <c r="S365" s="240"/>
      <c r="T365" s="241"/>
      <c r="AT365" s="242" t="s">
        <v>194</v>
      </c>
      <c r="AU365" s="242" t="s">
        <v>187</v>
      </c>
      <c r="AV365" s="11" t="s">
        <v>187</v>
      </c>
      <c r="AW365" s="11" t="s">
        <v>35</v>
      </c>
      <c r="AX365" s="11" t="s">
        <v>73</v>
      </c>
      <c r="AY365" s="242" t="s">
        <v>180</v>
      </c>
    </row>
    <row r="366" spans="2:51" s="11" customFormat="1" ht="13.5">
      <c r="B366" s="231"/>
      <c r="C366" s="232"/>
      <c r="D366" s="233" t="s">
        <v>194</v>
      </c>
      <c r="E366" s="234" t="s">
        <v>22</v>
      </c>
      <c r="F366" s="235" t="s">
        <v>683</v>
      </c>
      <c r="G366" s="232"/>
      <c r="H366" s="236">
        <v>3.74</v>
      </c>
      <c r="I366" s="237"/>
      <c r="J366" s="232"/>
      <c r="K366" s="232"/>
      <c r="L366" s="238"/>
      <c r="M366" s="239"/>
      <c r="N366" s="240"/>
      <c r="O366" s="240"/>
      <c r="P366" s="240"/>
      <c r="Q366" s="240"/>
      <c r="R366" s="240"/>
      <c r="S366" s="240"/>
      <c r="T366" s="241"/>
      <c r="AT366" s="242" t="s">
        <v>194</v>
      </c>
      <c r="AU366" s="242" t="s">
        <v>187</v>
      </c>
      <c r="AV366" s="11" t="s">
        <v>187</v>
      </c>
      <c r="AW366" s="11" t="s">
        <v>35</v>
      </c>
      <c r="AX366" s="11" t="s">
        <v>73</v>
      </c>
      <c r="AY366" s="242" t="s">
        <v>180</v>
      </c>
    </row>
    <row r="367" spans="2:51" s="12" customFormat="1" ht="13.5">
      <c r="B367" s="243"/>
      <c r="C367" s="244"/>
      <c r="D367" s="233" t="s">
        <v>194</v>
      </c>
      <c r="E367" s="245" t="s">
        <v>22</v>
      </c>
      <c r="F367" s="246" t="s">
        <v>196</v>
      </c>
      <c r="G367" s="244"/>
      <c r="H367" s="247">
        <v>25.66</v>
      </c>
      <c r="I367" s="248"/>
      <c r="J367" s="244"/>
      <c r="K367" s="244"/>
      <c r="L367" s="249"/>
      <c r="M367" s="250"/>
      <c r="N367" s="251"/>
      <c r="O367" s="251"/>
      <c r="P367" s="251"/>
      <c r="Q367" s="251"/>
      <c r="R367" s="251"/>
      <c r="S367" s="251"/>
      <c r="T367" s="252"/>
      <c r="AT367" s="253" t="s">
        <v>194</v>
      </c>
      <c r="AU367" s="253" t="s">
        <v>187</v>
      </c>
      <c r="AV367" s="12" t="s">
        <v>186</v>
      </c>
      <c r="AW367" s="12" t="s">
        <v>35</v>
      </c>
      <c r="AX367" s="12" t="s">
        <v>10</v>
      </c>
      <c r="AY367" s="253" t="s">
        <v>180</v>
      </c>
    </row>
    <row r="368" spans="2:65" s="1" customFormat="1" ht="14.4" customHeight="1">
      <c r="B368" s="45"/>
      <c r="C368" s="220" t="s">
        <v>455</v>
      </c>
      <c r="D368" s="220" t="s">
        <v>182</v>
      </c>
      <c r="E368" s="221" t="s">
        <v>684</v>
      </c>
      <c r="F368" s="222" t="s">
        <v>685</v>
      </c>
      <c r="G368" s="223" t="s">
        <v>203</v>
      </c>
      <c r="H368" s="224">
        <v>14.1</v>
      </c>
      <c r="I368" s="225"/>
      <c r="J368" s="224">
        <f>ROUND(I368*H368,0)</f>
        <v>0</v>
      </c>
      <c r="K368" s="222" t="s">
        <v>193</v>
      </c>
      <c r="L368" s="71"/>
      <c r="M368" s="226" t="s">
        <v>22</v>
      </c>
      <c r="N368" s="227" t="s">
        <v>45</v>
      </c>
      <c r="O368" s="46"/>
      <c r="P368" s="228">
        <f>O368*H368</f>
        <v>0</v>
      </c>
      <c r="Q368" s="228">
        <v>0</v>
      </c>
      <c r="R368" s="228">
        <f>Q368*H368</f>
        <v>0</v>
      </c>
      <c r="S368" s="228">
        <v>0</v>
      </c>
      <c r="T368" s="229">
        <f>S368*H368</f>
        <v>0</v>
      </c>
      <c r="AR368" s="23" t="s">
        <v>224</v>
      </c>
      <c r="AT368" s="23" t="s">
        <v>182</v>
      </c>
      <c r="AU368" s="23" t="s">
        <v>187</v>
      </c>
      <c r="AY368" s="23" t="s">
        <v>180</v>
      </c>
      <c r="BE368" s="230">
        <f>IF(N368="základní",J368,0)</f>
        <v>0</v>
      </c>
      <c r="BF368" s="230">
        <f>IF(N368="snížená",J368,0)</f>
        <v>0</v>
      </c>
      <c r="BG368" s="230">
        <f>IF(N368="zákl. přenesená",J368,0)</f>
        <v>0</v>
      </c>
      <c r="BH368" s="230">
        <f>IF(N368="sníž. přenesená",J368,0)</f>
        <v>0</v>
      </c>
      <c r="BI368" s="230">
        <f>IF(N368="nulová",J368,0)</f>
        <v>0</v>
      </c>
      <c r="BJ368" s="23" t="s">
        <v>187</v>
      </c>
      <c r="BK368" s="230">
        <f>ROUND(I368*H368,0)</f>
        <v>0</v>
      </c>
      <c r="BL368" s="23" t="s">
        <v>224</v>
      </c>
      <c r="BM368" s="23" t="s">
        <v>686</v>
      </c>
    </row>
    <row r="369" spans="2:51" s="11" customFormat="1" ht="13.5">
      <c r="B369" s="231"/>
      <c r="C369" s="232"/>
      <c r="D369" s="233" t="s">
        <v>194</v>
      </c>
      <c r="E369" s="234" t="s">
        <v>22</v>
      </c>
      <c r="F369" s="235" t="s">
        <v>680</v>
      </c>
      <c r="G369" s="232"/>
      <c r="H369" s="236">
        <v>14.1</v>
      </c>
      <c r="I369" s="237"/>
      <c r="J369" s="232"/>
      <c r="K369" s="232"/>
      <c r="L369" s="238"/>
      <c r="M369" s="239"/>
      <c r="N369" s="240"/>
      <c r="O369" s="240"/>
      <c r="P369" s="240"/>
      <c r="Q369" s="240"/>
      <c r="R369" s="240"/>
      <c r="S369" s="240"/>
      <c r="T369" s="241"/>
      <c r="AT369" s="242" t="s">
        <v>194</v>
      </c>
      <c r="AU369" s="242" t="s">
        <v>187</v>
      </c>
      <c r="AV369" s="11" t="s">
        <v>187</v>
      </c>
      <c r="AW369" s="11" t="s">
        <v>35</v>
      </c>
      <c r="AX369" s="11" t="s">
        <v>73</v>
      </c>
      <c r="AY369" s="242" t="s">
        <v>180</v>
      </c>
    </row>
    <row r="370" spans="2:51" s="12" customFormat="1" ht="13.5">
      <c r="B370" s="243"/>
      <c r="C370" s="244"/>
      <c r="D370" s="233" t="s">
        <v>194</v>
      </c>
      <c r="E370" s="245" t="s">
        <v>22</v>
      </c>
      <c r="F370" s="246" t="s">
        <v>196</v>
      </c>
      <c r="G370" s="244"/>
      <c r="H370" s="247">
        <v>14.1</v>
      </c>
      <c r="I370" s="248"/>
      <c r="J370" s="244"/>
      <c r="K370" s="244"/>
      <c r="L370" s="249"/>
      <c r="M370" s="250"/>
      <c r="N370" s="251"/>
      <c r="O370" s="251"/>
      <c r="P370" s="251"/>
      <c r="Q370" s="251"/>
      <c r="R370" s="251"/>
      <c r="S370" s="251"/>
      <c r="T370" s="252"/>
      <c r="AT370" s="253" t="s">
        <v>194</v>
      </c>
      <c r="AU370" s="253" t="s">
        <v>187</v>
      </c>
      <c r="AV370" s="12" t="s">
        <v>186</v>
      </c>
      <c r="AW370" s="12" t="s">
        <v>35</v>
      </c>
      <c r="AX370" s="12" t="s">
        <v>10</v>
      </c>
      <c r="AY370" s="253" t="s">
        <v>180</v>
      </c>
    </row>
    <row r="371" spans="2:65" s="1" customFormat="1" ht="14.4" customHeight="1">
      <c r="B371" s="45"/>
      <c r="C371" s="266" t="s">
        <v>687</v>
      </c>
      <c r="D371" s="266" t="s">
        <v>594</v>
      </c>
      <c r="E371" s="267" t="s">
        <v>688</v>
      </c>
      <c r="F371" s="268" t="s">
        <v>689</v>
      </c>
      <c r="G371" s="269" t="s">
        <v>203</v>
      </c>
      <c r="H371" s="270">
        <v>15.51</v>
      </c>
      <c r="I371" s="271"/>
      <c r="J371" s="270">
        <f>ROUND(I371*H371,0)</f>
        <v>0</v>
      </c>
      <c r="K371" s="268" t="s">
        <v>22</v>
      </c>
      <c r="L371" s="272"/>
      <c r="M371" s="273" t="s">
        <v>22</v>
      </c>
      <c r="N371" s="274" t="s">
        <v>45</v>
      </c>
      <c r="O371" s="46"/>
      <c r="P371" s="228">
        <f>O371*H371</f>
        <v>0</v>
      </c>
      <c r="Q371" s="228">
        <v>0</v>
      </c>
      <c r="R371" s="228">
        <f>Q371*H371</f>
        <v>0</v>
      </c>
      <c r="S371" s="228">
        <v>0</v>
      </c>
      <c r="T371" s="229">
        <f>S371*H371</f>
        <v>0</v>
      </c>
      <c r="AR371" s="23" t="s">
        <v>270</v>
      </c>
      <c r="AT371" s="23" t="s">
        <v>594</v>
      </c>
      <c r="AU371" s="23" t="s">
        <v>187</v>
      </c>
      <c r="AY371" s="23" t="s">
        <v>180</v>
      </c>
      <c r="BE371" s="230">
        <f>IF(N371="základní",J371,0)</f>
        <v>0</v>
      </c>
      <c r="BF371" s="230">
        <f>IF(N371="snížená",J371,0)</f>
        <v>0</v>
      </c>
      <c r="BG371" s="230">
        <f>IF(N371="zákl. přenesená",J371,0)</f>
        <v>0</v>
      </c>
      <c r="BH371" s="230">
        <f>IF(N371="sníž. přenesená",J371,0)</f>
        <v>0</v>
      </c>
      <c r="BI371" s="230">
        <f>IF(N371="nulová",J371,0)</f>
        <v>0</v>
      </c>
      <c r="BJ371" s="23" t="s">
        <v>187</v>
      </c>
      <c r="BK371" s="230">
        <f>ROUND(I371*H371,0)</f>
        <v>0</v>
      </c>
      <c r="BL371" s="23" t="s">
        <v>224</v>
      </c>
      <c r="BM371" s="23" t="s">
        <v>690</v>
      </c>
    </row>
    <row r="372" spans="2:51" s="11" customFormat="1" ht="13.5">
      <c r="B372" s="231"/>
      <c r="C372" s="232"/>
      <c r="D372" s="233" t="s">
        <v>194</v>
      </c>
      <c r="E372" s="234" t="s">
        <v>22</v>
      </c>
      <c r="F372" s="235" t="s">
        <v>691</v>
      </c>
      <c r="G372" s="232"/>
      <c r="H372" s="236">
        <v>15.51</v>
      </c>
      <c r="I372" s="237"/>
      <c r="J372" s="232"/>
      <c r="K372" s="232"/>
      <c r="L372" s="238"/>
      <c r="M372" s="239"/>
      <c r="N372" s="240"/>
      <c r="O372" s="240"/>
      <c r="P372" s="240"/>
      <c r="Q372" s="240"/>
      <c r="R372" s="240"/>
      <c r="S372" s="240"/>
      <c r="T372" s="241"/>
      <c r="AT372" s="242" t="s">
        <v>194</v>
      </c>
      <c r="AU372" s="242" t="s">
        <v>187</v>
      </c>
      <c r="AV372" s="11" t="s">
        <v>187</v>
      </c>
      <c r="AW372" s="11" t="s">
        <v>35</v>
      </c>
      <c r="AX372" s="11" t="s">
        <v>73</v>
      </c>
      <c r="AY372" s="242" t="s">
        <v>180</v>
      </c>
    </row>
    <row r="373" spans="2:51" s="12" customFormat="1" ht="13.5">
      <c r="B373" s="243"/>
      <c r="C373" s="244"/>
      <c r="D373" s="233" t="s">
        <v>194</v>
      </c>
      <c r="E373" s="245" t="s">
        <v>22</v>
      </c>
      <c r="F373" s="246" t="s">
        <v>196</v>
      </c>
      <c r="G373" s="244"/>
      <c r="H373" s="247">
        <v>15.51</v>
      </c>
      <c r="I373" s="248"/>
      <c r="J373" s="244"/>
      <c r="K373" s="244"/>
      <c r="L373" s="249"/>
      <c r="M373" s="250"/>
      <c r="N373" s="251"/>
      <c r="O373" s="251"/>
      <c r="P373" s="251"/>
      <c r="Q373" s="251"/>
      <c r="R373" s="251"/>
      <c r="S373" s="251"/>
      <c r="T373" s="252"/>
      <c r="AT373" s="253" t="s">
        <v>194</v>
      </c>
      <c r="AU373" s="253" t="s">
        <v>187</v>
      </c>
      <c r="AV373" s="12" t="s">
        <v>186</v>
      </c>
      <c r="AW373" s="12" t="s">
        <v>35</v>
      </c>
      <c r="AX373" s="12" t="s">
        <v>10</v>
      </c>
      <c r="AY373" s="253" t="s">
        <v>180</v>
      </c>
    </row>
    <row r="374" spans="2:65" s="1" customFormat="1" ht="34.2" customHeight="1">
      <c r="B374" s="45"/>
      <c r="C374" s="220" t="s">
        <v>459</v>
      </c>
      <c r="D374" s="220" t="s">
        <v>182</v>
      </c>
      <c r="E374" s="221" t="s">
        <v>692</v>
      </c>
      <c r="F374" s="222" t="s">
        <v>693</v>
      </c>
      <c r="G374" s="223" t="s">
        <v>334</v>
      </c>
      <c r="H374" s="225"/>
      <c r="I374" s="225"/>
      <c r="J374" s="224">
        <f>ROUND(I374*H374,0)</f>
        <v>0</v>
      </c>
      <c r="K374" s="222" t="s">
        <v>193</v>
      </c>
      <c r="L374" s="71"/>
      <c r="M374" s="226" t="s">
        <v>22</v>
      </c>
      <c r="N374" s="227" t="s">
        <v>45</v>
      </c>
      <c r="O374" s="46"/>
      <c r="P374" s="228">
        <f>O374*H374</f>
        <v>0</v>
      </c>
      <c r="Q374" s="228">
        <v>0</v>
      </c>
      <c r="R374" s="228">
        <f>Q374*H374</f>
        <v>0</v>
      </c>
      <c r="S374" s="228">
        <v>0</v>
      </c>
      <c r="T374" s="229">
        <f>S374*H374</f>
        <v>0</v>
      </c>
      <c r="AR374" s="23" t="s">
        <v>224</v>
      </c>
      <c r="AT374" s="23" t="s">
        <v>182</v>
      </c>
      <c r="AU374" s="23" t="s">
        <v>187</v>
      </c>
      <c r="AY374" s="23" t="s">
        <v>180</v>
      </c>
      <c r="BE374" s="230">
        <f>IF(N374="základní",J374,0)</f>
        <v>0</v>
      </c>
      <c r="BF374" s="230">
        <f>IF(N374="snížená",J374,0)</f>
        <v>0</v>
      </c>
      <c r="BG374" s="230">
        <f>IF(N374="zákl. přenesená",J374,0)</f>
        <v>0</v>
      </c>
      <c r="BH374" s="230">
        <f>IF(N374="sníž. přenesená",J374,0)</f>
        <v>0</v>
      </c>
      <c r="BI374" s="230">
        <f>IF(N374="nulová",J374,0)</f>
        <v>0</v>
      </c>
      <c r="BJ374" s="23" t="s">
        <v>187</v>
      </c>
      <c r="BK374" s="230">
        <f>ROUND(I374*H374,0)</f>
        <v>0</v>
      </c>
      <c r="BL374" s="23" t="s">
        <v>224</v>
      </c>
      <c r="BM374" s="23" t="s">
        <v>694</v>
      </c>
    </row>
    <row r="375" spans="2:47" s="1" customFormat="1" ht="13.5">
      <c r="B375" s="45"/>
      <c r="C375" s="73"/>
      <c r="D375" s="233" t="s">
        <v>205</v>
      </c>
      <c r="E375" s="73"/>
      <c r="F375" s="254" t="s">
        <v>616</v>
      </c>
      <c r="G375" s="73"/>
      <c r="H375" s="73"/>
      <c r="I375" s="190"/>
      <c r="J375" s="73"/>
      <c r="K375" s="73"/>
      <c r="L375" s="71"/>
      <c r="M375" s="255"/>
      <c r="N375" s="46"/>
      <c r="O375" s="46"/>
      <c r="P375" s="46"/>
      <c r="Q375" s="46"/>
      <c r="R375" s="46"/>
      <c r="S375" s="46"/>
      <c r="T375" s="94"/>
      <c r="AT375" s="23" t="s">
        <v>205</v>
      </c>
      <c r="AU375" s="23" t="s">
        <v>187</v>
      </c>
    </row>
    <row r="376" spans="2:63" s="10" customFormat="1" ht="29.85" customHeight="1">
      <c r="B376" s="204"/>
      <c r="C376" s="205"/>
      <c r="D376" s="206" t="s">
        <v>72</v>
      </c>
      <c r="E376" s="218" t="s">
        <v>695</v>
      </c>
      <c r="F376" s="218" t="s">
        <v>696</v>
      </c>
      <c r="G376" s="205"/>
      <c r="H376" s="205"/>
      <c r="I376" s="208"/>
      <c r="J376" s="219">
        <f>BK376</f>
        <v>0</v>
      </c>
      <c r="K376" s="205"/>
      <c r="L376" s="210"/>
      <c r="M376" s="211"/>
      <c r="N376" s="212"/>
      <c r="O376" s="212"/>
      <c r="P376" s="213">
        <f>SUM(P377:P404)</f>
        <v>0</v>
      </c>
      <c r="Q376" s="212"/>
      <c r="R376" s="213">
        <f>SUM(R377:R404)</f>
        <v>0</v>
      </c>
      <c r="S376" s="212"/>
      <c r="T376" s="214">
        <f>SUM(T377:T404)</f>
        <v>0</v>
      </c>
      <c r="AR376" s="215" t="s">
        <v>187</v>
      </c>
      <c r="AT376" s="216" t="s">
        <v>72</v>
      </c>
      <c r="AU376" s="216" t="s">
        <v>10</v>
      </c>
      <c r="AY376" s="215" t="s">
        <v>180</v>
      </c>
      <c r="BK376" s="217">
        <f>SUM(BK377:BK404)</f>
        <v>0</v>
      </c>
    </row>
    <row r="377" spans="2:65" s="1" customFormat="1" ht="34.2" customHeight="1">
      <c r="B377" s="45"/>
      <c r="C377" s="220" t="s">
        <v>697</v>
      </c>
      <c r="D377" s="220" t="s">
        <v>182</v>
      </c>
      <c r="E377" s="221" t="s">
        <v>698</v>
      </c>
      <c r="F377" s="222" t="s">
        <v>699</v>
      </c>
      <c r="G377" s="223" t="s">
        <v>192</v>
      </c>
      <c r="H377" s="224">
        <v>20.06</v>
      </c>
      <c r="I377" s="225"/>
      <c r="J377" s="224">
        <f>ROUND(I377*H377,0)</f>
        <v>0</v>
      </c>
      <c r="K377" s="222" t="s">
        <v>193</v>
      </c>
      <c r="L377" s="71"/>
      <c r="M377" s="226" t="s">
        <v>22</v>
      </c>
      <c r="N377" s="227" t="s">
        <v>45</v>
      </c>
      <c r="O377" s="46"/>
      <c r="P377" s="228">
        <f>O377*H377</f>
        <v>0</v>
      </c>
      <c r="Q377" s="228">
        <v>0</v>
      </c>
      <c r="R377" s="228">
        <f>Q377*H377</f>
        <v>0</v>
      </c>
      <c r="S377" s="228">
        <v>0</v>
      </c>
      <c r="T377" s="229">
        <f>S377*H377</f>
        <v>0</v>
      </c>
      <c r="AR377" s="23" t="s">
        <v>224</v>
      </c>
      <c r="AT377" s="23" t="s">
        <v>182</v>
      </c>
      <c r="AU377" s="23" t="s">
        <v>187</v>
      </c>
      <c r="AY377" s="23" t="s">
        <v>180</v>
      </c>
      <c r="BE377" s="230">
        <f>IF(N377="základní",J377,0)</f>
        <v>0</v>
      </c>
      <c r="BF377" s="230">
        <f>IF(N377="snížená",J377,0)</f>
        <v>0</v>
      </c>
      <c r="BG377" s="230">
        <f>IF(N377="zákl. přenesená",J377,0)</f>
        <v>0</v>
      </c>
      <c r="BH377" s="230">
        <f>IF(N377="sníž. přenesená",J377,0)</f>
        <v>0</v>
      </c>
      <c r="BI377" s="230">
        <f>IF(N377="nulová",J377,0)</f>
        <v>0</v>
      </c>
      <c r="BJ377" s="23" t="s">
        <v>187</v>
      </c>
      <c r="BK377" s="230">
        <f>ROUND(I377*H377,0)</f>
        <v>0</v>
      </c>
      <c r="BL377" s="23" t="s">
        <v>224</v>
      </c>
      <c r="BM377" s="23" t="s">
        <v>700</v>
      </c>
    </row>
    <row r="378" spans="2:51" s="11" customFormat="1" ht="13.5">
      <c r="B378" s="231"/>
      <c r="C378" s="232"/>
      <c r="D378" s="233" t="s">
        <v>194</v>
      </c>
      <c r="E378" s="234" t="s">
        <v>22</v>
      </c>
      <c r="F378" s="235" t="s">
        <v>701</v>
      </c>
      <c r="G378" s="232"/>
      <c r="H378" s="236">
        <v>4.8</v>
      </c>
      <c r="I378" s="237"/>
      <c r="J378" s="232"/>
      <c r="K378" s="232"/>
      <c r="L378" s="238"/>
      <c r="M378" s="239"/>
      <c r="N378" s="240"/>
      <c r="O378" s="240"/>
      <c r="P378" s="240"/>
      <c r="Q378" s="240"/>
      <c r="R378" s="240"/>
      <c r="S378" s="240"/>
      <c r="T378" s="241"/>
      <c r="AT378" s="242" t="s">
        <v>194</v>
      </c>
      <c r="AU378" s="242" t="s">
        <v>187</v>
      </c>
      <c r="AV378" s="11" t="s">
        <v>187</v>
      </c>
      <c r="AW378" s="11" t="s">
        <v>35</v>
      </c>
      <c r="AX378" s="11" t="s">
        <v>73</v>
      </c>
      <c r="AY378" s="242" t="s">
        <v>180</v>
      </c>
    </row>
    <row r="379" spans="2:51" s="11" customFormat="1" ht="13.5">
      <c r="B379" s="231"/>
      <c r="C379" s="232"/>
      <c r="D379" s="233" t="s">
        <v>194</v>
      </c>
      <c r="E379" s="234" t="s">
        <v>22</v>
      </c>
      <c r="F379" s="235" t="s">
        <v>702</v>
      </c>
      <c r="G379" s="232"/>
      <c r="H379" s="236">
        <v>9.8</v>
      </c>
      <c r="I379" s="237"/>
      <c r="J379" s="232"/>
      <c r="K379" s="232"/>
      <c r="L379" s="238"/>
      <c r="M379" s="239"/>
      <c r="N379" s="240"/>
      <c r="O379" s="240"/>
      <c r="P379" s="240"/>
      <c r="Q379" s="240"/>
      <c r="R379" s="240"/>
      <c r="S379" s="240"/>
      <c r="T379" s="241"/>
      <c r="AT379" s="242" t="s">
        <v>194</v>
      </c>
      <c r="AU379" s="242" t="s">
        <v>187</v>
      </c>
      <c r="AV379" s="11" t="s">
        <v>187</v>
      </c>
      <c r="AW379" s="11" t="s">
        <v>35</v>
      </c>
      <c r="AX379" s="11" t="s">
        <v>73</v>
      </c>
      <c r="AY379" s="242" t="s">
        <v>180</v>
      </c>
    </row>
    <row r="380" spans="2:51" s="11" customFormat="1" ht="13.5">
      <c r="B380" s="231"/>
      <c r="C380" s="232"/>
      <c r="D380" s="233" t="s">
        <v>194</v>
      </c>
      <c r="E380" s="234" t="s">
        <v>22</v>
      </c>
      <c r="F380" s="235" t="s">
        <v>331</v>
      </c>
      <c r="G380" s="232"/>
      <c r="H380" s="236">
        <v>5.46</v>
      </c>
      <c r="I380" s="237"/>
      <c r="J380" s="232"/>
      <c r="K380" s="232"/>
      <c r="L380" s="238"/>
      <c r="M380" s="239"/>
      <c r="N380" s="240"/>
      <c r="O380" s="240"/>
      <c r="P380" s="240"/>
      <c r="Q380" s="240"/>
      <c r="R380" s="240"/>
      <c r="S380" s="240"/>
      <c r="T380" s="241"/>
      <c r="AT380" s="242" t="s">
        <v>194</v>
      </c>
      <c r="AU380" s="242" t="s">
        <v>187</v>
      </c>
      <c r="AV380" s="11" t="s">
        <v>187</v>
      </c>
      <c r="AW380" s="11" t="s">
        <v>35</v>
      </c>
      <c r="AX380" s="11" t="s">
        <v>73</v>
      </c>
      <c r="AY380" s="242" t="s">
        <v>180</v>
      </c>
    </row>
    <row r="381" spans="2:51" s="12" customFormat="1" ht="13.5">
      <c r="B381" s="243"/>
      <c r="C381" s="244"/>
      <c r="D381" s="233" t="s">
        <v>194</v>
      </c>
      <c r="E381" s="245" t="s">
        <v>22</v>
      </c>
      <c r="F381" s="246" t="s">
        <v>196</v>
      </c>
      <c r="G381" s="244"/>
      <c r="H381" s="247">
        <v>20.06</v>
      </c>
      <c r="I381" s="248"/>
      <c r="J381" s="244"/>
      <c r="K381" s="244"/>
      <c r="L381" s="249"/>
      <c r="M381" s="250"/>
      <c r="N381" s="251"/>
      <c r="O381" s="251"/>
      <c r="P381" s="251"/>
      <c r="Q381" s="251"/>
      <c r="R381" s="251"/>
      <c r="S381" s="251"/>
      <c r="T381" s="252"/>
      <c r="AT381" s="253" t="s">
        <v>194</v>
      </c>
      <c r="AU381" s="253" t="s">
        <v>187</v>
      </c>
      <c r="AV381" s="12" t="s">
        <v>186</v>
      </c>
      <c r="AW381" s="12" t="s">
        <v>35</v>
      </c>
      <c r="AX381" s="12" t="s">
        <v>10</v>
      </c>
      <c r="AY381" s="253" t="s">
        <v>180</v>
      </c>
    </row>
    <row r="382" spans="2:65" s="1" customFormat="1" ht="14.4" customHeight="1">
      <c r="B382" s="45"/>
      <c r="C382" s="266" t="s">
        <v>462</v>
      </c>
      <c r="D382" s="266" t="s">
        <v>594</v>
      </c>
      <c r="E382" s="267" t="s">
        <v>703</v>
      </c>
      <c r="F382" s="268" t="s">
        <v>704</v>
      </c>
      <c r="G382" s="269" t="s">
        <v>192</v>
      </c>
      <c r="H382" s="270">
        <v>22.07</v>
      </c>
      <c r="I382" s="271"/>
      <c r="J382" s="270">
        <f>ROUND(I382*H382,0)</f>
        <v>0</v>
      </c>
      <c r="K382" s="268" t="s">
        <v>22</v>
      </c>
      <c r="L382" s="272"/>
      <c r="M382" s="273" t="s">
        <v>22</v>
      </c>
      <c r="N382" s="274" t="s">
        <v>45</v>
      </c>
      <c r="O382" s="46"/>
      <c r="P382" s="228">
        <f>O382*H382</f>
        <v>0</v>
      </c>
      <c r="Q382" s="228">
        <v>0</v>
      </c>
      <c r="R382" s="228">
        <f>Q382*H382</f>
        <v>0</v>
      </c>
      <c r="S382" s="228">
        <v>0</v>
      </c>
      <c r="T382" s="229">
        <f>S382*H382</f>
        <v>0</v>
      </c>
      <c r="AR382" s="23" t="s">
        <v>270</v>
      </c>
      <c r="AT382" s="23" t="s">
        <v>594</v>
      </c>
      <c r="AU382" s="23" t="s">
        <v>187</v>
      </c>
      <c r="AY382" s="23" t="s">
        <v>180</v>
      </c>
      <c r="BE382" s="230">
        <f>IF(N382="základní",J382,0)</f>
        <v>0</v>
      </c>
      <c r="BF382" s="230">
        <f>IF(N382="snížená",J382,0)</f>
        <v>0</v>
      </c>
      <c r="BG382" s="230">
        <f>IF(N382="zákl. přenesená",J382,0)</f>
        <v>0</v>
      </c>
      <c r="BH382" s="230">
        <f>IF(N382="sníž. přenesená",J382,0)</f>
        <v>0</v>
      </c>
      <c r="BI382" s="230">
        <f>IF(N382="nulová",J382,0)</f>
        <v>0</v>
      </c>
      <c r="BJ382" s="23" t="s">
        <v>187</v>
      </c>
      <c r="BK382" s="230">
        <f>ROUND(I382*H382,0)</f>
        <v>0</v>
      </c>
      <c r="BL382" s="23" t="s">
        <v>224</v>
      </c>
      <c r="BM382" s="23" t="s">
        <v>705</v>
      </c>
    </row>
    <row r="383" spans="2:51" s="11" customFormat="1" ht="13.5">
      <c r="B383" s="231"/>
      <c r="C383" s="232"/>
      <c r="D383" s="233" t="s">
        <v>194</v>
      </c>
      <c r="E383" s="234" t="s">
        <v>22</v>
      </c>
      <c r="F383" s="235" t="s">
        <v>706</v>
      </c>
      <c r="G383" s="232"/>
      <c r="H383" s="236">
        <v>22.07</v>
      </c>
      <c r="I383" s="237"/>
      <c r="J383" s="232"/>
      <c r="K383" s="232"/>
      <c r="L383" s="238"/>
      <c r="M383" s="239"/>
      <c r="N383" s="240"/>
      <c r="O383" s="240"/>
      <c r="P383" s="240"/>
      <c r="Q383" s="240"/>
      <c r="R383" s="240"/>
      <c r="S383" s="240"/>
      <c r="T383" s="241"/>
      <c r="AT383" s="242" t="s">
        <v>194</v>
      </c>
      <c r="AU383" s="242" t="s">
        <v>187</v>
      </c>
      <c r="AV383" s="11" t="s">
        <v>187</v>
      </c>
      <c r="AW383" s="11" t="s">
        <v>35</v>
      </c>
      <c r="AX383" s="11" t="s">
        <v>73</v>
      </c>
      <c r="AY383" s="242" t="s">
        <v>180</v>
      </c>
    </row>
    <row r="384" spans="2:51" s="12" customFormat="1" ht="13.5">
      <c r="B384" s="243"/>
      <c r="C384" s="244"/>
      <c r="D384" s="233" t="s">
        <v>194</v>
      </c>
      <c r="E384" s="245" t="s">
        <v>22</v>
      </c>
      <c r="F384" s="246" t="s">
        <v>196</v>
      </c>
      <c r="G384" s="244"/>
      <c r="H384" s="247">
        <v>22.07</v>
      </c>
      <c r="I384" s="248"/>
      <c r="J384" s="244"/>
      <c r="K384" s="244"/>
      <c r="L384" s="249"/>
      <c r="M384" s="250"/>
      <c r="N384" s="251"/>
      <c r="O384" s="251"/>
      <c r="P384" s="251"/>
      <c r="Q384" s="251"/>
      <c r="R384" s="251"/>
      <c r="S384" s="251"/>
      <c r="T384" s="252"/>
      <c r="AT384" s="253" t="s">
        <v>194</v>
      </c>
      <c r="AU384" s="253" t="s">
        <v>187</v>
      </c>
      <c r="AV384" s="12" t="s">
        <v>186</v>
      </c>
      <c r="AW384" s="12" t="s">
        <v>35</v>
      </c>
      <c r="AX384" s="12" t="s">
        <v>10</v>
      </c>
      <c r="AY384" s="253" t="s">
        <v>180</v>
      </c>
    </row>
    <row r="385" spans="2:65" s="1" customFormat="1" ht="34.2" customHeight="1">
      <c r="B385" s="45"/>
      <c r="C385" s="220" t="s">
        <v>707</v>
      </c>
      <c r="D385" s="220" t="s">
        <v>182</v>
      </c>
      <c r="E385" s="221" t="s">
        <v>708</v>
      </c>
      <c r="F385" s="222" t="s">
        <v>709</v>
      </c>
      <c r="G385" s="223" t="s">
        <v>203</v>
      </c>
      <c r="H385" s="224">
        <v>24.04</v>
      </c>
      <c r="I385" s="225"/>
      <c r="J385" s="224">
        <f>ROUND(I385*H385,0)</f>
        <v>0</v>
      </c>
      <c r="K385" s="222" t="s">
        <v>193</v>
      </c>
      <c r="L385" s="71"/>
      <c r="M385" s="226" t="s">
        <v>22</v>
      </c>
      <c r="N385" s="227" t="s">
        <v>45</v>
      </c>
      <c r="O385" s="46"/>
      <c r="P385" s="228">
        <f>O385*H385</f>
        <v>0</v>
      </c>
      <c r="Q385" s="228">
        <v>0</v>
      </c>
      <c r="R385" s="228">
        <f>Q385*H385</f>
        <v>0</v>
      </c>
      <c r="S385" s="228">
        <v>0</v>
      </c>
      <c r="T385" s="229">
        <f>S385*H385</f>
        <v>0</v>
      </c>
      <c r="AR385" s="23" t="s">
        <v>224</v>
      </c>
      <c r="AT385" s="23" t="s">
        <v>182</v>
      </c>
      <c r="AU385" s="23" t="s">
        <v>187</v>
      </c>
      <c r="AY385" s="23" t="s">
        <v>180</v>
      </c>
      <c r="BE385" s="230">
        <f>IF(N385="základní",J385,0)</f>
        <v>0</v>
      </c>
      <c r="BF385" s="230">
        <f>IF(N385="snížená",J385,0)</f>
        <v>0</v>
      </c>
      <c r="BG385" s="230">
        <f>IF(N385="zákl. přenesená",J385,0)</f>
        <v>0</v>
      </c>
      <c r="BH385" s="230">
        <f>IF(N385="sníž. přenesená",J385,0)</f>
        <v>0</v>
      </c>
      <c r="BI385" s="230">
        <f>IF(N385="nulová",J385,0)</f>
        <v>0</v>
      </c>
      <c r="BJ385" s="23" t="s">
        <v>187</v>
      </c>
      <c r="BK385" s="230">
        <f>ROUND(I385*H385,0)</f>
        <v>0</v>
      </c>
      <c r="BL385" s="23" t="s">
        <v>224</v>
      </c>
      <c r="BM385" s="23" t="s">
        <v>710</v>
      </c>
    </row>
    <row r="386" spans="2:51" s="11" customFormat="1" ht="13.5">
      <c r="B386" s="231"/>
      <c r="C386" s="232"/>
      <c r="D386" s="233" t="s">
        <v>194</v>
      </c>
      <c r="E386" s="234" t="s">
        <v>22</v>
      </c>
      <c r="F386" s="235" t="s">
        <v>711</v>
      </c>
      <c r="G386" s="232"/>
      <c r="H386" s="236">
        <v>1.5</v>
      </c>
      <c r="I386" s="237"/>
      <c r="J386" s="232"/>
      <c r="K386" s="232"/>
      <c r="L386" s="238"/>
      <c r="M386" s="239"/>
      <c r="N386" s="240"/>
      <c r="O386" s="240"/>
      <c r="P386" s="240"/>
      <c r="Q386" s="240"/>
      <c r="R386" s="240"/>
      <c r="S386" s="240"/>
      <c r="T386" s="241"/>
      <c r="AT386" s="242" t="s">
        <v>194</v>
      </c>
      <c r="AU386" s="242" t="s">
        <v>187</v>
      </c>
      <c r="AV386" s="11" t="s">
        <v>187</v>
      </c>
      <c r="AW386" s="11" t="s">
        <v>35</v>
      </c>
      <c r="AX386" s="11" t="s">
        <v>73</v>
      </c>
      <c r="AY386" s="242" t="s">
        <v>180</v>
      </c>
    </row>
    <row r="387" spans="2:51" s="11" customFormat="1" ht="13.5">
      <c r="B387" s="231"/>
      <c r="C387" s="232"/>
      <c r="D387" s="233" t="s">
        <v>194</v>
      </c>
      <c r="E387" s="234" t="s">
        <v>22</v>
      </c>
      <c r="F387" s="235" t="s">
        <v>712</v>
      </c>
      <c r="G387" s="232"/>
      <c r="H387" s="236">
        <v>12.9</v>
      </c>
      <c r="I387" s="237"/>
      <c r="J387" s="232"/>
      <c r="K387" s="232"/>
      <c r="L387" s="238"/>
      <c r="M387" s="239"/>
      <c r="N387" s="240"/>
      <c r="O387" s="240"/>
      <c r="P387" s="240"/>
      <c r="Q387" s="240"/>
      <c r="R387" s="240"/>
      <c r="S387" s="240"/>
      <c r="T387" s="241"/>
      <c r="AT387" s="242" t="s">
        <v>194</v>
      </c>
      <c r="AU387" s="242" t="s">
        <v>187</v>
      </c>
      <c r="AV387" s="11" t="s">
        <v>187</v>
      </c>
      <c r="AW387" s="11" t="s">
        <v>35</v>
      </c>
      <c r="AX387" s="11" t="s">
        <v>73</v>
      </c>
      <c r="AY387" s="242" t="s">
        <v>180</v>
      </c>
    </row>
    <row r="388" spans="2:51" s="11" customFormat="1" ht="13.5">
      <c r="B388" s="231"/>
      <c r="C388" s="232"/>
      <c r="D388" s="233" t="s">
        <v>194</v>
      </c>
      <c r="E388" s="234" t="s">
        <v>22</v>
      </c>
      <c r="F388" s="235" t="s">
        <v>713</v>
      </c>
      <c r="G388" s="232"/>
      <c r="H388" s="236">
        <v>9.64</v>
      </c>
      <c r="I388" s="237"/>
      <c r="J388" s="232"/>
      <c r="K388" s="232"/>
      <c r="L388" s="238"/>
      <c r="M388" s="239"/>
      <c r="N388" s="240"/>
      <c r="O388" s="240"/>
      <c r="P388" s="240"/>
      <c r="Q388" s="240"/>
      <c r="R388" s="240"/>
      <c r="S388" s="240"/>
      <c r="T388" s="241"/>
      <c r="AT388" s="242" t="s">
        <v>194</v>
      </c>
      <c r="AU388" s="242" t="s">
        <v>187</v>
      </c>
      <c r="AV388" s="11" t="s">
        <v>187</v>
      </c>
      <c r="AW388" s="11" t="s">
        <v>35</v>
      </c>
      <c r="AX388" s="11" t="s">
        <v>73</v>
      </c>
      <c r="AY388" s="242" t="s">
        <v>180</v>
      </c>
    </row>
    <row r="389" spans="2:51" s="12" customFormat="1" ht="13.5">
      <c r="B389" s="243"/>
      <c r="C389" s="244"/>
      <c r="D389" s="233" t="s">
        <v>194</v>
      </c>
      <c r="E389" s="245" t="s">
        <v>22</v>
      </c>
      <c r="F389" s="246" t="s">
        <v>196</v>
      </c>
      <c r="G389" s="244"/>
      <c r="H389" s="247">
        <v>24.04</v>
      </c>
      <c r="I389" s="248"/>
      <c r="J389" s="244"/>
      <c r="K389" s="244"/>
      <c r="L389" s="249"/>
      <c r="M389" s="250"/>
      <c r="N389" s="251"/>
      <c r="O389" s="251"/>
      <c r="P389" s="251"/>
      <c r="Q389" s="251"/>
      <c r="R389" s="251"/>
      <c r="S389" s="251"/>
      <c r="T389" s="252"/>
      <c r="AT389" s="253" t="s">
        <v>194</v>
      </c>
      <c r="AU389" s="253" t="s">
        <v>187</v>
      </c>
      <c r="AV389" s="12" t="s">
        <v>186</v>
      </c>
      <c r="AW389" s="12" t="s">
        <v>35</v>
      </c>
      <c r="AX389" s="12" t="s">
        <v>10</v>
      </c>
      <c r="AY389" s="253" t="s">
        <v>180</v>
      </c>
    </row>
    <row r="390" spans="2:65" s="1" customFormat="1" ht="34.2" customHeight="1">
      <c r="B390" s="45"/>
      <c r="C390" s="220" t="s">
        <v>466</v>
      </c>
      <c r="D390" s="220" t="s">
        <v>182</v>
      </c>
      <c r="E390" s="221" t="s">
        <v>714</v>
      </c>
      <c r="F390" s="222" t="s">
        <v>715</v>
      </c>
      <c r="G390" s="223" t="s">
        <v>192</v>
      </c>
      <c r="H390" s="224">
        <v>20.06</v>
      </c>
      <c r="I390" s="225"/>
      <c r="J390" s="224">
        <f>ROUND(I390*H390,0)</f>
        <v>0</v>
      </c>
      <c r="K390" s="222" t="s">
        <v>193</v>
      </c>
      <c r="L390" s="71"/>
      <c r="M390" s="226" t="s">
        <v>22</v>
      </c>
      <c r="N390" s="227" t="s">
        <v>45</v>
      </c>
      <c r="O390" s="46"/>
      <c r="P390" s="228">
        <f>O390*H390</f>
        <v>0</v>
      </c>
      <c r="Q390" s="228">
        <v>0</v>
      </c>
      <c r="R390" s="228">
        <f>Q390*H390</f>
        <v>0</v>
      </c>
      <c r="S390" s="228">
        <v>0</v>
      </c>
      <c r="T390" s="229">
        <f>S390*H390</f>
        <v>0</v>
      </c>
      <c r="AR390" s="23" t="s">
        <v>224</v>
      </c>
      <c r="AT390" s="23" t="s">
        <v>182</v>
      </c>
      <c r="AU390" s="23" t="s">
        <v>187</v>
      </c>
      <c r="AY390" s="23" t="s">
        <v>180</v>
      </c>
      <c r="BE390" s="230">
        <f>IF(N390="základní",J390,0)</f>
        <v>0</v>
      </c>
      <c r="BF390" s="230">
        <f>IF(N390="snížená",J390,0)</f>
        <v>0</v>
      </c>
      <c r="BG390" s="230">
        <f>IF(N390="zákl. přenesená",J390,0)</f>
        <v>0</v>
      </c>
      <c r="BH390" s="230">
        <f>IF(N390="sníž. přenesená",J390,0)</f>
        <v>0</v>
      </c>
      <c r="BI390" s="230">
        <f>IF(N390="nulová",J390,0)</f>
        <v>0</v>
      </c>
      <c r="BJ390" s="23" t="s">
        <v>187</v>
      </c>
      <c r="BK390" s="230">
        <f>ROUND(I390*H390,0)</f>
        <v>0</v>
      </c>
      <c r="BL390" s="23" t="s">
        <v>224</v>
      </c>
      <c r="BM390" s="23" t="s">
        <v>716</v>
      </c>
    </row>
    <row r="391" spans="2:51" s="11" customFormat="1" ht="13.5">
      <c r="B391" s="231"/>
      <c r="C391" s="232"/>
      <c r="D391" s="233" t="s">
        <v>194</v>
      </c>
      <c r="E391" s="234" t="s">
        <v>22</v>
      </c>
      <c r="F391" s="235" t="s">
        <v>701</v>
      </c>
      <c r="G391" s="232"/>
      <c r="H391" s="236">
        <v>4.8</v>
      </c>
      <c r="I391" s="237"/>
      <c r="J391" s="232"/>
      <c r="K391" s="232"/>
      <c r="L391" s="238"/>
      <c r="M391" s="239"/>
      <c r="N391" s="240"/>
      <c r="O391" s="240"/>
      <c r="P391" s="240"/>
      <c r="Q391" s="240"/>
      <c r="R391" s="240"/>
      <c r="S391" s="240"/>
      <c r="T391" s="241"/>
      <c r="AT391" s="242" t="s">
        <v>194</v>
      </c>
      <c r="AU391" s="242" t="s">
        <v>187</v>
      </c>
      <c r="AV391" s="11" t="s">
        <v>187</v>
      </c>
      <c r="AW391" s="11" t="s">
        <v>35</v>
      </c>
      <c r="AX391" s="11" t="s">
        <v>73</v>
      </c>
      <c r="AY391" s="242" t="s">
        <v>180</v>
      </c>
    </row>
    <row r="392" spans="2:51" s="11" customFormat="1" ht="13.5">
      <c r="B392" s="231"/>
      <c r="C392" s="232"/>
      <c r="D392" s="233" t="s">
        <v>194</v>
      </c>
      <c r="E392" s="234" t="s">
        <v>22</v>
      </c>
      <c r="F392" s="235" t="s">
        <v>702</v>
      </c>
      <c r="G392" s="232"/>
      <c r="H392" s="236">
        <v>9.8</v>
      </c>
      <c r="I392" s="237"/>
      <c r="J392" s="232"/>
      <c r="K392" s="232"/>
      <c r="L392" s="238"/>
      <c r="M392" s="239"/>
      <c r="N392" s="240"/>
      <c r="O392" s="240"/>
      <c r="P392" s="240"/>
      <c r="Q392" s="240"/>
      <c r="R392" s="240"/>
      <c r="S392" s="240"/>
      <c r="T392" s="241"/>
      <c r="AT392" s="242" t="s">
        <v>194</v>
      </c>
      <c r="AU392" s="242" t="s">
        <v>187</v>
      </c>
      <c r="AV392" s="11" t="s">
        <v>187</v>
      </c>
      <c r="AW392" s="11" t="s">
        <v>35</v>
      </c>
      <c r="AX392" s="11" t="s">
        <v>73</v>
      </c>
      <c r="AY392" s="242" t="s">
        <v>180</v>
      </c>
    </row>
    <row r="393" spans="2:51" s="11" customFormat="1" ht="13.5">
      <c r="B393" s="231"/>
      <c r="C393" s="232"/>
      <c r="D393" s="233" t="s">
        <v>194</v>
      </c>
      <c r="E393" s="234" t="s">
        <v>22</v>
      </c>
      <c r="F393" s="235" t="s">
        <v>331</v>
      </c>
      <c r="G393" s="232"/>
      <c r="H393" s="236">
        <v>5.46</v>
      </c>
      <c r="I393" s="237"/>
      <c r="J393" s="232"/>
      <c r="K393" s="232"/>
      <c r="L393" s="238"/>
      <c r="M393" s="239"/>
      <c r="N393" s="240"/>
      <c r="O393" s="240"/>
      <c r="P393" s="240"/>
      <c r="Q393" s="240"/>
      <c r="R393" s="240"/>
      <c r="S393" s="240"/>
      <c r="T393" s="241"/>
      <c r="AT393" s="242" t="s">
        <v>194</v>
      </c>
      <c r="AU393" s="242" t="s">
        <v>187</v>
      </c>
      <c r="AV393" s="11" t="s">
        <v>187</v>
      </c>
      <c r="AW393" s="11" t="s">
        <v>35</v>
      </c>
      <c r="AX393" s="11" t="s">
        <v>73</v>
      </c>
      <c r="AY393" s="242" t="s">
        <v>180</v>
      </c>
    </row>
    <row r="394" spans="2:51" s="12" customFormat="1" ht="13.5">
      <c r="B394" s="243"/>
      <c r="C394" s="244"/>
      <c r="D394" s="233" t="s">
        <v>194</v>
      </c>
      <c r="E394" s="245" t="s">
        <v>22</v>
      </c>
      <c r="F394" s="246" t="s">
        <v>196</v>
      </c>
      <c r="G394" s="244"/>
      <c r="H394" s="247">
        <v>20.06</v>
      </c>
      <c r="I394" s="248"/>
      <c r="J394" s="244"/>
      <c r="K394" s="244"/>
      <c r="L394" s="249"/>
      <c r="M394" s="250"/>
      <c r="N394" s="251"/>
      <c r="O394" s="251"/>
      <c r="P394" s="251"/>
      <c r="Q394" s="251"/>
      <c r="R394" s="251"/>
      <c r="S394" s="251"/>
      <c r="T394" s="252"/>
      <c r="AT394" s="253" t="s">
        <v>194</v>
      </c>
      <c r="AU394" s="253" t="s">
        <v>187</v>
      </c>
      <c r="AV394" s="12" t="s">
        <v>186</v>
      </c>
      <c r="AW394" s="12" t="s">
        <v>35</v>
      </c>
      <c r="AX394" s="12" t="s">
        <v>10</v>
      </c>
      <c r="AY394" s="253" t="s">
        <v>180</v>
      </c>
    </row>
    <row r="395" spans="2:65" s="1" customFormat="1" ht="22.8" customHeight="1">
      <c r="B395" s="45"/>
      <c r="C395" s="220" t="s">
        <v>717</v>
      </c>
      <c r="D395" s="220" t="s">
        <v>182</v>
      </c>
      <c r="E395" s="221" t="s">
        <v>718</v>
      </c>
      <c r="F395" s="222" t="s">
        <v>719</v>
      </c>
      <c r="G395" s="223" t="s">
        <v>203</v>
      </c>
      <c r="H395" s="224">
        <v>3</v>
      </c>
      <c r="I395" s="225"/>
      <c r="J395" s="224">
        <f>ROUND(I395*H395,0)</f>
        <v>0</v>
      </c>
      <c r="K395" s="222" t="s">
        <v>193</v>
      </c>
      <c r="L395" s="71"/>
      <c r="M395" s="226" t="s">
        <v>22</v>
      </c>
      <c r="N395" s="227" t="s">
        <v>45</v>
      </c>
      <c r="O395" s="46"/>
      <c r="P395" s="228">
        <f>O395*H395</f>
        <v>0</v>
      </c>
      <c r="Q395" s="228">
        <v>0</v>
      </c>
      <c r="R395" s="228">
        <f>Q395*H395</f>
        <v>0</v>
      </c>
      <c r="S395" s="228">
        <v>0</v>
      </c>
      <c r="T395" s="229">
        <f>S395*H395</f>
        <v>0</v>
      </c>
      <c r="AR395" s="23" t="s">
        <v>224</v>
      </c>
      <c r="AT395" s="23" t="s">
        <v>182</v>
      </c>
      <c r="AU395" s="23" t="s">
        <v>187</v>
      </c>
      <c r="AY395" s="23" t="s">
        <v>180</v>
      </c>
      <c r="BE395" s="230">
        <f>IF(N395="základní",J395,0)</f>
        <v>0</v>
      </c>
      <c r="BF395" s="230">
        <f>IF(N395="snížená",J395,0)</f>
        <v>0</v>
      </c>
      <c r="BG395" s="230">
        <f>IF(N395="zákl. přenesená",J395,0)</f>
        <v>0</v>
      </c>
      <c r="BH395" s="230">
        <f>IF(N395="sníž. přenesená",J395,0)</f>
        <v>0</v>
      </c>
      <c r="BI395" s="230">
        <f>IF(N395="nulová",J395,0)</f>
        <v>0</v>
      </c>
      <c r="BJ395" s="23" t="s">
        <v>187</v>
      </c>
      <c r="BK395" s="230">
        <f>ROUND(I395*H395,0)</f>
        <v>0</v>
      </c>
      <c r="BL395" s="23" t="s">
        <v>224</v>
      </c>
      <c r="BM395" s="23" t="s">
        <v>720</v>
      </c>
    </row>
    <row r="396" spans="2:47" s="1" customFormat="1" ht="13.5">
      <c r="B396" s="45"/>
      <c r="C396" s="73"/>
      <c r="D396" s="233" t="s">
        <v>205</v>
      </c>
      <c r="E396" s="73"/>
      <c r="F396" s="254" t="s">
        <v>721</v>
      </c>
      <c r="G396" s="73"/>
      <c r="H396" s="73"/>
      <c r="I396" s="190"/>
      <c r="J396" s="73"/>
      <c r="K396" s="73"/>
      <c r="L396" s="71"/>
      <c r="M396" s="255"/>
      <c r="N396" s="46"/>
      <c r="O396" s="46"/>
      <c r="P396" s="46"/>
      <c r="Q396" s="46"/>
      <c r="R396" s="46"/>
      <c r="S396" s="46"/>
      <c r="T396" s="94"/>
      <c r="AT396" s="23" t="s">
        <v>205</v>
      </c>
      <c r="AU396" s="23" t="s">
        <v>187</v>
      </c>
    </row>
    <row r="397" spans="2:51" s="11" customFormat="1" ht="13.5">
      <c r="B397" s="231"/>
      <c r="C397" s="232"/>
      <c r="D397" s="233" t="s">
        <v>194</v>
      </c>
      <c r="E397" s="234" t="s">
        <v>22</v>
      </c>
      <c r="F397" s="235" t="s">
        <v>722</v>
      </c>
      <c r="G397" s="232"/>
      <c r="H397" s="236">
        <v>3</v>
      </c>
      <c r="I397" s="237"/>
      <c r="J397" s="232"/>
      <c r="K397" s="232"/>
      <c r="L397" s="238"/>
      <c r="M397" s="239"/>
      <c r="N397" s="240"/>
      <c r="O397" s="240"/>
      <c r="P397" s="240"/>
      <c r="Q397" s="240"/>
      <c r="R397" s="240"/>
      <c r="S397" s="240"/>
      <c r="T397" s="241"/>
      <c r="AT397" s="242" t="s">
        <v>194</v>
      </c>
      <c r="AU397" s="242" t="s">
        <v>187</v>
      </c>
      <c r="AV397" s="11" t="s">
        <v>187</v>
      </c>
      <c r="AW397" s="11" t="s">
        <v>35</v>
      </c>
      <c r="AX397" s="11" t="s">
        <v>73</v>
      </c>
      <c r="AY397" s="242" t="s">
        <v>180</v>
      </c>
    </row>
    <row r="398" spans="2:51" s="12" customFormat="1" ht="13.5">
      <c r="B398" s="243"/>
      <c r="C398" s="244"/>
      <c r="D398" s="233" t="s">
        <v>194</v>
      </c>
      <c r="E398" s="245" t="s">
        <v>22</v>
      </c>
      <c r="F398" s="246" t="s">
        <v>196</v>
      </c>
      <c r="G398" s="244"/>
      <c r="H398" s="247">
        <v>3</v>
      </c>
      <c r="I398" s="248"/>
      <c r="J398" s="244"/>
      <c r="K398" s="244"/>
      <c r="L398" s="249"/>
      <c r="M398" s="250"/>
      <c r="N398" s="251"/>
      <c r="O398" s="251"/>
      <c r="P398" s="251"/>
      <c r="Q398" s="251"/>
      <c r="R398" s="251"/>
      <c r="S398" s="251"/>
      <c r="T398" s="252"/>
      <c r="AT398" s="253" t="s">
        <v>194</v>
      </c>
      <c r="AU398" s="253" t="s">
        <v>187</v>
      </c>
      <c r="AV398" s="12" t="s">
        <v>186</v>
      </c>
      <c r="AW398" s="12" t="s">
        <v>35</v>
      </c>
      <c r="AX398" s="12" t="s">
        <v>10</v>
      </c>
      <c r="AY398" s="253" t="s">
        <v>180</v>
      </c>
    </row>
    <row r="399" spans="2:65" s="1" customFormat="1" ht="14.4" customHeight="1">
      <c r="B399" s="45"/>
      <c r="C399" s="220" t="s">
        <v>470</v>
      </c>
      <c r="D399" s="220" t="s">
        <v>182</v>
      </c>
      <c r="E399" s="221" t="s">
        <v>723</v>
      </c>
      <c r="F399" s="222" t="s">
        <v>724</v>
      </c>
      <c r="G399" s="223" t="s">
        <v>192</v>
      </c>
      <c r="H399" s="224">
        <v>20.06</v>
      </c>
      <c r="I399" s="225"/>
      <c r="J399" s="224">
        <f>ROUND(I399*H399,0)</f>
        <v>0</v>
      </c>
      <c r="K399" s="222" t="s">
        <v>193</v>
      </c>
      <c r="L399" s="71"/>
      <c r="M399" s="226" t="s">
        <v>22</v>
      </c>
      <c r="N399" s="227" t="s">
        <v>45</v>
      </c>
      <c r="O399" s="46"/>
      <c r="P399" s="228">
        <f>O399*H399</f>
        <v>0</v>
      </c>
      <c r="Q399" s="228">
        <v>0</v>
      </c>
      <c r="R399" s="228">
        <f>Q399*H399</f>
        <v>0</v>
      </c>
      <c r="S399" s="228">
        <v>0</v>
      </c>
      <c r="T399" s="229">
        <f>S399*H399</f>
        <v>0</v>
      </c>
      <c r="AR399" s="23" t="s">
        <v>224</v>
      </c>
      <c r="AT399" s="23" t="s">
        <v>182</v>
      </c>
      <c r="AU399" s="23" t="s">
        <v>187</v>
      </c>
      <c r="AY399" s="23" t="s">
        <v>180</v>
      </c>
      <c r="BE399" s="230">
        <f>IF(N399="základní",J399,0)</f>
        <v>0</v>
      </c>
      <c r="BF399" s="230">
        <f>IF(N399="snížená",J399,0)</f>
        <v>0</v>
      </c>
      <c r="BG399" s="230">
        <f>IF(N399="zákl. přenesená",J399,0)</f>
        <v>0</v>
      </c>
      <c r="BH399" s="230">
        <f>IF(N399="sníž. přenesená",J399,0)</f>
        <v>0</v>
      </c>
      <c r="BI399" s="230">
        <f>IF(N399="nulová",J399,0)</f>
        <v>0</v>
      </c>
      <c r="BJ399" s="23" t="s">
        <v>187</v>
      </c>
      <c r="BK399" s="230">
        <f>ROUND(I399*H399,0)</f>
        <v>0</v>
      </c>
      <c r="BL399" s="23" t="s">
        <v>224</v>
      </c>
      <c r="BM399" s="23" t="s">
        <v>725</v>
      </c>
    </row>
    <row r="400" spans="2:47" s="1" customFormat="1" ht="13.5">
      <c r="B400" s="45"/>
      <c r="C400" s="73"/>
      <c r="D400" s="233" t="s">
        <v>205</v>
      </c>
      <c r="E400" s="73"/>
      <c r="F400" s="254" t="s">
        <v>721</v>
      </c>
      <c r="G400" s="73"/>
      <c r="H400" s="73"/>
      <c r="I400" s="190"/>
      <c r="J400" s="73"/>
      <c r="K400" s="73"/>
      <c r="L400" s="71"/>
      <c r="M400" s="255"/>
      <c r="N400" s="46"/>
      <c r="O400" s="46"/>
      <c r="P400" s="46"/>
      <c r="Q400" s="46"/>
      <c r="R400" s="46"/>
      <c r="S400" s="46"/>
      <c r="T400" s="94"/>
      <c r="AT400" s="23" t="s">
        <v>205</v>
      </c>
      <c r="AU400" s="23" t="s">
        <v>187</v>
      </c>
    </row>
    <row r="401" spans="2:51" s="11" customFormat="1" ht="13.5">
      <c r="B401" s="231"/>
      <c r="C401" s="232"/>
      <c r="D401" s="233" t="s">
        <v>194</v>
      </c>
      <c r="E401" s="234" t="s">
        <v>22</v>
      </c>
      <c r="F401" s="235" t="s">
        <v>726</v>
      </c>
      <c r="G401" s="232"/>
      <c r="H401" s="236">
        <v>20.06</v>
      </c>
      <c r="I401" s="237"/>
      <c r="J401" s="232"/>
      <c r="K401" s="232"/>
      <c r="L401" s="238"/>
      <c r="M401" s="239"/>
      <c r="N401" s="240"/>
      <c r="O401" s="240"/>
      <c r="P401" s="240"/>
      <c r="Q401" s="240"/>
      <c r="R401" s="240"/>
      <c r="S401" s="240"/>
      <c r="T401" s="241"/>
      <c r="AT401" s="242" t="s">
        <v>194</v>
      </c>
      <c r="AU401" s="242" t="s">
        <v>187</v>
      </c>
      <c r="AV401" s="11" t="s">
        <v>187</v>
      </c>
      <c r="AW401" s="11" t="s">
        <v>35</v>
      </c>
      <c r="AX401" s="11" t="s">
        <v>73</v>
      </c>
      <c r="AY401" s="242" t="s">
        <v>180</v>
      </c>
    </row>
    <row r="402" spans="2:51" s="12" customFormat="1" ht="13.5">
      <c r="B402" s="243"/>
      <c r="C402" s="244"/>
      <c r="D402" s="233" t="s">
        <v>194</v>
      </c>
      <c r="E402" s="245" t="s">
        <v>22</v>
      </c>
      <c r="F402" s="246" t="s">
        <v>196</v>
      </c>
      <c r="G402" s="244"/>
      <c r="H402" s="247">
        <v>20.06</v>
      </c>
      <c r="I402" s="248"/>
      <c r="J402" s="244"/>
      <c r="K402" s="244"/>
      <c r="L402" s="249"/>
      <c r="M402" s="250"/>
      <c r="N402" s="251"/>
      <c r="O402" s="251"/>
      <c r="P402" s="251"/>
      <c r="Q402" s="251"/>
      <c r="R402" s="251"/>
      <c r="S402" s="251"/>
      <c r="T402" s="252"/>
      <c r="AT402" s="253" t="s">
        <v>194</v>
      </c>
      <c r="AU402" s="253" t="s">
        <v>187</v>
      </c>
      <c r="AV402" s="12" t="s">
        <v>186</v>
      </c>
      <c r="AW402" s="12" t="s">
        <v>35</v>
      </c>
      <c r="AX402" s="12" t="s">
        <v>10</v>
      </c>
      <c r="AY402" s="253" t="s">
        <v>180</v>
      </c>
    </row>
    <row r="403" spans="2:65" s="1" customFormat="1" ht="34.2" customHeight="1">
      <c r="B403" s="45"/>
      <c r="C403" s="220" t="s">
        <v>727</v>
      </c>
      <c r="D403" s="220" t="s">
        <v>182</v>
      </c>
      <c r="E403" s="221" t="s">
        <v>728</v>
      </c>
      <c r="F403" s="222" t="s">
        <v>729</v>
      </c>
      <c r="G403" s="223" t="s">
        <v>334</v>
      </c>
      <c r="H403" s="225"/>
      <c r="I403" s="225"/>
      <c r="J403" s="224">
        <f>ROUND(I403*H403,0)</f>
        <v>0</v>
      </c>
      <c r="K403" s="222" t="s">
        <v>193</v>
      </c>
      <c r="L403" s="71"/>
      <c r="M403" s="226" t="s">
        <v>22</v>
      </c>
      <c r="N403" s="227" t="s">
        <v>45</v>
      </c>
      <c r="O403" s="46"/>
      <c r="P403" s="228">
        <f>O403*H403</f>
        <v>0</v>
      </c>
      <c r="Q403" s="228">
        <v>0</v>
      </c>
      <c r="R403" s="228">
        <f>Q403*H403</f>
        <v>0</v>
      </c>
      <c r="S403" s="228">
        <v>0</v>
      </c>
      <c r="T403" s="229">
        <f>S403*H403</f>
        <v>0</v>
      </c>
      <c r="AR403" s="23" t="s">
        <v>224</v>
      </c>
      <c r="AT403" s="23" t="s">
        <v>182</v>
      </c>
      <c r="AU403" s="23" t="s">
        <v>187</v>
      </c>
      <c r="AY403" s="23" t="s">
        <v>180</v>
      </c>
      <c r="BE403" s="230">
        <f>IF(N403="základní",J403,0)</f>
        <v>0</v>
      </c>
      <c r="BF403" s="230">
        <f>IF(N403="snížená",J403,0)</f>
        <v>0</v>
      </c>
      <c r="BG403" s="230">
        <f>IF(N403="zákl. přenesená",J403,0)</f>
        <v>0</v>
      </c>
      <c r="BH403" s="230">
        <f>IF(N403="sníž. přenesená",J403,0)</f>
        <v>0</v>
      </c>
      <c r="BI403" s="230">
        <f>IF(N403="nulová",J403,0)</f>
        <v>0</v>
      </c>
      <c r="BJ403" s="23" t="s">
        <v>187</v>
      </c>
      <c r="BK403" s="230">
        <f>ROUND(I403*H403,0)</f>
        <v>0</v>
      </c>
      <c r="BL403" s="23" t="s">
        <v>224</v>
      </c>
      <c r="BM403" s="23" t="s">
        <v>730</v>
      </c>
    </row>
    <row r="404" spans="2:47" s="1" customFormat="1" ht="13.5">
      <c r="B404" s="45"/>
      <c r="C404" s="73"/>
      <c r="D404" s="233" t="s">
        <v>205</v>
      </c>
      <c r="E404" s="73"/>
      <c r="F404" s="254" t="s">
        <v>336</v>
      </c>
      <c r="G404" s="73"/>
      <c r="H404" s="73"/>
      <c r="I404" s="190"/>
      <c r="J404" s="73"/>
      <c r="K404" s="73"/>
      <c r="L404" s="71"/>
      <c r="M404" s="255"/>
      <c r="N404" s="46"/>
      <c r="O404" s="46"/>
      <c r="P404" s="46"/>
      <c r="Q404" s="46"/>
      <c r="R404" s="46"/>
      <c r="S404" s="46"/>
      <c r="T404" s="94"/>
      <c r="AT404" s="23" t="s">
        <v>205</v>
      </c>
      <c r="AU404" s="23" t="s">
        <v>187</v>
      </c>
    </row>
    <row r="405" spans="2:63" s="10" customFormat="1" ht="29.85" customHeight="1">
      <c r="B405" s="204"/>
      <c r="C405" s="205"/>
      <c r="D405" s="206" t="s">
        <v>72</v>
      </c>
      <c r="E405" s="218" t="s">
        <v>731</v>
      </c>
      <c r="F405" s="218" t="s">
        <v>732</v>
      </c>
      <c r="G405" s="205"/>
      <c r="H405" s="205"/>
      <c r="I405" s="208"/>
      <c r="J405" s="219">
        <f>BK405</f>
        <v>0</v>
      </c>
      <c r="K405" s="205"/>
      <c r="L405" s="210"/>
      <c r="M405" s="211"/>
      <c r="N405" s="212"/>
      <c r="O405" s="212"/>
      <c r="P405" s="213">
        <f>SUM(P406:P417)</f>
        <v>0</v>
      </c>
      <c r="Q405" s="212"/>
      <c r="R405" s="213">
        <f>SUM(R406:R417)</f>
        <v>0</v>
      </c>
      <c r="S405" s="212"/>
      <c r="T405" s="214">
        <f>SUM(T406:T417)</f>
        <v>0</v>
      </c>
      <c r="AR405" s="215" t="s">
        <v>187</v>
      </c>
      <c r="AT405" s="216" t="s">
        <v>72</v>
      </c>
      <c r="AU405" s="216" t="s">
        <v>10</v>
      </c>
      <c r="AY405" s="215" t="s">
        <v>180</v>
      </c>
      <c r="BK405" s="217">
        <f>SUM(BK406:BK417)</f>
        <v>0</v>
      </c>
    </row>
    <row r="406" spans="2:65" s="1" customFormat="1" ht="22.8" customHeight="1">
      <c r="B406" s="45"/>
      <c r="C406" s="220" t="s">
        <v>475</v>
      </c>
      <c r="D406" s="220" t="s">
        <v>182</v>
      </c>
      <c r="E406" s="221" t="s">
        <v>733</v>
      </c>
      <c r="F406" s="222" t="s">
        <v>734</v>
      </c>
      <c r="G406" s="223" t="s">
        <v>192</v>
      </c>
      <c r="H406" s="224">
        <v>78.82</v>
      </c>
      <c r="I406" s="225"/>
      <c r="J406" s="224">
        <f>ROUND(I406*H406,0)</f>
        <v>0</v>
      </c>
      <c r="K406" s="222" t="s">
        <v>193</v>
      </c>
      <c r="L406" s="71"/>
      <c r="M406" s="226" t="s">
        <v>22</v>
      </c>
      <c r="N406" s="227" t="s">
        <v>45</v>
      </c>
      <c r="O406" s="46"/>
      <c r="P406" s="228">
        <f>O406*H406</f>
        <v>0</v>
      </c>
      <c r="Q406" s="228">
        <v>0</v>
      </c>
      <c r="R406" s="228">
        <f>Q406*H406</f>
        <v>0</v>
      </c>
      <c r="S406" s="228">
        <v>0</v>
      </c>
      <c r="T406" s="229">
        <f>S406*H406</f>
        <v>0</v>
      </c>
      <c r="AR406" s="23" t="s">
        <v>224</v>
      </c>
      <c r="AT406" s="23" t="s">
        <v>182</v>
      </c>
      <c r="AU406" s="23" t="s">
        <v>187</v>
      </c>
      <c r="AY406" s="23" t="s">
        <v>180</v>
      </c>
      <c r="BE406" s="230">
        <f>IF(N406="základní",J406,0)</f>
        <v>0</v>
      </c>
      <c r="BF406" s="230">
        <f>IF(N406="snížená",J406,0)</f>
        <v>0</v>
      </c>
      <c r="BG406" s="230">
        <f>IF(N406="zákl. přenesená",J406,0)</f>
        <v>0</v>
      </c>
      <c r="BH406" s="230">
        <f>IF(N406="sníž. přenesená",J406,0)</f>
        <v>0</v>
      </c>
      <c r="BI406" s="230">
        <f>IF(N406="nulová",J406,0)</f>
        <v>0</v>
      </c>
      <c r="BJ406" s="23" t="s">
        <v>187</v>
      </c>
      <c r="BK406" s="230">
        <f>ROUND(I406*H406,0)</f>
        <v>0</v>
      </c>
      <c r="BL406" s="23" t="s">
        <v>224</v>
      </c>
      <c r="BM406" s="23" t="s">
        <v>735</v>
      </c>
    </row>
    <row r="407" spans="2:51" s="13" customFormat="1" ht="13.5">
      <c r="B407" s="256"/>
      <c r="C407" s="257"/>
      <c r="D407" s="233" t="s">
        <v>194</v>
      </c>
      <c r="E407" s="258" t="s">
        <v>22</v>
      </c>
      <c r="F407" s="259" t="s">
        <v>736</v>
      </c>
      <c r="G407" s="257"/>
      <c r="H407" s="258" t="s">
        <v>22</v>
      </c>
      <c r="I407" s="260"/>
      <c r="J407" s="257"/>
      <c r="K407" s="257"/>
      <c r="L407" s="261"/>
      <c r="M407" s="262"/>
      <c r="N407" s="263"/>
      <c r="O407" s="263"/>
      <c r="P407" s="263"/>
      <c r="Q407" s="263"/>
      <c r="R407" s="263"/>
      <c r="S407" s="263"/>
      <c r="T407" s="264"/>
      <c r="AT407" s="265" t="s">
        <v>194</v>
      </c>
      <c r="AU407" s="265" t="s">
        <v>187</v>
      </c>
      <c r="AV407" s="13" t="s">
        <v>10</v>
      </c>
      <c r="AW407" s="13" t="s">
        <v>35</v>
      </c>
      <c r="AX407" s="13" t="s">
        <v>73</v>
      </c>
      <c r="AY407" s="265" t="s">
        <v>180</v>
      </c>
    </row>
    <row r="408" spans="2:51" s="11" customFormat="1" ht="13.5">
      <c r="B408" s="231"/>
      <c r="C408" s="232"/>
      <c r="D408" s="233" t="s">
        <v>194</v>
      </c>
      <c r="E408" s="234" t="s">
        <v>22</v>
      </c>
      <c r="F408" s="235" t="s">
        <v>225</v>
      </c>
      <c r="G408" s="232"/>
      <c r="H408" s="236">
        <v>19.3</v>
      </c>
      <c r="I408" s="237"/>
      <c r="J408" s="232"/>
      <c r="K408" s="232"/>
      <c r="L408" s="238"/>
      <c r="M408" s="239"/>
      <c r="N408" s="240"/>
      <c r="O408" s="240"/>
      <c r="P408" s="240"/>
      <c r="Q408" s="240"/>
      <c r="R408" s="240"/>
      <c r="S408" s="240"/>
      <c r="T408" s="241"/>
      <c r="AT408" s="242" t="s">
        <v>194</v>
      </c>
      <c r="AU408" s="242" t="s">
        <v>187</v>
      </c>
      <c r="AV408" s="11" t="s">
        <v>187</v>
      </c>
      <c r="AW408" s="11" t="s">
        <v>35</v>
      </c>
      <c r="AX408" s="11" t="s">
        <v>73</v>
      </c>
      <c r="AY408" s="242" t="s">
        <v>180</v>
      </c>
    </row>
    <row r="409" spans="2:51" s="13" customFormat="1" ht="13.5">
      <c r="B409" s="256"/>
      <c r="C409" s="257"/>
      <c r="D409" s="233" t="s">
        <v>194</v>
      </c>
      <c r="E409" s="258" t="s">
        <v>22</v>
      </c>
      <c r="F409" s="259" t="s">
        <v>261</v>
      </c>
      <c r="G409" s="257"/>
      <c r="H409" s="258" t="s">
        <v>22</v>
      </c>
      <c r="I409" s="260"/>
      <c r="J409" s="257"/>
      <c r="K409" s="257"/>
      <c r="L409" s="261"/>
      <c r="M409" s="262"/>
      <c r="N409" s="263"/>
      <c r="O409" s="263"/>
      <c r="P409" s="263"/>
      <c r="Q409" s="263"/>
      <c r="R409" s="263"/>
      <c r="S409" s="263"/>
      <c r="T409" s="264"/>
      <c r="AT409" s="265" t="s">
        <v>194</v>
      </c>
      <c r="AU409" s="265" t="s">
        <v>187</v>
      </c>
      <c r="AV409" s="13" t="s">
        <v>10</v>
      </c>
      <c r="AW409" s="13" t="s">
        <v>35</v>
      </c>
      <c r="AX409" s="13" t="s">
        <v>73</v>
      </c>
      <c r="AY409" s="265" t="s">
        <v>180</v>
      </c>
    </row>
    <row r="410" spans="2:51" s="11" customFormat="1" ht="13.5">
      <c r="B410" s="231"/>
      <c r="C410" s="232"/>
      <c r="D410" s="233" t="s">
        <v>194</v>
      </c>
      <c r="E410" s="234" t="s">
        <v>22</v>
      </c>
      <c r="F410" s="235" t="s">
        <v>737</v>
      </c>
      <c r="G410" s="232"/>
      <c r="H410" s="236">
        <v>35.14</v>
      </c>
      <c r="I410" s="237"/>
      <c r="J410" s="232"/>
      <c r="K410" s="232"/>
      <c r="L410" s="238"/>
      <c r="M410" s="239"/>
      <c r="N410" s="240"/>
      <c r="O410" s="240"/>
      <c r="P410" s="240"/>
      <c r="Q410" s="240"/>
      <c r="R410" s="240"/>
      <c r="S410" s="240"/>
      <c r="T410" s="241"/>
      <c r="AT410" s="242" t="s">
        <v>194</v>
      </c>
      <c r="AU410" s="242" t="s">
        <v>187</v>
      </c>
      <c r="AV410" s="11" t="s">
        <v>187</v>
      </c>
      <c r="AW410" s="11" t="s">
        <v>35</v>
      </c>
      <c r="AX410" s="11" t="s">
        <v>73</v>
      </c>
      <c r="AY410" s="242" t="s">
        <v>180</v>
      </c>
    </row>
    <row r="411" spans="2:51" s="11" customFormat="1" ht="13.5">
      <c r="B411" s="231"/>
      <c r="C411" s="232"/>
      <c r="D411" s="233" t="s">
        <v>194</v>
      </c>
      <c r="E411" s="234" t="s">
        <v>22</v>
      </c>
      <c r="F411" s="235" t="s">
        <v>738</v>
      </c>
      <c r="G411" s="232"/>
      <c r="H411" s="236">
        <v>14.87</v>
      </c>
      <c r="I411" s="237"/>
      <c r="J411" s="232"/>
      <c r="K411" s="232"/>
      <c r="L411" s="238"/>
      <c r="M411" s="239"/>
      <c r="N411" s="240"/>
      <c r="O411" s="240"/>
      <c r="P411" s="240"/>
      <c r="Q411" s="240"/>
      <c r="R411" s="240"/>
      <c r="S411" s="240"/>
      <c r="T411" s="241"/>
      <c r="AT411" s="242" t="s">
        <v>194</v>
      </c>
      <c r="AU411" s="242" t="s">
        <v>187</v>
      </c>
      <c r="AV411" s="11" t="s">
        <v>187</v>
      </c>
      <c r="AW411" s="11" t="s">
        <v>35</v>
      </c>
      <c r="AX411" s="11" t="s">
        <v>73</v>
      </c>
      <c r="AY411" s="242" t="s">
        <v>180</v>
      </c>
    </row>
    <row r="412" spans="2:51" s="11" customFormat="1" ht="13.5">
      <c r="B412" s="231"/>
      <c r="C412" s="232"/>
      <c r="D412" s="233" t="s">
        <v>194</v>
      </c>
      <c r="E412" s="234" t="s">
        <v>22</v>
      </c>
      <c r="F412" s="235" t="s">
        <v>739</v>
      </c>
      <c r="G412" s="232"/>
      <c r="H412" s="236">
        <v>4.74</v>
      </c>
      <c r="I412" s="237"/>
      <c r="J412" s="232"/>
      <c r="K412" s="232"/>
      <c r="L412" s="238"/>
      <c r="M412" s="239"/>
      <c r="N412" s="240"/>
      <c r="O412" s="240"/>
      <c r="P412" s="240"/>
      <c r="Q412" s="240"/>
      <c r="R412" s="240"/>
      <c r="S412" s="240"/>
      <c r="T412" s="241"/>
      <c r="AT412" s="242" t="s">
        <v>194</v>
      </c>
      <c r="AU412" s="242" t="s">
        <v>187</v>
      </c>
      <c r="AV412" s="11" t="s">
        <v>187</v>
      </c>
      <c r="AW412" s="11" t="s">
        <v>35</v>
      </c>
      <c r="AX412" s="11" t="s">
        <v>73</v>
      </c>
      <c r="AY412" s="242" t="s">
        <v>180</v>
      </c>
    </row>
    <row r="413" spans="2:51" s="11" customFormat="1" ht="13.5">
      <c r="B413" s="231"/>
      <c r="C413" s="232"/>
      <c r="D413" s="233" t="s">
        <v>194</v>
      </c>
      <c r="E413" s="234" t="s">
        <v>22</v>
      </c>
      <c r="F413" s="235" t="s">
        <v>740</v>
      </c>
      <c r="G413" s="232"/>
      <c r="H413" s="236">
        <v>4.77</v>
      </c>
      <c r="I413" s="237"/>
      <c r="J413" s="232"/>
      <c r="K413" s="232"/>
      <c r="L413" s="238"/>
      <c r="M413" s="239"/>
      <c r="N413" s="240"/>
      <c r="O413" s="240"/>
      <c r="P413" s="240"/>
      <c r="Q413" s="240"/>
      <c r="R413" s="240"/>
      <c r="S413" s="240"/>
      <c r="T413" s="241"/>
      <c r="AT413" s="242" t="s">
        <v>194</v>
      </c>
      <c r="AU413" s="242" t="s">
        <v>187</v>
      </c>
      <c r="AV413" s="11" t="s">
        <v>187</v>
      </c>
      <c r="AW413" s="11" t="s">
        <v>35</v>
      </c>
      <c r="AX413" s="11" t="s">
        <v>73</v>
      </c>
      <c r="AY413" s="242" t="s">
        <v>180</v>
      </c>
    </row>
    <row r="414" spans="2:51" s="12" customFormat="1" ht="13.5">
      <c r="B414" s="243"/>
      <c r="C414" s="244"/>
      <c r="D414" s="233" t="s">
        <v>194</v>
      </c>
      <c r="E414" s="245" t="s">
        <v>22</v>
      </c>
      <c r="F414" s="246" t="s">
        <v>196</v>
      </c>
      <c r="G414" s="244"/>
      <c r="H414" s="247">
        <v>78.82</v>
      </c>
      <c r="I414" s="248"/>
      <c r="J414" s="244"/>
      <c r="K414" s="244"/>
      <c r="L414" s="249"/>
      <c r="M414" s="250"/>
      <c r="N414" s="251"/>
      <c r="O414" s="251"/>
      <c r="P414" s="251"/>
      <c r="Q414" s="251"/>
      <c r="R414" s="251"/>
      <c r="S414" s="251"/>
      <c r="T414" s="252"/>
      <c r="AT414" s="253" t="s">
        <v>194</v>
      </c>
      <c r="AU414" s="253" t="s">
        <v>187</v>
      </c>
      <c r="AV414" s="12" t="s">
        <v>186</v>
      </c>
      <c r="AW414" s="12" t="s">
        <v>35</v>
      </c>
      <c r="AX414" s="12" t="s">
        <v>10</v>
      </c>
      <c r="AY414" s="253" t="s">
        <v>180</v>
      </c>
    </row>
    <row r="415" spans="2:65" s="1" customFormat="1" ht="34.2" customHeight="1">
      <c r="B415" s="45"/>
      <c r="C415" s="220" t="s">
        <v>741</v>
      </c>
      <c r="D415" s="220" t="s">
        <v>182</v>
      </c>
      <c r="E415" s="221" t="s">
        <v>742</v>
      </c>
      <c r="F415" s="222" t="s">
        <v>743</v>
      </c>
      <c r="G415" s="223" t="s">
        <v>192</v>
      </c>
      <c r="H415" s="224">
        <v>78.82</v>
      </c>
      <c r="I415" s="225"/>
      <c r="J415" s="224">
        <f>ROUND(I415*H415,0)</f>
        <v>0</v>
      </c>
      <c r="K415" s="222" t="s">
        <v>193</v>
      </c>
      <c r="L415" s="71"/>
      <c r="M415" s="226" t="s">
        <v>22</v>
      </c>
      <c r="N415" s="227" t="s">
        <v>45</v>
      </c>
      <c r="O415" s="46"/>
      <c r="P415" s="228">
        <f>O415*H415</f>
        <v>0</v>
      </c>
      <c r="Q415" s="228">
        <v>0</v>
      </c>
      <c r="R415" s="228">
        <f>Q415*H415</f>
        <v>0</v>
      </c>
      <c r="S415" s="228">
        <v>0</v>
      </c>
      <c r="T415" s="229">
        <f>S415*H415</f>
        <v>0</v>
      </c>
      <c r="AR415" s="23" t="s">
        <v>224</v>
      </c>
      <c r="AT415" s="23" t="s">
        <v>182</v>
      </c>
      <c r="AU415" s="23" t="s">
        <v>187</v>
      </c>
      <c r="AY415" s="23" t="s">
        <v>180</v>
      </c>
      <c r="BE415" s="230">
        <f>IF(N415="základní",J415,0)</f>
        <v>0</v>
      </c>
      <c r="BF415" s="230">
        <f>IF(N415="snížená",J415,0)</f>
        <v>0</v>
      </c>
      <c r="BG415" s="230">
        <f>IF(N415="zákl. přenesená",J415,0)</f>
        <v>0</v>
      </c>
      <c r="BH415" s="230">
        <f>IF(N415="sníž. přenesená",J415,0)</f>
        <v>0</v>
      </c>
      <c r="BI415" s="230">
        <f>IF(N415="nulová",J415,0)</f>
        <v>0</v>
      </c>
      <c r="BJ415" s="23" t="s">
        <v>187</v>
      </c>
      <c r="BK415" s="230">
        <f>ROUND(I415*H415,0)</f>
        <v>0</v>
      </c>
      <c r="BL415" s="23" t="s">
        <v>224</v>
      </c>
      <c r="BM415" s="23" t="s">
        <v>744</v>
      </c>
    </row>
    <row r="416" spans="2:51" s="11" customFormat="1" ht="13.5">
      <c r="B416" s="231"/>
      <c r="C416" s="232"/>
      <c r="D416" s="233" t="s">
        <v>194</v>
      </c>
      <c r="E416" s="234" t="s">
        <v>22</v>
      </c>
      <c r="F416" s="235" t="s">
        <v>745</v>
      </c>
      <c r="G416" s="232"/>
      <c r="H416" s="236">
        <v>78.82</v>
      </c>
      <c r="I416" s="237"/>
      <c r="J416" s="232"/>
      <c r="K416" s="232"/>
      <c r="L416" s="238"/>
      <c r="M416" s="239"/>
      <c r="N416" s="240"/>
      <c r="O416" s="240"/>
      <c r="P416" s="240"/>
      <c r="Q416" s="240"/>
      <c r="R416" s="240"/>
      <c r="S416" s="240"/>
      <c r="T416" s="241"/>
      <c r="AT416" s="242" t="s">
        <v>194</v>
      </c>
      <c r="AU416" s="242" t="s">
        <v>187</v>
      </c>
      <c r="AV416" s="11" t="s">
        <v>187</v>
      </c>
      <c r="AW416" s="11" t="s">
        <v>35</v>
      </c>
      <c r="AX416" s="11" t="s">
        <v>73</v>
      </c>
      <c r="AY416" s="242" t="s">
        <v>180</v>
      </c>
    </row>
    <row r="417" spans="2:51" s="12" customFormat="1" ht="13.5">
      <c r="B417" s="243"/>
      <c r="C417" s="244"/>
      <c r="D417" s="233" t="s">
        <v>194</v>
      </c>
      <c r="E417" s="245" t="s">
        <v>22</v>
      </c>
      <c r="F417" s="246" t="s">
        <v>196</v>
      </c>
      <c r="G417" s="244"/>
      <c r="H417" s="247">
        <v>78.82</v>
      </c>
      <c r="I417" s="248"/>
      <c r="J417" s="244"/>
      <c r="K417" s="244"/>
      <c r="L417" s="249"/>
      <c r="M417" s="275"/>
      <c r="N417" s="276"/>
      <c r="O417" s="276"/>
      <c r="P417" s="276"/>
      <c r="Q417" s="276"/>
      <c r="R417" s="276"/>
      <c r="S417" s="276"/>
      <c r="T417" s="277"/>
      <c r="AT417" s="253" t="s">
        <v>194</v>
      </c>
      <c r="AU417" s="253" t="s">
        <v>187</v>
      </c>
      <c r="AV417" s="12" t="s">
        <v>186</v>
      </c>
      <c r="AW417" s="12" t="s">
        <v>35</v>
      </c>
      <c r="AX417" s="12" t="s">
        <v>10</v>
      </c>
      <c r="AY417" s="253" t="s">
        <v>180</v>
      </c>
    </row>
    <row r="418" spans="2:12" s="1" customFormat="1" ht="6.95" customHeight="1">
      <c r="B418" s="66"/>
      <c r="C418" s="67"/>
      <c r="D418" s="67"/>
      <c r="E418" s="67"/>
      <c r="F418" s="67"/>
      <c r="G418" s="67"/>
      <c r="H418" s="67"/>
      <c r="I418" s="165"/>
      <c r="J418" s="67"/>
      <c r="K418" s="67"/>
      <c r="L418" s="71"/>
    </row>
  </sheetData>
  <sheetProtection password="CC35" sheet="1" objects="1" scenarios="1" formatColumns="0" formatRows="0" autoFilter="0"/>
  <autoFilter ref="C93:K417"/>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4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126</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760</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ROUND(J94,2)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ROUND(SUM(BE94:BE417),2)</f>
        <v>0</v>
      </c>
      <c r="G30" s="46"/>
      <c r="H30" s="46"/>
      <c r="I30" s="157">
        <v>0.21</v>
      </c>
      <c r="J30" s="156">
        <f>ROUND(ROUND((SUM(BE94:BE417)),2)*I30,0)</f>
        <v>0</v>
      </c>
      <c r="K30" s="50"/>
    </row>
    <row r="31" spans="2:11" s="1" customFormat="1" ht="14.4" customHeight="1">
      <c r="B31" s="45"/>
      <c r="C31" s="46"/>
      <c r="D31" s="46"/>
      <c r="E31" s="54" t="s">
        <v>45</v>
      </c>
      <c r="F31" s="156">
        <f>ROUND(SUM(BF94:BF417),2)</f>
        <v>0</v>
      </c>
      <c r="G31" s="46"/>
      <c r="H31" s="46"/>
      <c r="I31" s="157">
        <v>0.15</v>
      </c>
      <c r="J31" s="156">
        <f>ROUND(ROUND((SUM(BF94:BF417)),2)*I31,0)</f>
        <v>0</v>
      </c>
      <c r="K31" s="50"/>
    </row>
    <row r="32" spans="2:11" s="1" customFormat="1" ht="14.4" customHeight="1" hidden="1">
      <c r="B32" s="45"/>
      <c r="C32" s="46"/>
      <c r="D32" s="46"/>
      <c r="E32" s="54" t="s">
        <v>46</v>
      </c>
      <c r="F32" s="156">
        <f>ROUND(SUM(BG94:BG417),2)</f>
        <v>0</v>
      </c>
      <c r="G32" s="46"/>
      <c r="H32" s="46"/>
      <c r="I32" s="157">
        <v>0.21</v>
      </c>
      <c r="J32" s="156">
        <v>0</v>
      </c>
      <c r="K32" s="50"/>
    </row>
    <row r="33" spans="2:11" s="1" customFormat="1" ht="14.4" customHeight="1" hidden="1">
      <c r="B33" s="45"/>
      <c r="C33" s="46"/>
      <c r="D33" s="46"/>
      <c r="E33" s="54" t="s">
        <v>47</v>
      </c>
      <c r="F33" s="156">
        <f>ROUND(SUM(BH94:BH417),2)</f>
        <v>0</v>
      </c>
      <c r="G33" s="46"/>
      <c r="H33" s="46"/>
      <c r="I33" s="157">
        <v>0.15</v>
      </c>
      <c r="J33" s="156">
        <v>0</v>
      </c>
      <c r="K33" s="50"/>
    </row>
    <row r="34" spans="2:11" s="1" customFormat="1" ht="14.4" customHeight="1" hidden="1">
      <c r="B34" s="45"/>
      <c r="C34" s="46"/>
      <c r="D34" s="46"/>
      <c r="E34" s="54" t="s">
        <v>48</v>
      </c>
      <c r="F34" s="156">
        <f>ROUND(SUM(BI94:BI417),2)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02-13 - SO 02-13 Byt 1+1 č. 13</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J94</f>
        <v>0</v>
      </c>
      <c r="K56" s="50"/>
      <c r="AU56" s="23" t="s">
        <v>145</v>
      </c>
    </row>
    <row r="57" spans="2:11" s="7" customFormat="1" ht="24.95" customHeight="1">
      <c r="B57" s="176"/>
      <c r="C57" s="177"/>
      <c r="D57" s="178" t="s">
        <v>146</v>
      </c>
      <c r="E57" s="179"/>
      <c r="F57" s="179"/>
      <c r="G57" s="179"/>
      <c r="H57" s="179"/>
      <c r="I57" s="180"/>
      <c r="J57" s="181">
        <f>J95</f>
        <v>0</v>
      </c>
      <c r="K57" s="182"/>
    </row>
    <row r="58" spans="2:11" s="8" customFormat="1" ht="19.9" customHeight="1">
      <c r="B58" s="183"/>
      <c r="C58" s="184"/>
      <c r="D58" s="185" t="s">
        <v>147</v>
      </c>
      <c r="E58" s="186"/>
      <c r="F58" s="186"/>
      <c r="G58" s="186"/>
      <c r="H58" s="186"/>
      <c r="I58" s="187"/>
      <c r="J58" s="188">
        <f>J96</f>
        <v>0</v>
      </c>
      <c r="K58" s="189"/>
    </row>
    <row r="59" spans="2:11" s="8" customFormat="1" ht="19.9" customHeight="1">
      <c r="B59" s="183"/>
      <c r="C59" s="184"/>
      <c r="D59" s="185" t="s">
        <v>148</v>
      </c>
      <c r="E59" s="186"/>
      <c r="F59" s="186"/>
      <c r="G59" s="186"/>
      <c r="H59" s="186"/>
      <c r="I59" s="187"/>
      <c r="J59" s="188">
        <f>J98</f>
        <v>0</v>
      </c>
      <c r="K59" s="189"/>
    </row>
    <row r="60" spans="2:11" s="8" customFormat="1" ht="19.9" customHeight="1">
      <c r="B60" s="183"/>
      <c r="C60" s="184"/>
      <c r="D60" s="185" t="s">
        <v>149</v>
      </c>
      <c r="E60" s="186"/>
      <c r="F60" s="186"/>
      <c r="G60" s="186"/>
      <c r="H60" s="186"/>
      <c r="I60" s="187"/>
      <c r="J60" s="188">
        <f>J121</f>
        <v>0</v>
      </c>
      <c r="K60" s="189"/>
    </row>
    <row r="61" spans="2:11" s="8" customFormat="1" ht="19.9" customHeight="1">
      <c r="B61" s="183"/>
      <c r="C61" s="184"/>
      <c r="D61" s="185" t="s">
        <v>150</v>
      </c>
      <c r="E61" s="186"/>
      <c r="F61" s="186"/>
      <c r="G61" s="186"/>
      <c r="H61" s="186"/>
      <c r="I61" s="187"/>
      <c r="J61" s="188">
        <f>J161</f>
        <v>0</v>
      </c>
      <c r="K61" s="189"/>
    </row>
    <row r="62" spans="2:11" s="8" customFormat="1" ht="19.9" customHeight="1">
      <c r="B62" s="183"/>
      <c r="C62" s="184"/>
      <c r="D62" s="185" t="s">
        <v>151</v>
      </c>
      <c r="E62" s="186"/>
      <c r="F62" s="186"/>
      <c r="G62" s="186"/>
      <c r="H62" s="186"/>
      <c r="I62" s="187"/>
      <c r="J62" s="188">
        <f>J173</f>
        <v>0</v>
      </c>
      <c r="K62" s="189"/>
    </row>
    <row r="63" spans="2:11" s="8" customFormat="1" ht="19.9" customHeight="1">
      <c r="B63" s="183"/>
      <c r="C63" s="184"/>
      <c r="D63" s="185" t="s">
        <v>152</v>
      </c>
      <c r="E63" s="186"/>
      <c r="F63" s="186"/>
      <c r="G63" s="186"/>
      <c r="H63" s="186"/>
      <c r="I63" s="187"/>
      <c r="J63" s="188">
        <f>J186</f>
        <v>0</v>
      </c>
      <c r="K63" s="189"/>
    </row>
    <row r="64" spans="2:11" s="7" customFormat="1" ht="24.95" customHeight="1">
      <c r="B64" s="176"/>
      <c r="C64" s="177"/>
      <c r="D64" s="178" t="s">
        <v>153</v>
      </c>
      <c r="E64" s="179"/>
      <c r="F64" s="179"/>
      <c r="G64" s="179"/>
      <c r="H64" s="179"/>
      <c r="I64" s="180"/>
      <c r="J64" s="181">
        <f>J189</f>
        <v>0</v>
      </c>
      <c r="K64" s="182"/>
    </row>
    <row r="65" spans="2:11" s="8" customFormat="1" ht="19.9" customHeight="1">
      <c r="B65" s="183"/>
      <c r="C65" s="184"/>
      <c r="D65" s="185" t="s">
        <v>154</v>
      </c>
      <c r="E65" s="186"/>
      <c r="F65" s="186"/>
      <c r="G65" s="186"/>
      <c r="H65" s="186"/>
      <c r="I65" s="187"/>
      <c r="J65" s="188">
        <f>J190</f>
        <v>0</v>
      </c>
      <c r="K65" s="189"/>
    </row>
    <row r="66" spans="2:11" s="8" customFormat="1" ht="19.9" customHeight="1">
      <c r="B66" s="183"/>
      <c r="C66" s="184"/>
      <c r="D66" s="185" t="s">
        <v>155</v>
      </c>
      <c r="E66" s="186"/>
      <c r="F66" s="186"/>
      <c r="G66" s="186"/>
      <c r="H66" s="186"/>
      <c r="I66" s="187"/>
      <c r="J66" s="188">
        <f>J205</f>
        <v>0</v>
      </c>
      <c r="K66" s="189"/>
    </row>
    <row r="67" spans="2:11" s="8" customFormat="1" ht="19.9" customHeight="1">
      <c r="B67" s="183"/>
      <c r="C67" s="184"/>
      <c r="D67" s="185" t="s">
        <v>156</v>
      </c>
      <c r="E67" s="186"/>
      <c r="F67" s="186"/>
      <c r="G67" s="186"/>
      <c r="H67" s="186"/>
      <c r="I67" s="187"/>
      <c r="J67" s="188">
        <f>J226</f>
        <v>0</v>
      </c>
      <c r="K67" s="189"/>
    </row>
    <row r="68" spans="2:11" s="8" customFormat="1" ht="19.9" customHeight="1">
      <c r="B68" s="183"/>
      <c r="C68" s="184"/>
      <c r="D68" s="185" t="s">
        <v>157</v>
      </c>
      <c r="E68" s="186"/>
      <c r="F68" s="186"/>
      <c r="G68" s="186"/>
      <c r="H68" s="186"/>
      <c r="I68" s="187"/>
      <c r="J68" s="188">
        <f>J245</f>
        <v>0</v>
      </c>
      <c r="K68" s="189"/>
    </row>
    <row r="69" spans="2:11" s="8" customFormat="1" ht="19.9" customHeight="1">
      <c r="B69" s="183"/>
      <c r="C69" s="184"/>
      <c r="D69" s="185" t="s">
        <v>158</v>
      </c>
      <c r="E69" s="186"/>
      <c r="F69" s="186"/>
      <c r="G69" s="186"/>
      <c r="H69" s="186"/>
      <c r="I69" s="187"/>
      <c r="J69" s="188">
        <f>J269</f>
        <v>0</v>
      </c>
      <c r="K69" s="189"/>
    </row>
    <row r="70" spans="2:11" s="8" customFormat="1" ht="19.9" customHeight="1">
      <c r="B70" s="183"/>
      <c r="C70" s="184"/>
      <c r="D70" s="185" t="s">
        <v>159</v>
      </c>
      <c r="E70" s="186"/>
      <c r="F70" s="186"/>
      <c r="G70" s="186"/>
      <c r="H70" s="186"/>
      <c r="I70" s="187"/>
      <c r="J70" s="188">
        <f>J297</f>
        <v>0</v>
      </c>
      <c r="K70" s="189"/>
    </row>
    <row r="71" spans="2:11" s="8" customFormat="1" ht="19.9" customHeight="1">
      <c r="B71" s="183"/>
      <c r="C71" s="184"/>
      <c r="D71" s="185" t="s">
        <v>160</v>
      </c>
      <c r="E71" s="186"/>
      <c r="F71" s="186"/>
      <c r="G71" s="186"/>
      <c r="H71" s="186"/>
      <c r="I71" s="187"/>
      <c r="J71" s="188">
        <f>J310</f>
        <v>0</v>
      </c>
      <c r="K71" s="189"/>
    </row>
    <row r="72" spans="2:11" s="8" customFormat="1" ht="19.9" customHeight="1">
      <c r="B72" s="183"/>
      <c r="C72" s="184"/>
      <c r="D72" s="185" t="s">
        <v>161</v>
      </c>
      <c r="E72" s="186"/>
      <c r="F72" s="186"/>
      <c r="G72" s="186"/>
      <c r="H72" s="186"/>
      <c r="I72" s="187"/>
      <c r="J72" s="188">
        <f>J345</f>
        <v>0</v>
      </c>
      <c r="K72" s="189"/>
    </row>
    <row r="73" spans="2:11" s="8" customFormat="1" ht="19.9" customHeight="1">
      <c r="B73" s="183"/>
      <c r="C73" s="184"/>
      <c r="D73" s="185" t="s">
        <v>162</v>
      </c>
      <c r="E73" s="186"/>
      <c r="F73" s="186"/>
      <c r="G73" s="186"/>
      <c r="H73" s="186"/>
      <c r="I73" s="187"/>
      <c r="J73" s="188">
        <f>J376</f>
        <v>0</v>
      </c>
      <c r="K73" s="189"/>
    </row>
    <row r="74" spans="2:11" s="8" customFormat="1" ht="19.9" customHeight="1">
      <c r="B74" s="183"/>
      <c r="C74" s="184"/>
      <c r="D74" s="185" t="s">
        <v>163</v>
      </c>
      <c r="E74" s="186"/>
      <c r="F74" s="186"/>
      <c r="G74" s="186"/>
      <c r="H74" s="186"/>
      <c r="I74" s="187"/>
      <c r="J74" s="188">
        <f>J405</f>
        <v>0</v>
      </c>
      <c r="K74" s="189"/>
    </row>
    <row r="75" spans="2:11" s="1" customFormat="1" ht="21.8" customHeight="1">
      <c r="B75" s="45"/>
      <c r="C75" s="46"/>
      <c r="D75" s="46"/>
      <c r="E75" s="46"/>
      <c r="F75" s="46"/>
      <c r="G75" s="46"/>
      <c r="H75" s="46"/>
      <c r="I75" s="143"/>
      <c r="J75" s="46"/>
      <c r="K75" s="50"/>
    </row>
    <row r="76" spans="2:11" s="1" customFormat="1" ht="6.95" customHeight="1">
      <c r="B76" s="66"/>
      <c r="C76" s="67"/>
      <c r="D76" s="67"/>
      <c r="E76" s="67"/>
      <c r="F76" s="67"/>
      <c r="G76" s="67"/>
      <c r="H76" s="67"/>
      <c r="I76" s="165"/>
      <c r="J76" s="67"/>
      <c r="K76" s="68"/>
    </row>
    <row r="80" spans="2:12" s="1" customFormat="1" ht="6.95" customHeight="1">
      <c r="B80" s="69"/>
      <c r="C80" s="70"/>
      <c r="D80" s="70"/>
      <c r="E80" s="70"/>
      <c r="F80" s="70"/>
      <c r="G80" s="70"/>
      <c r="H80" s="70"/>
      <c r="I80" s="168"/>
      <c r="J80" s="70"/>
      <c r="K80" s="70"/>
      <c r="L80" s="71"/>
    </row>
    <row r="81" spans="2:12" s="1" customFormat="1" ht="36.95" customHeight="1">
      <c r="B81" s="45"/>
      <c r="C81" s="72" t="s">
        <v>164</v>
      </c>
      <c r="D81" s="73"/>
      <c r="E81" s="73"/>
      <c r="F81" s="73"/>
      <c r="G81" s="73"/>
      <c r="H81" s="73"/>
      <c r="I81" s="190"/>
      <c r="J81" s="73"/>
      <c r="K81" s="73"/>
      <c r="L81" s="71"/>
    </row>
    <row r="82" spans="2:12" s="1" customFormat="1" ht="6.95" customHeight="1">
      <c r="B82" s="45"/>
      <c r="C82" s="73"/>
      <c r="D82" s="73"/>
      <c r="E82" s="73"/>
      <c r="F82" s="73"/>
      <c r="G82" s="73"/>
      <c r="H82" s="73"/>
      <c r="I82" s="190"/>
      <c r="J82" s="73"/>
      <c r="K82" s="73"/>
      <c r="L82" s="71"/>
    </row>
    <row r="83" spans="2:12" s="1" customFormat="1" ht="14.4" customHeight="1">
      <c r="B83" s="45"/>
      <c r="C83" s="75" t="s">
        <v>18</v>
      </c>
      <c r="D83" s="73"/>
      <c r="E83" s="73"/>
      <c r="F83" s="73"/>
      <c r="G83" s="73"/>
      <c r="H83" s="73"/>
      <c r="I83" s="190"/>
      <c r="J83" s="73"/>
      <c r="K83" s="73"/>
      <c r="L83" s="71"/>
    </row>
    <row r="84" spans="2:12" s="1" customFormat="1" ht="14.4" customHeight="1">
      <c r="B84" s="45"/>
      <c r="C84" s="73"/>
      <c r="D84" s="73"/>
      <c r="E84" s="191" t="str">
        <f>E7</f>
        <v>6118 Klatovská nemocnice, a. s.</v>
      </c>
      <c r="F84" s="75"/>
      <c r="G84" s="75"/>
      <c r="H84" s="75"/>
      <c r="I84" s="190"/>
      <c r="J84" s="73"/>
      <c r="K84" s="73"/>
      <c r="L84" s="71"/>
    </row>
    <row r="85" spans="2:12" s="1" customFormat="1" ht="14.4" customHeight="1">
      <c r="B85" s="45"/>
      <c r="C85" s="75" t="s">
        <v>139</v>
      </c>
      <c r="D85" s="73"/>
      <c r="E85" s="73"/>
      <c r="F85" s="73"/>
      <c r="G85" s="73"/>
      <c r="H85" s="73"/>
      <c r="I85" s="190"/>
      <c r="J85" s="73"/>
      <c r="K85" s="73"/>
      <c r="L85" s="71"/>
    </row>
    <row r="86" spans="2:12" s="1" customFormat="1" ht="16.2" customHeight="1">
      <c r="B86" s="45"/>
      <c r="C86" s="73"/>
      <c r="D86" s="73"/>
      <c r="E86" s="81" t="str">
        <f>E9</f>
        <v>02-13 - SO 02-13 Byt 1+1 č. 13</v>
      </c>
      <c r="F86" s="73"/>
      <c r="G86" s="73"/>
      <c r="H86" s="73"/>
      <c r="I86" s="190"/>
      <c r="J86" s="73"/>
      <c r="K86" s="73"/>
      <c r="L86" s="71"/>
    </row>
    <row r="87" spans="2:12" s="1" customFormat="1" ht="6.95" customHeight="1">
      <c r="B87" s="45"/>
      <c r="C87" s="73"/>
      <c r="D87" s="73"/>
      <c r="E87" s="73"/>
      <c r="F87" s="73"/>
      <c r="G87" s="73"/>
      <c r="H87" s="73"/>
      <c r="I87" s="190"/>
      <c r="J87" s="73"/>
      <c r="K87" s="73"/>
      <c r="L87" s="71"/>
    </row>
    <row r="88" spans="2:12" s="1" customFormat="1" ht="18" customHeight="1">
      <c r="B88" s="45"/>
      <c r="C88" s="75" t="s">
        <v>24</v>
      </c>
      <c r="D88" s="73"/>
      <c r="E88" s="73"/>
      <c r="F88" s="192" t="str">
        <f>F12</f>
        <v xml:space="preserve"> </v>
      </c>
      <c r="G88" s="73"/>
      <c r="H88" s="73"/>
      <c r="I88" s="193" t="s">
        <v>26</v>
      </c>
      <c r="J88" s="84" t="str">
        <f>IF(J12="","",J12)</f>
        <v>28. 5. 2018</v>
      </c>
      <c r="K88" s="73"/>
      <c r="L88" s="71"/>
    </row>
    <row r="89" spans="2:12" s="1" customFormat="1" ht="6.95" customHeight="1">
      <c r="B89" s="45"/>
      <c r="C89" s="73"/>
      <c r="D89" s="73"/>
      <c r="E89" s="73"/>
      <c r="F89" s="73"/>
      <c r="G89" s="73"/>
      <c r="H89" s="73"/>
      <c r="I89" s="190"/>
      <c r="J89" s="73"/>
      <c r="K89" s="73"/>
      <c r="L89" s="71"/>
    </row>
    <row r="90" spans="2:12" s="1" customFormat="1" ht="13.5">
      <c r="B90" s="45"/>
      <c r="C90" s="75" t="s">
        <v>30</v>
      </c>
      <c r="D90" s="73"/>
      <c r="E90" s="73"/>
      <c r="F90" s="192" t="str">
        <f>E15</f>
        <v xml:space="preserve"> </v>
      </c>
      <c r="G90" s="73"/>
      <c r="H90" s="73"/>
      <c r="I90" s="193" t="s">
        <v>36</v>
      </c>
      <c r="J90" s="192" t="str">
        <f>E21</f>
        <v xml:space="preserve"> </v>
      </c>
      <c r="K90" s="73"/>
      <c r="L90" s="71"/>
    </row>
    <row r="91" spans="2:12" s="1" customFormat="1" ht="14.4" customHeight="1">
      <c r="B91" s="45"/>
      <c r="C91" s="75" t="s">
        <v>33</v>
      </c>
      <c r="D91" s="73"/>
      <c r="E91" s="73"/>
      <c r="F91" s="192" t="str">
        <f>IF(E18="","",E18)</f>
        <v/>
      </c>
      <c r="G91" s="73"/>
      <c r="H91" s="73"/>
      <c r="I91" s="190"/>
      <c r="J91" s="73"/>
      <c r="K91" s="73"/>
      <c r="L91" s="71"/>
    </row>
    <row r="92" spans="2:12" s="1" customFormat="1" ht="10.3" customHeight="1">
      <c r="B92" s="45"/>
      <c r="C92" s="73"/>
      <c r="D92" s="73"/>
      <c r="E92" s="73"/>
      <c r="F92" s="73"/>
      <c r="G92" s="73"/>
      <c r="H92" s="73"/>
      <c r="I92" s="190"/>
      <c r="J92" s="73"/>
      <c r="K92" s="73"/>
      <c r="L92" s="71"/>
    </row>
    <row r="93" spans="2:20" s="9" customFormat="1" ht="29.25" customHeight="1">
      <c r="B93" s="194"/>
      <c r="C93" s="195" t="s">
        <v>165</v>
      </c>
      <c r="D93" s="196" t="s">
        <v>58</v>
      </c>
      <c r="E93" s="196" t="s">
        <v>54</v>
      </c>
      <c r="F93" s="196" t="s">
        <v>166</v>
      </c>
      <c r="G93" s="196" t="s">
        <v>167</v>
      </c>
      <c r="H93" s="196" t="s">
        <v>168</v>
      </c>
      <c r="I93" s="197" t="s">
        <v>169</v>
      </c>
      <c r="J93" s="196" t="s">
        <v>143</v>
      </c>
      <c r="K93" s="198" t="s">
        <v>170</v>
      </c>
      <c r="L93" s="199"/>
      <c r="M93" s="101" t="s">
        <v>171</v>
      </c>
      <c r="N93" s="102" t="s">
        <v>43</v>
      </c>
      <c r="O93" s="102" t="s">
        <v>172</v>
      </c>
      <c r="P93" s="102" t="s">
        <v>173</v>
      </c>
      <c r="Q93" s="102" t="s">
        <v>174</v>
      </c>
      <c r="R93" s="102" t="s">
        <v>175</v>
      </c>
      <c r="S93" s="102" t="s">
        <v>176</v>
      </c>
      <c r="T93" s="103" t="s">
        <v>177</v>
      </c>
    </row>
    <row r="94" spans="2:63" s="1" customFormat="1" ht="29.25" customHeight="1">
      <c r="B94" s="45"/>
      <c r="C94" s="107" t="s">
        <v>144</v>
      </c>
      <c r="D94" s="73"/>
      <c r="E94" s="73"/>
      <c r="F94" s="73"/>
      <c r="G94" s="73"/>
      <c r="H94" s="73"/>
      <c r="I94" s="190"/>
      <c r="J94" s="200">
        <f>BK94</f>
        <v>0</v>
      </c>
      <c r="K94" s="73"/>
      <c r="L94" s="71"/>
      <c r="M94" s="104"/>
      <c r="N94" s="105"/>
      <c r="O94" s="105"/>
      <c r="P94" s="201">
        <f>P95+P189</f>
        <v>0</v>
      </c>
      <c r="Q94" s="105"/>
      <c r="R94" s="201">
        <f>R95+R189</f>
        <v>0</v>
      </c>
      <c r="S94" s="105"/>
      <c r="T94" s="202">
        <f>T95+T189</f>
        <v>0</v>
      </c>
      <c r="AT94" s="23" t="s">
        <v>72</v>
      </c>
      <c r="AU94" s="23" t="s">
        <v>145</v>
      </c>
      <c r="BK94" s="203">
        <f>BK95+BK189</f>
        <v>0</v>
      </c>
    </row>
    <row r="95" spans="2:63" s="10" customFormat="1" ht="37.4" customHeight="1">
      <c r="B95" s="204"/>
      <c r="C95" s="205"/>
      <c r="D95" s="206" t="s">
        <v>72</v>
      </c>
      <c r="E95" s="207" t="s">
        <v>178</v>
      </c>
      <c r="F95" s="207" t="s">
        <v>179</v>
      </c>
      <c r="G95" s="205"/>
      <c r="H95" s="205"/>
      <c r="I95" s="208"/>
      <c r="J95" s="209">
        <f>BK95</f>
        <v>0</v>
      </c>
      <c r="K95" s="205"/>
      <c r="L95" s="210"/>
      <c r="M95" s="211"/>
      <c r="N95" s="212"/>
      <c r="O95" s="212"/>
      <c r="P95" s="213">
        <f>P96+P98+P121+P161+P173+P186</f>
        <v>0</v>
      </c>
      <c r="Q95" s="212"/>
      <c r="R95" s="213">
        <f>R96+R98+R121+R161+R173+R186</f>
        <v>0</v>
      </c>
      <c r="S95" s="212"/>
      <c r="T95" s="214">
        <f>T96+T98+T121+T161+T173+T186</f>
        <v>0</v>
      </c>
      <c r="AR95" s="215" t="s">
        <v>10</v>
      </c>
      <c r="AT95" s="216" t="s">
        <v>72</v>
      </c>
      <c r="AU95" s="216" t="s">
        <v>73</v>
      </c>
      <c r="AY95" s="215" t="s">
        <v>180</v>
      </c>
      <c r="BK95" s="217">
        <f>BK96+BK98+BK121+BK161+BK173+BK186</f>
        <v>0</v>
      </c>
    </row>
    <row r="96" spans="2:63" s="10" customFormat="1" ht="19.9" customHeight="1">
      <c r="B96" s="204"/>
      <c r="C96" s="205"/>
      <c r="D96" s="206" t="s">
        <v>72</v>
      </c>
      <c r="E96" s="218" t="s">
        <v>29</v>
      </c>
      <c r="F96" s="218" t="s">
        <v>181</v>
      </c>
      <c r="G96" s="205"/>
      <c r="H96" s="205"/>
      <c r="I96" s="208"/>
      <c r="J96" s="219">
        <f>BK96</f>
        <v>0</v>
      </c>
      <c r="K96" s="205"/>
      <c r="L96" s="210"/>
      <c r="M96" s="211"/>
      <c r="N96" s="212"/>
      <c r="O96" s="212"/>
      <c r="P96" s="213">
        <f>P97</f>
        <v>0</v>
      </c>
      <c r="Q96" s="212"/>
      <c r="R96" s="213">
        <f>R97</f>
        <v>0</v>
      </c>
      <c r="S96" s="212"/>
      <c r="T96" s="214">
        <f>T97</f>
        <v>0</v>
      </c>
      <c r="AR96" s="215" t="s">
        <v>10</v>
      </c>
      <c r="AT96" s="216" t="s">
        <v>72</v>
      </c>
      <c r="AU96" s="216" t="s">
        <v>10</v>
      </c>
      <c r="AY96" s="215" t="s">
        <v>180</v>
      </c>
      <c r="BK96" s="217">
        <f>BK97</f>
        <v>0</v>
      </c>
    </row>
    <row r="97" spans="2:65" s="1" customFormat="1" ht="14.4" customHeight="1">
      <c r="B97" s="45"/>
      <c r="C97" s="220" t="s">
        <v>10</v>
      </c>
      <c r="D97" s="220" t="s">
        <v>182</v>
      </c>
      <c r="E97" s="221" t="s">
        <v>183</v>
      </c>
      <c r="F97" s="222" t="s">
        <v>184</v>
      </c>
      <c r="G97" s="223" t="s">
        <v>185</v>
      </c>
      <c r="H97" s="224">
        <v>1</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187</v>
      </c>
    </row>
    <row r="98" spans="2:63" s="10" customFormat="1" ht="29.85" customHeight="1">
      <c r="B98" s="204"/>
      <c r="C98" s="205"/>
      <c r="D98" s="206" t="s">
        <v>72</v>
      </c>
      <c r="E98" s="218" t="s">
        <v>188</v>
      </c>
      <c r="F98" s="218" t="s">
        <v>189</v>
      </c>
      <c r="G98" s="205"/>
      <c r="H98" s="205"/>
      <c r="I98" s="208"/>
      <c r="J98" s="219">
        <f>BK98</f>
        <v>0</v>
      </c>
      <c r="K98" s="205"/>
      <c r="L98" s="210"/>
      <c r="M98" s="211"/>
      <c r="N98" s="212"/>
      <c r="O98" s="212"/>
      <c r="P98" s="213">
        <f>SUM(P99:P120)</f>
        <v>0</v>
      </c>
      <c r="Q98" s="212"/>
      <c r="R98" s="213">
        <f>SUM(R99:R120)</f>
        <v>0</v>
      </c>
      <c r="S98" s="212"/>
      <c r="T98" s="214">
        <f>SUM(T99:T120)</f>
        <v>0</v>
      </c>
      <c r="AR98" s="215" t="s">
        <v>10</v>
      </c>
      <c r="AT98" s="216" t="s">
        <v>72</v>
      </c>
      <c r="AU98" s="216" t="s">
        <v>10</v>
      </c>
      <c r="AY98" s="215" t="s">
        <v>180</v>
      </c>
      <c r="BK98" s="217">
        <f>SUM(BK99:BK120)</f>
        <v>0</v>
      </c>
    </row>
    <row r="99" spans="2:65" s="1" customFormat="1" ht="22.8" customHeight="1">
      <c r="B99" s="45"/>
      <c r="C99" s="220" t="s">
        <v>187</v>
      </c>
      <c r="D99" s="220" t="s">
        <v>182</v>
      </c>
      <c r="E99" s="221" t="s">
        <v>190</v>
      </c>
      <c r="F99" s="222" t="s">
        <v>191</v>
      </c>
      <c r="G99" s="223" t="s">
        <v>192</v>
      </c>
      <c r="H99" s="224">
        <v>12.1</v>
      </c>
      <c r="I99" s="225"/>
      <c r="J99" s="224">
        <f>ROUND(I99*H99,0)</f>
        <v>0</v>
      </c>
      <c r="K99" s="222" t="s">
        <v>193</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186</v>
      </c>
    </row>
    <row r="100" spans="2:51" s="11" customFormat="1" ht="13.5">
      <c r="B100" s="231"/>
      <c r="C100" s="232"/>
      <c r="D100" s="233" t="s">
        <v>194</v>
      </c>
      <c r="E100" s="234" t="s">
        <v>22</v>
      </c>
      <c r="F100" s="235" t="s">
        <v>195</v>
      </c>
      <c r="G100" s="232"/>
      <c r="H100" s="236">
        <v>12.1</v>
      </c>
      <c r="I100" s="237"/>
      <c r="J100" s="232"/>
      <c r="K100" s="232"/>
      <c r="L100" s="238"/>
      <c r="M100" s="239"/>
      <c r="N100" s="240"/>
      <c r="O100" s="240"/>
      <c r="P100" s="240"/>
      <c r="Q100" s="240"/>
      <c r="R100" s="240"/>
      <c r="S100" s="240"/>
      <c r="T100" s="241"/>
      <c r="AT100" s="242" t="s">
        <v>194</v>
      </c>
      <c r="AU100" s="242" t="s">
        <v>187</v>
      </c>
      <c r="AV100" s="11" t="s">
        <v>187</v>
      </c>
      <c r="AW100" s="11" t="s">
        <v>35</v>
      </c>
      <c r="AX100" s="11" t="s">
        <v>73</v>
      </c>
      <c r="AY100" s="242" t="s">
        <v>180</v>
      </c>
    </row>
    <row r="101" spans="2:51" s="12" customFormat="1" ht="13.5">
      <c r="B101" s="243"/>
      <c r="C101" s="244"/>
      <c r="D101" s="233" t="s">
        <v>194</v>
      </c>
      <c r="E101" s="245" t="s">
        <v>22</v>
      </c>
      <c r="F101" s="246" t="s">
        <v>196</v>
      </c>
      <c r="G101" s="244"/>
      <c r="H101" s="247">
        <v>12.1</v>
      </c>
      <c r="I101" s="248"/>
      <c r="J101" s="244"/>
      <c r="K101" s="244"/>
      <c r="L101" s="249"/>
      <c r="M101" s="250"/>
      <c r="N101" s="251"/>
      <c r="O101" s="251"/>
      <c r="P101" s="251"/>
      <c r="Q101" s="251"/>
      <c r="R101" s="251"/>
      <c r="S101" s="251"/>
      <c r="T101" s="252"/>
      <c r="AT101" s="253" t="s">
        <v>194</v>
      </c>
      <c r="AU101" s="253" t="s">
        <v>187</v>
      </c>
      <c r="AV101" s="12" t="s">
        <v>186</v>
      </c>
      <c r="AW101" s="12" t="s">
        <v>35</v>
      </c>
      <c r="AX101" s="12" t="s">
        <v>10</v>
      </c>
      <c r="AY101" s="253" t="s">
        <v>180</v>
      </c>
    </row>
    <row r="102" spans="2:65" s="1" customFormat="1" ht="22.8" customHeight="1">
      <c r="B102" s="45"/>
      <c r="C102" s="220" t="s">
        <v>188</v>
      </c>
      <c r="D102" s="220" t="s">
        <v>182</v>
      </c>
      <c r="E102" s="221" t="s">
        <v>197</v>
      </c>
      <c r="F102" s="222" t="s">
        <v>198</v>
      </c>
      <c r="G102" s="223" t="s">
        <v>192</v>
      </c>
      <c r="H102" s="224">
        <v>7.45</v>
      </c>
      <c r="I102" s="225"/>
      <c r="J102" s="224">
        <f>ROUND(I102*H102,0)</f>
        <v>0</v>
      </c>
      <c r="K102" s="222" t="s">
        <v>193</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199</v>
      </c>
    </row>
    <row r="103" spans="2:51" s="11" customFormat="1" ht="13.5">
      <c r="B103" s="231"/>
      <c r="C103" s="232"/>
      <c r="D103" s="233" t="s">
        <v>194</v>
      </c>
      <c r="E103" s="234" t="s">
        <v>22</v>
      </c>
      <c r="F103" s="235" t="s">
        <v>200</v>
      </c>
      <c r="G103" s="232"/>
      <c r="H103" s="236">
        <v>7.45</v>
      </c>
      <c r="I103" s="237"/>
      <c r="J103" s="232"/>
      <c r="K103" s="232"/>
      <c r="L103" s="238"/>
      <c r="M103" s="239"/>
      <c r="N103" s="240"/>
      <c r="O103" s="240"/>
      <c r="P103" s="240"/>
      <c r="Q103" s="240"/>
      <c r="R103" s="240"/>
      <c r="S103" s="240"/>
      <c r="T103" s="241"/>
      <c r="AT103" s="242" t="s">
        <v>194</v>
      </c>
      <c r="AU103" s="242" t="s">
        <v>187</v>
      </c>
      <c r="AV103" s="11" t="s">
        <v>187</v>
      </c>
      <c r="AW103" s="11" t="s">
        <v>35</v>
      </c>
      <c r="AX103" s="11" t="s">
        <v>73</v>
      </c>
      <c r="AY103" s="242" t="s">
        <v>180</v>
      </c>
    </row>
    <row r="104" spans="2:51" s="12" customFormat="1" ht="13.5">
      <c r="B104" s="243"/>
      <c r="C104" s="244"/>
      <c r="D104" s="233" t="s">
        <v>194</v>
      </c>
      <c r="E104" s="245" t="s">
        <v>22</v>
      </c>
      <c r="F104" s="246" t="s">
        <v>196</v>
      </c>
      <c r="G104" s="244"/>
      <c r="H104" s="247">
        <v>7.45</v>
      </c>
      <c r="I104" s="248"/>
      <c r="J104" s="244"/>
      <c r="K104" s="244"/>
      <c r="L104" s="249"/>
      <c r="M104" s="250"/>
      <c r="N104" s="251"/>
      <c r="O104" s="251"/>
      <c r="P104" s="251"/>
      <c r="Q104" s="251"/>
      <c r="R104" s="251"/>
      <c r="S104" s="251"/>
      <c r="T104" s="252"/>
      <c r="AT104" s="253" t="s">
        <v>194</v>
      </c>
      <c r="AU104" s="253" t="s">
        <v>187</v>
      </c>
      <c r="AV104" s="12" t="s">
        <v>186</v>
      </c>
      <c r="AW104" s="12" t="s">
        <v>35</v>
      </c>
      <c r="AX104" s="12" t="s">
        <v>10</v>
      </c>
      <c r="AY104" s="253" t="s">
        <v>180</v>
      </c>
    </row>
    <row r="105" spans="2:65" s="1" customFormat="1" ht="14.4" customHeight="1">
      <c r="B105" s="45"/>
      <c r="C105" s="220" t="s">
        <v>186</v>
      </c>
      <c r="D105" s="220" t="s">
        <v>182</v>
      </c>
      <c r="E105" s="221" t="s">
        <v>201</v>
      </c>
      <c r="F105" s="222" t="s">
        <v>202</v>
      </c>
      <c r="G105" s="223" t="s">
        <v>203</v>
      </c>
      <c r="H105" s="224">
        <v>5.1</v>
      </c>
      <c r="I105" s="225"/>
      <c r="J105" s="224">
        <f>ROUND(I105*H105,0)</f>
        <v>0</v>
      </c>
      <c r="K105" s="222" t="s">
        <v>193</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204</v>
      </c>
    </row>
    <row r="106" spans="2:47" s="1" customFormat="1" ht="13.5">
      <c r="B106" s="45"/>
      <c r="C106" s="73"/>
      <c r="D106" s="233" t="s">
        <v>205</v>
      </c>
      <c r="E106" s="73"/>
      <c r="F106" s="254" t="s">
        <v>206</v>
      </c>
      <c r="G106" s="73"/>
      <c r="H106" s="73"/>
      <c r="I106" s="190"/>
      <c r="J106" s="73"/>
      <c r="K106" s="73"/>
      <c r="L106" s="71"/>
      <c r="M106" s="255"/>
      <c r="N106" s="46"/>
      <c r="O106" s="46"/>
      <c r="P106" s="46"/>
      <c r="Q106" s="46"/>
      <c r="R106" s="46"/>
      <c r="S106" s="46"/>
      <c r="T106" s="94"/>
      <c r="AT106" s="23" t="s">
        <v>205</v>
      </c>
      <c r="AU106" s="23" t="s">
        <v>187</v>
      </c>
    </row>
    <row r="107" spans="2:51" s="11" customFormat="1" ht="13.5">
      <c r="B107" s="231"/>
      <c r="C107" s="232"/>
      <c r="D107" s="233" t="s">
        <v>194</v>
      </c>
      <c r="E107" s="234" t="s">
        <v>22</v>
      </c>
      <c r="F107" s="235" t="s">
        <v>207</v>
      </c>
      <c r="G107" s="232"/>
      <c r="H107" s="236">
        <v>5.1</v>
      </c>
      <c r="I107" s="237"/>
      <c r="J107" s="232"/>
      <c r="K107" s="232"/>
      <c r="L107" s="238"/>
      <c r="M107" s="239"/>
      <c r="N107" s="240"/>
      <c r="O107" s="240"/>
      <c r="P107" s="240"/>
      <c r="Q107" s="240"/>
      <c r="R107" s="240"/>
      <c r="S107" s="240"/>
      <c r="T107" s="241"/>
      <c r="AT107" s="242" t="s">
        <v>194</v>
      </c>
      <c r="AU107" s="242" t="s">
        <v>187</v>
      </c>
      <c r="AV107" s="11" t="s">
        <v>187</v>
      </c>
      <c r="AW107" s="11" t="s">
        <v>35</v>
      </c>
      <c r="AX107" s="11" t="s">
        <v>73</v>
      </c>
      <c r="AY107" s="242" t="s">
        <v>180</v>
      </c>
    </row>
    <row r="108" spans="2:51" s="12" customFormat="1" ht="13.5">
      <c r="B108" s="243"/>
      <c r="C108" s="244"/>
      <c r="D108" s="233" t="s">
        <v>194</v>
      </c>
      <c r="E108" s="245" t="s">
        <v>22</v>
      </c>
      <c r="F108" s="246" t="s">
        <v>196</v>
      </c>
      <c r="G108" s="244"/>
      <c r="H108" s="247">
        <v>5.1</v>
      </c>
      <c r="I108" s="248"/>
      <c r="J108" s="244"/>
      <c r="K108" s="244"/>
      <c r="L108" s="249"/>
      <c r="M108" s="250"/>
      <c r="N108" s="251"/>
      <c r="O108" s="251"/>
      <c r="P108" s="251"/>
      <c r="Q108" s="251"/>
      <c r="R108" s="251"/>
      <c r="S108" s="251"/>
      <c r="T108" s="252"/>
      <c r="AT108" s="253" t="s">
        <v>194</v>
      </c>
      <c r="AU108" s="253" t="s">
        <v>187</v>
      </c>
      <c r="AV108" s="12" t="s">
        <v>186</v>
      </c>
      <c r="AW108" s="12" t="s">
        <v>35</v>
      </c>
      <c r="AX108" s="12" t="s">
        <v>10</v>
      </c>
      <c r="AY108" s="253" t="s">
        <v>180</v>
      </c>
    </row>
    <row r="109" spans="2:65" s="1" customFormat="1" ht="14.4" customHeight="1">
      <c r="B109" s="45"/>
      <c r="C109" s="220" t="s">
        <v>208</v>
      </c>
      <c r="D109" s="220" t="s">
        <v>182</v>
      </c>
      <c r="E109" s="221" t="s">
        <v>209</v>
      </c>
      <c r="F109" s="222" t="s">
        <v>210</v>
      </c>
      <c r="G109" s="223" t="s">
        <v>203</v>
      </c>
      <c r="H109" s="224">
        <v>3.47</v>
      </c>
      <c r="I109" s="225"/>
      <c r="J109" s="224">
        <f>ROUND(I109*H109,0)</f>
        <v>0</v>
      </c>
      <c r="K109" s="222" t="s">
        <v>193</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28</v>
      </c>
    </row>
    <row r="110" spans="2:47" s="1" customFormat="1" ht="13.5">
      <c r="B110" s="45"/>
      <c r="C110" s="73"/>
      <c r="D110" s="233" t="s">
        <v>205</v>
      </c>
      <c r="E110" s="73"/>
      <c r="F110" s="254" t="s">
        <v>206</v>
      </c>
      <c r="G110" s="73"/>
      <c r="H110" s="73"/>
      <c r="I110" s="190"/>
      <c r="J110" s="73"/>
      <c r="K110" s="73"/>
      <c r="L110" s="71"/>
      <c r="M110" s="255"/>
      <c r="N110" s="46"/>
      <c r="O110" s="46"/>
      <c r="P110" s="46"/>
      <c r="Q110" s="46"/>
      <c r="R110" s="46"/>
      <c r="S110" s="46"/>
      <c r="T110" s="94"/>
      <c r="AT110" s="23" t="s">
        <v>205</v>
      </c>
      <c r="AU110" s="23" t="s">
        <v>187</v>
      </c>
    </row>
    <row r="111" spans="2:51" s="11" customFormat="1" ht="13.5">
      <c r="B111" s="231"/>
      <c r="C111" s="232"/>
      <c r="D111" s="233" t="s">
        <v>194</v>
      </c>
      <c r="E111" s="234" t="s">
        <v>22</v>
      </c>
      <c r="F111" s="235" t="s">
        <v>211</v>
      </c>
      <c r="G111" s="232"/>
      <c r="H111" s="236">
        <v>3.47</v>
      </c>
      <c r="I111" s="237"/>
      <c r="J111" s="232"/>
      <c r="K111" s="232"/>
      <c r="L111" s="238"/>
      <c r="M111" s="239"/>
      <c r="N111" s="240"/>
      <c r="O111" s="240"/>
      <c r="P111" s="240"/>
      <c r="Q111" s="240"/>
      <c r="R111" s="240"/>
      <c r="S111" s="240"/>
      <c r="T111" s="241"/>
      <c r="AT111" s="242" t="s">
        <v>194</v>
      </c>
      <c r="AU111" s="242" t="s">
        <v>187</v>
      </c>
      <c r="AV111" s="11" t="s">
        <v>187</v>
      </c>
      <c r="AW111" s="11" t="s">
        <v>35</v>
      </c>
      <c r="AX111" s="11" t="s">
        <v>73</v>
      </c>
      <c r="AY111" s="242" t="s">
        <v>180</v>
      </c>
    </row>
    <row r="112" spans="2:51" s="12" customFormat="1" ht="13.5">
      <c r="B112" s="243"/>
      <c r="C112" s="244"/>
      <c r="D112" s="233" t="s">
        <v>194</v>
      </c>
      <c r="E112" s="245" t="s">
        <v>22</v>
      </c>
      <c r="F112" s="246" t="s">
        <v>196</v>
      </c>
      <c r="G112" s="244"/>
      <c r="H112" s="247">
        <v>3.47</v>
      </c>
      <c r="I112" s="248"/>
      <c r="J112" s="244"/>
      <c r="K112" s="244"/>
      <c r="L112" s="249"/>
      <c r="M112" s="250"/>
      <c r="N112" s="251"/>
      <c r="O112" s="251"/>
      <c r="P112" s="251"/>
      <c r="Q112" s="251"/>
      <c r="R112" s="251"/>
      <c r="S112" s="251"/>
      <c r="T112" s="252"/>
      <c r="AT112" s="253" t="s">
        <v>194</v>
      </c>
      <c r="AU112" s="253" t="s">
        <v>187</v>
      </c>
      <c r="AV112" s="12" t="s">
        <v>186</v>
      </c>
      <c r="AW112" s="12" t="s">
        <v>35</v>
      </c>
      <c r="AX112" s="12" t="s">
        <v>10</v>
      </c>
      <c r="AY112" s="253" t="s">
        <v>180</v>
      </c>
    </row>
    <row r="113" spans="2:65" s="1" customFormat="1" ht="14.4" customHeight="1">
      <c r="B113" s="45"/>
      <c r="C113" s="220" t="s">
        <v>199</v>
      </c>
      <c r="D113" s="220" t="s">
        <v>182</v>
      </c>
      <c r="E113" s="221" t="s">
        <v>212</v>
      </c>
      <c r="F113" s="222" t="s">
        <v>213</v>
      </c>
      <c r="G113" s="223" t="s">
        <v>203</v>
      </c>
      <c r="H113" s="224">
        <v>10.4</v>
      </c>
      <c r="I113" s="225"/>
      <c r="J113" s="224">
        <f>ROUND(I113*H113,0)</f>
        <v>0</v>
      </c>
      <c r="K113" s="222" t="s">
        <v>193</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214</v>
      </c>
    </row>
    <row r="114" spans="2:47" s="1" customFormat="1" ht="13.5">
      <c r="B114" s="45"/>
      <c r="C114" s="73"/>
      <c r="D114" s="233" t="s">
        <v>205</v>
      </c>
      <c r="E114" s="73"/>
      <c r="F114" s="254" t="s">
        <v>206</v>
      </c>
      <c r="G114" s="73"/>
      <c r="H114" s="73"/>
      <c r="I114" s="190"/>
      <c r="J114" s="73"/>
      <c r="K114" s="73"/>
      <c r="L114" s="71"/>
      <c r="M114" s="255"/>
      <c r="N114" s="46"/>
      <c r="O114" s="46"/>
      <c r="P114" s="46"/>
      <c r="Q114" s="46"/>
      <c r="R114" s="46"/>
      <c r="S114" s="46"/>
      <c r="T114" s="94"/>
      <c r="AT114" s="23" t="s">
        <v>205</v>
      </c>
      <c r="AU114" s="23" t="s">
        <v>187</v>
      </c>
    </row>
    <row r="115" spans="2:51" s="11" customFormat="1" ht="13.5">
      <c r="B115" s="231"/>
      <c r="C115" s="232"/>
      <c r="D115" s="233" t="s">
        <v>194</v>
      </c>
      <c r="E115" s="234" t="s">
        <v>22</v>
      </c>
      <c r="F115" s="235" t="s">
        <v>215</v>
      </c>
      <c r="G115" s="232"/>
      <c r="H115" s="236">
        <v>10.4</v>
      </c>
      <c r="I115" s="237"/>
      <c r="J115" s="232"/>
      <c r="K115" s="232"/>
      <c r="L115" s="238"/>
      <c r="M115" s="239"/>
      <c r="N115" s="240"/>
      <c r="O115" s="240"/>
      <c r="P115" s="240"/>
      <c r="Q115" s="240"/>
      <c r="R115" s="240"/>
      <c r="S115" s="240"/>
      <c r="T115" s="241"/>
      <c r="AT115" s="242" t="s">
        <v>194</v>
      </c>
      <c r="AU115" s="242" t="s">
        <v>187</v>
      </c>
      <c r="AV115" s="11" t="s">
        <v>187</v>
      </c>
      <c r="AW115" s="11" t="s">
        <v>35</v>
      </c>
      <c r="AX115" s="11" t="s">
        <v>73</v>
      </c>
      <c r="AY115" s="242" t="s">
        <v>180</v>
      </c>
    </row>
    <row r="116" spans="2:51" s="12" customFormat="1" ht="13.5">
      <c r="B116" s="243"/>
      <c r="C116" s="244"/>
      <c r="D116" s="233" t="s">
        <v>194</v>
      </c>
      <c r="E116" s="245" t="s">
        <v>22</v>
      </c>
      <c r="F116" s="246" t="s">
        <v>196</v>
      </c>
      <c r="G116" s="244"/>
      <c r="H116" s="247">
        <v>10.4</v>
      </c>
      <c r="I116" s="248"/>
      <c r="J116" s="244"/>
      <c r="K116" s="244"/>
      <c r="L116" s="249"/>
      <c r="M116" s="250"/>
      <c r="N116" s="251"/>
      <c r="O116" s="251"/>
      <c r="P116" s="251"/>
      <c r="Q116" s="251"/>
      <c r="R116" s="251"/>
      <c r="S116" s="251"/>
      <c r="T116" s="252"/>
      <c r="AT116" s="253" t="s">
        <v>194</v>
      </c>
      <c r="AU116" s="253" t="s">
        <v>187</v>
      </c>
      <c r="AV116" s="12" t="s">
        <v>186</v>
      </c>
      <c r="AW116" s="12" t="s">
        <v>35</v>
      </c>
      <c r="AX116" s="12" t="s">
        <v>10</v>
      </c>
      <c r="AY116" s="253" t="s">
        <v>180</v>
      </c>
    </row>
    <row r="117" spans="2:65" s="1" customFormat="1" ht="14.4" customHeight="1">
      <c r="B117" s="45"/>
      <c r="C117" s="220" t="s">
        <v>216</v>
      </c>
      <c r="D117" s="220" t="s">
        <v>182</v>
      </c>
      <c r="E117" s="221" t="s">
        <v>217</v>
      </c>
      <c r="F117" s="222" t="s">
        <v>218</v>
      </c>
      <c r="G117" s="223" t="s">
        <v>203</v>
      </c>
      <c r="H117" s="224">
        <v>13</v>
      </c>
      <c r="I117" s="225"/>
      <c r="J117" s="224">
        <f>ROUND(I117*H117,0)</f>
        <v>0</v>
      </c>
      <c r="K117" s="222" t="s">
        <v>193</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219</v>
      </c>
    </row>
    <row r="118" spans="2:47" s="1" customFormat="1" ht="13.5">
      <c r="B118" s="45"/>
      <c r="C118" s="73"/>
      <c r="D118" s="233" t="s">
        <v>205</v>
      </c>
      <c r="E118" s="73"/>
      <c r="F118" s="254" t="s">
        <v>206</v>
      </c>
      <c r="G118" s="73"/>
      <c r="H118" s="73"/>
      <c r="I118" s="190"/>
      <c r="J118" s="73"/>
      <c r="K118" s="73"/>
      <c r="L118" s="71"/>
      <c r="M118" s="255"/>
      <c r="N118" s="46"/>
      <c r="O118" s="46"/>
      <c r="P118" s="46"/>
      <c r="Q118" s="46"/>
      <c r="R118" s="46"/>
      <c r="S118" s="46"/>
      <c r="T118" s="94"/>
      <c r="AT118" s="23" t="s">
        <v>205</v>
      </c>
      <c r="AU118" s="23" t="s">
        <v>187</v>
      </c>
    </row>
    <row r="119" spans="2:51" s="11" customFormat="1" ht="13.5">
      <c r="B119" s="231"/>
      <c r="C119" s="232"/>
      <c r="D119" s="233" t="s">
        <v>194</v>
      </c>
      <c r="E119" s="234" t="s">
        <v>22</v>
      </c>
      <c r="F119" s="235" t="s">
        <v>220</v>
      </c>
      <c r="G119" s="232"/>
      <c r="H119" s="236">
        <v>13</v>
      </c>
      <c r="I119" s="237"/>
      <c r="J119" s="232"/>
      <c r="K119" s="232"/>
      <c r="L119" s="238"/>
      <c r="M119" s="239"/>
      <c r="N119" s="240"/>
      <c r="O119" s="240"/>
      <c r="P119" s="240"/>
      <c r="Q119" s="240"/>
      <c r="R119" s="240"/>
      <c r="S119" s="240"/>
      <c r="T119" s="241"/>
      <c r="AT119" s="242" t="s">
        <v>194</v>
      </c>
      <c r="AU119" s="242" t="s">
        <v>187</v>
      </c>
      <c r="AV119" s="11" t="s">
        <v>187</v>
      </c>
      <c r="AW119" s="11" t="s">
        <v>35</v>
      </c>
      <c r="AX119" s="11" t="s">
        <v>73</v>
      </c>
      <c r="AY119" s="242" t="s">
        <v>180</v>
      </c>
    </row>
    <row r="120" spans="2:51" s="12" customFormat="1" ht="13.5">
      <c r="B120" s="243"/>
      <c r="C120" s="244"/>
      <c r="D120" s="233" t="s">
        <v>194</v>
      </c>
      <c r="E120" s="245" t="s">
        <v>22</v>
      </c>
      <c r="F120" s="246" t="s">
        <v>196</v>
      </c>
      <c r="G120" s="244"/>
      <c r="H120" s="247">
        <v>13</v>
      </c>
      <c r="I120" s="248"/>
      <c r="J120" s="244"/>
      <c r="K120" s="244"/>
      <c r="L120" s="249"/>
      <c r="M120" s="250"/>
      <c r="N120" s="251"/>
      <c r="O120" s="251"/>
      <c r="P120" s="251"/>
      <c r="Q120" s="251"/>
      <c r="R120" s="251"/>
      <c r="S120" s="251"/>
      <c r="T120" s="252"/>
      <c r="AT120" s="253" t="s">
        <v>194</v>
      </c>
      <c r="AU120" s="253" t="s">
        <v>187</v>
      </c>
      <c r="AV120" s="12" t="s">
        <v>186</v>
      </c>
      <c r="AW120" s="12" t="s">
        <v>35</v>
      </c>
      <c r="AX120" s="12" t="s">
        <v>10</v>
      </c>
      <c r="AY120" s="253" t="s">
        <v>180</v>
      </c>
    </row>
    <row r="121" spans="2:63" s="10" customFormat="1" ht="29.85" customHeight="1">
      <c r="B121" s="204"/>
      <c r="C121" s="205"/>
      <c r="D121" s="206" t="s">
        <v>72</v>
      </c>
      <c r="E121" s="218" t="s">
        <v>199</v>
      </c>
      <c r="F121" s="218" t="s">
        <v>221</v>
      </c>
      <c r="G121" s="205"/>
      <c r="H121" s="205"/>
      <c r="I121" s="208"/>
      <c r="J121" s="219">
        <f>BK121</f>
        <v>0</v>
      </c>
      <c r="K121" s="205"/>
      <c r="L121" s="210"/>
      <c r="M121" s="211"/>
      <c r="N121" s="212"/>
      <c r="O121" s="212"/>
      <c r="P121" s="213">
        <f>SUM(P122:P160)</f>
        <v>0</v>
      </c>
      <c r="Q121" s="212"/>
      <c r="R121" s="213">
        <f>SUM(R122:R160)</f>
        <v>0</v>
      </c>
      <c r="S121" s="212"/>
      <c r="T121" s="214">
        <f>SUM(T122:T160)</f>
        <v>0</v>
      </c>
      <c r="AR121" s="215" t="s">
        <v>10</v>
      </c>
      <c r="AT121" s="216" t="s">
        <v>72</v>
      </c>
      <c r="AU121" s="216" t="s">
        <v>10</v>
      </c>
      <c r="AY121" s="215" t="s">
        <v>180</v>
      </c>
      <c r="BK121" s="217">
        <f>SUM(BK122:BK160)</f>
        <v>0</v>
      </c>
    </row>
    <row r="122" spans="2:65" s="1" customFormat="1" ht="22.8" customHeight="1">
      <c r="B122" s="45"/>
      <c r="C122" s="220" t="s">
        <v>204</v>
      </c>
      <c r="D122" s="220" t="s">
        <v>182</v>
      </c>
      <c r="E122" s="221" t="s">
        <v>222</v>
      </c>
      <c r="F122" s="222" t="s">
        <v>223</v>
      </c>
      <c r="G122" s="223" t="s">
        <v>192</v>
      </c>
      <c r="H122" s="224">
        <v>19.3</v>
      </c>
      <c r="I122" s="225"/>
      <c r="J122" s="224">
        <f>ROUND(I122*H122,0)</f>
        <v>0</v>
      </c>
      <c r="K122" s="222" t="s">
        <v>193</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224</v>
      </c>
    </row>
    <row r="123" spans="2:51" s="11" customFormat="1" ht="13.5">
      <c r="B123" s="231"/>
      <c r="C123" s="232"/>
      <c r="D123" s="233" t="s">
        <v>194</v>
      </c>
      <c r="E123" s="234" t="s">
        <v>22</v>
      </c>
      <c r="F123" s="235" t="s">
        <v>225</v>
      </c>
      <c r="G123" s="232"/>
      <c r="H123" s="236">
        <v>19.3</v>
      </c>
      <c r="I123" s="237"/>
      <c r="J123" s="232"/>
      <c r="K123" s="232"/>
      <c r="L123" s="238"/>
      <c r="M123" s="239"/>
      <c r="N123" s="240"/>
      <c r="O123" s="240"/>
      <c r="P123" s="240"/>
      <c r="Q123" s="240"/>
      <c r="R123" s="240"/>
      <c r="S123" s="240"/>
      <c r="T123" s="241"/>
      <c r="AT123" s="242" t="s">
        <v>194</v>
      </c>
      <c r="AU123" s="242" t="s">
        <v>187</v>
      </c>
      <c r="AV123" s="11" t="s">
        <v>187</v>
      </c>
      <c r="AW123" s="11" t="s">
        <v>35</v>
      </c>
      <c r="AX123" s="11" t="s">
        <v>73</v>
      </c>
      <c r="AY123" s="242" t="s">
        <v>180</v>
      </c>
    </row>
    <row r="124" spans="2:51" s="12" customFormat="1" ht="13.5">
      <c r="B124" s="243"/>
      <c r="C124" s="244"/>
      <c r="D124" s="233" t="s">
        <v>194</v>
      </c>
      <c r="E124" s="245" t="s">
        <v>22</v>
      </c>
      <c r="F124" s="246" t="s">
        <v>196</v>
      </c>
      <c r="G124" s="244"/>
      <c r="H124" s="247">
        <v>19.3</v>
      </c>
      <c r="I124" s="248"/>
      <c r="J124" s="244"/>
      <c r="K124" s="244"/>
      <c r="L124" s="249"/>
      <c r="M124" s="250"/>
      <c r="N124" s="251"/>
      <c r="O124" s="251"/>
      <c r="P124" s="251"/>
      <c r="Q124" s="251"/>
      <c r="R124" s="251"/>
      <c r="S124" s="251"/>
      <c r="T124" s="252"/>
      <c r="AT124" s="253" t="s">
        <v>194</v>
      </c>
      <c r="AU124" s="253" t="s">
        <v>187</v>
      </c>
      <c r="AV124" s="12" t="s">
        <v>186</v>
      </c>
      <c r="AW124" s="12" t="s">
        <v>35</v>
      </c>
      <c r="AX124" s="12" t="s">
        <v>10</v>
      </c>
      <c r="AY124" s="253" t="s">
        <v>180</v>
      </c>
    </row>
    <row r="125" spans="2:65" s="1" customFormat="1" ht="22.8" customHeight="1">
      <c r="B125" s="45"/>
      <c r="C125" s="220" t="s">
        <v>226</v>
      </c>
      <c r="D125" s="220" t="s">
        <v>182</v>
      </c>
      <c r="E125" s="221" t="s">
        <v>227</v>
      </c>
      <c r="F125" s="222" t="s">
        <v>228</v>
      </c>
      <c r="G125" s="223" t="s">
        <v>192</v>
      </c>
      <c r="H125" s="224">
        <v>19.3</v>
      </c>
      <c r="I125" s="225"/>
      <c r="J125" s="224">
        <f>ROUND(I125*H125,0)</f>
        <v>0</v>
      </c>
      <c r="K125" s="222" t="s">
        <v>193</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229</v>
      </c>
    </row>
    <row r="126" spans="2:51" s="11" customFormat="1" ht="13.5">
      <c r="B126" s="231"/>
      <c r="C126" s="232"/>
      <c r="D126" s="233" t="s">
        <v>194</v>
      </c>
      <c r="E126" s="234" t="s">
        <v>22</v>
      </c>
      <c r="F126" s="235" t="s">
        <v>225</v>
      </c>
      <c r="G126" s="232"/>
      <c r="H126" s="236">
        <v>19.3</v>
      </c>
      <c r="I126" s="237"/>
      <c r="J126" s="232"/>
      <c r="K126" s="232"/>
      <c r="L126" s="238"/>
      <c r="M126" s="239"/>
      <c r="N126" s="240"/>
      <c r="O126" s="240"/>
      <c r="P126" s="240"/>
      <c r="Q126" s="240"/>
      <c r="R126" s="240"/>
      <c r="S126" s="240"/>
      <c r="T126" s="241"/>
      <c r="AT126" s="242" t="s">
        <v>194</v>
      </c>
      <c r="AU126" s="242" t="s">
        <v>187</v>
      </c>
      <c r="AV126" s="11" t="s">
        <v>187</v>
      </c>
      <c r="AW126" s="11" t="s">
        <v>35</v>
      </c>
      <c r="AX126" s="11" t="s">
        <v>73</v>
      </c>
      <c r="AY126" s="242" t="s">
        <v>180</v>
      </c>
    </row>
    <row r="127" spans="2:51" s="12" customFormat="1" ht="13.5">
      <c r="B127" s="243"/>
      <c r="C127" s="244"/>
      <c r="D127" s="233" t="s">
        <v>194</v>
      </c>
      <c r="E127" s="245" t="s">
        <v>22</v>
      </c>
      <c r="F127" s="246" t="s">
        <v>196</v>
      </c>
      <c r="G127" s="244"/>
      <c r="H127" s="247">
        <v>19.3</v>
      </c>
      <c r="I127" s="248"/>
      <c r="J127" s="244"/>
      <c r="K127" s="244"/>
      <c r="L127" s="249"/>
      <c r="M127" s="250"/>
      <c r="N127" s="251"/>
      <c r="O127" s="251"/>
      <c r="P127" s="251"/>
      <c r="Q127" s="251"/>
      <c r="R127" s="251"/>
      <c r="S127" s="251"/>
      <c r="T127" s="252"/>
      <c r="AT127" s="253" t="s">
        <v>194</v>
      </c>
      <c r="AU127" s="253" t="s">
        <v>187</v>
      </c>
      <c r="AV127" s="12" t="s">
        <v>186</v>
      </c>
      <c r="AW127" s="12" t="s">
        <v>35</v>
      </c>
      <c r="AX127" s="12" t="s">
        <v>10</v>
      </c>
      <c r="AY127" s="253" t="s">
        <v>180</v>
      </c>
    </row>
    <row r="128" spans="2:65" s="1" customFormat="1" ht="22.8" customHeight="1">
      <c r="B128" s="45"/>
      <c r="C128" s="220" t="s">
        <v>28</v>
      </c>
      <c r="D128" s="220" t="s">
        <v>182</v>
      </c>
      <c r="E128" s="221" t="s">
        <v>230</v>
      </c>
      <c r="F128" s="222" t="s">
        <v>231</v>
      </c>
      <c r="G128" s="223" t="s">
        <v>192</v>
      </c>
      <c r="H128" s="224">
        <v>46.44</v>
      </c>
      <c r="I128" s="225"/>
      <c r="J128" s="224">
        <f>ROUND(I128*H128,0)</f>
        <v>0</v>
      </c>
      <c r="K128" s="222" t="s">
        <v>193</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232</v>
      </c>
    </row>
    <row r="129" spans="2:51" s="11" customFormat="1" ht="13.5">
      <c r="B129" s="231"/>
      <c r="C129" s="232"/>
      <c r="D129" s="233" t="s">
        <v>194</v>
      </c>
      <c r="E129" s="234" t="s">
        <v>22</v>
      </c>
      <c r="F129" s="235" t="s">
        <v>233</v>
      </c>
      <c r="G129" s="232"/>
      <c r="H129" s="236">
        <v>29.72</v>
      </c>
      <c r="I129" s="237"/>
      <c r="J129" s="232"/>
      <c r="K129" s="232"/>
      <c r="L129" s="238"/>
      <c r="M129" s="239"/>
      <c r="N129" s="240"/>
      <c r="O129" s="240"/>
      <c r="P129" s="240"/>
      <c r="Q129" s="240"/>
      <c r="R129" s="240"/>
      <c r="S129" s="240"/>
      <c r="T129" s="241"/>
      <c r="AT129" s="242" t="s">
        <v>194</v>
      </c>
      <c r="AU129" s="242" t="s">
        <v>187</v>
      </c>
      <c r="AV129" s="11" t="s">
        <v>187</v>
      </c>
      <c r="AW129" s="11" t="s">
        <v>35</v>
      </c>
      <c r="AX129" s="11" t="s">
        <v>73</v>
      </c>
      <c r="AY129" s="242" t="s">
        <v>180</v>
      </c>
    </row>
    <row r="130" spans="2:51" s="11" customFormat="1" ht="13.5">
      <c r="B130" s="231"/>
      <c r="C130" s="232"/>
      <c r="D130" s="233" t="s">
        <v>194</v>
      </c>
      <c r="E130" s="234" t="s">
        <v>22</v>
      </c>
      <c r="F130" s="235" t="s">
        <v>234</v>
      </c>
      <c r="G130" s="232"/>
      <c r="H130" s="236">
        <v>7.44</v>
      </c>
      <c r="I130" s="237"/>
      <c r="J130" s="232"/>
      <c r="K130" s="232"/>
      <c r="L130" s="238"/>
      <c r="M130" s="239"/>
      <c r="N130" s="240"/>
      <c r="O130" s="240"/>
      <c r="P130" s="240"/>
      <c r="Q130" s="240"/>
      <c r="R130" s="240"/>
      <c r="S130" s="240"/>
      <c r="T130" s="241"/>
      <c r="AT130" s="242" t="s">
        <v>194</v>
      </c>
      <c r="AU130" s="242" t="s">
        <v>187</v>
      </c>
      <c r="AV130" s="11" t="s">
        <v>187</v>
      </c>
      <c r="AW130" s="11" t="s">
        <v>35</v>
      </c>
      <c r="AX130" s="11" t="s">
        <v>73</v>
      </c>
      <c r="AY130" s="242" t="s">
        <v>180</v>
      </c>
    </row>
    <row r="131" spans="2:51" s="11" customFormat="1" ht="13.5">
      <c r="B131" s="231"/>
      <c r="C131" s="232"/>
      <c r="D131" s="233" t="s">
        <v>194</v>
      </c>
      <c r="E131" s="234" t="s">
        <v>22</v>
      </c>
      <c r="F131" s="235" t="s">
        <v>235</v>
      </c>
      <c r="G131" s="232"/>
      <c r="H131" s="236">
        <v>3.64</v>
      </c>
      <c r="I131" s="237"/>
      <c r="J131" s="232"/>
      <c r="K131" s="232"/>
      <c r="L131" s="238"/>
      <c r="M131" s="239"/>
      <c r="N131" s="240"/>
      <c r="O131" s="240"/>
      <c r="P131" s="240"/>
      <c r="Q131" s="240"/>
      <c r="R131" s="240"/>
      <c r="S131" s="240"/>
      <c r="T131" s="241"/>
      <c r="AT131" s="242" t="s">
        <v>194</v>
      </c>
      <c r="AU131" s="242" t="s">
        <v>187</v>
      </c>
      <c r="AV131" s="11" t="s">
        <v>187</v>
      </c>
      <c r="AW131" s="11" t="s">
        <v>35</v>
      </c>
      <c r="AX131" s="11" t="s">
        <v>73</v>
      </c>
      <c r="AY131" s="242" t="s">
        <v>180</v>
      </c>
    </row>
    <row r="132" spans="2:51" s="11" customFormat="1" ht="13.5">
      <c r="B132" s="231"/>
      <c r="C132" s="232"/>
      <c r="D132" s="233" t="s">
        <v>194</v>
      </c>
      <c r="E132" s="234" t="s">
        <v>22</v>
      </c>
      <c r="F132" s="235" t="s">
        <v>236</v>
      </c>
      <c r="G132" s="232"/>
      <c r="H132" s="236">
        <v>5.64</v>
      </c>
      <c r="I132" s="237"/>
      <c r="J132" s="232"/>
      <c r="K132" s="232"/>
      <c r="L132" s="238"/>
      <c r="M132" s="239"/>
      <c r="N132" s="240"/>
      <c r="O132" s="240"/>
      <c r="P132" s="240"/>
      <c r="Q132" s="240"/>
      <c r="R132" s="240"/>
      <c r="S132" s="240"/>
      <c r="T132" s="241"/>
      <c r="AT132" s="242" t="s">
        <v>194</v>
      </c>
      <c r="AU132" s="242" t="s">
        <v>187</v>
      </c>
      <c r="AV132" s="11" t="s">
        <v>187</v>
      </c>
      <c r="AW132" s="11" t="s">
        <v>35</v>
      </c>
      <c r="AX132" s="11" t="s">
        <v>73</v>
      </c>
      <c r="AY132" s="242" t="s">
        <v>180</v>
      </c>
    </row>
    <row r="133" spans="2:51" s="12" customFormat="1" ht="13.5">
      <c r="B133" s="243"/>
      <c r="C133" s="244"/>
      <c r="D133" s="233" t="s">
        <v>194</v>
      </c>
      <c r="E133" s="245" t="s">
        <v>22</v>
      </c>
      <c r="F133" s="246" t="s">
        <v>196</v>
      </c>
      <c r="G133" s="244"/>
      <c r="H133" s="247">
        <v>46.44</v>
      </c>
      <c r="I133" s="248"/>
      <c r="J133" s="244"/>
      <c r="K133" s="244"/>
      <c r="L133" s="249"/>
      <c r="M133" s="250"/>
      <c r="N133" s="251"/>
      <c r="O133" s="251"/>
      <c r="P133" s="251"/>
      <c r="Q133" s="251"/>
      <c r="R133" s="251"/>
      <c r="S133" s="251"/>
      <c r="T133" s="252"/>
      <c r="AT133" s="253" t="s">
        <v>194</v>
      </c>
      <c r="AU133" s="253" t="s">
        <v>187</v>
      </c>
      <c r="AV133" s="12" t="s">
        <v>186</v>
      </c>
      <c r="AW133" s="12" t="s">
        <v>35</v>
      </c>
      <c r="AX133" s="12" t="s">
        <v>10</v>
      </c>
      <c r="AY133" s="253" t="s">
        <v>180</v>
      </c>
    </row>
    <row r="134" spans="2:65" s="1" customFormat="1" ht="22.8" customHeight="1">
      <c r="B134" s="45"/>
      <c r="C134" s="220" t="s">
        <v>237</v>
      </c>
      <c r="D134" s="220" t="s">
        <v>182</v>
      </c>
      <c r="E134" s="221" t="s">
        <v>238</v>
      </c>
      <c r="F134" s="222" t="s">
        <v>239</v>
      </c>
      <c r="G134" s="223" t="s">
        <v>192</v>
      </c>
      <c r="H134" s="224">
        <v>46.44</v>
      </c>
      <c r="I134" s="225"/>
      <c r="J134" s="224">
        <f>ROUND(I134*H134,0)</f>
        <v>0</v>
      </c>
      <c r="K134" s="222" t="s">
        <v>193</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240</v>
      </c>
    </row>
    <row r="135" spans="2:51" s="11" customFormat="1" ht="13.5">
      <c r="B135" s="231"/>
      <c r="C135" s="232"/>
      <c r="D135" s="233" t="s">
        <v>194</v>
      </c>
      <c r="E135" s="234" t="s">
        <v>22</v>
      </c>
      <c r="F135" s="235" t="s">
        <v>233</v>
      </c>
      <c r="G135" s="232"/>
      <c r="H135" s="236">
        <v>29.72</v>
      </c>
      <c r="I135" s="237"/>
      <c r="J135" s="232"/>
      <c r="K135" s="232"/>
      <c r="L135" s="238"/>
      <c r="M135" s="239"/>
      <c r="N135" s="240"/>
      <c r="O135" s="240"/>
      <c r="P135" s="240"/>
      <c r="Q135" s="240"/>
      <c r="R135" s="240"/>
      <c r="S135" s="240"/>
      <c r="T135" s="241"/>
      <c r="AT135" s="242" t="s">
        <v>194</v>
      </c>
      <c r="AU135" s="242" t="s">
        <v>187</v>
      </c>
      <c r="AV135" s="11" t="s">
        <v>187</v>
      </c>
      <c r="AW135" s="11" t="s">
        <v>35</v>
      </c>
      <c r="AX135" s="11" t="s">
        <v>73</v>
      </c>
      <c r="AY135" s="242" t="s">
        <v>180</v>
      </c>
    </row>
    <row r="136" spans="2:51" s="11" customFormat="1" ht="13.5">
      <c r="B136" s="231"/>
      <c r="C136" s="232"/>
      <c r="D136" s="233" t="s">
        <v>194</v>
      </c>
      <c r="E136" s="234" t="s">
        <v>22</v>
      </c>
      <c r="F136" s="235" t="s">
        <v>234</v>
      </c>
      <c r="G136" s="232"/>
      <c r="H136" s="236">
        <v>7.44</v>
      </c>
      <c r="I136" s="237"/>
      <c r="J136" s="232"/>
      <c r="K136" s="232"/>
      <c r="L136" s="238"/>
      <c r="M136" s="239"/>
      <c r="N136" s="240"/>
      <c r="O136" s="240"/>
      <c r="P136" s="240"/>
      <c r="Q136" s="240"/>
      <c r="R136" s="240"/>
      <c r="S136" s="240"/>
      <c r="T136" s="241"/>
      <c r="AT136" s="242" t="s">
        <v>194</v>
      </c>
      <c r="AU136" s="242" t="s">
        <v>187</v>
      </c>
      <c r="AV136" s="11" t="s">
        <v>187</v>
      </c>
      <c r="AW136" s="11" t="s">
        <v>35</v>
      </c>
      <c r="AX136" s="11" t="s">
        <v>73</v>
      </c>
      <c r="AY136" s="242" t="s">
        <v>180</v>
      </c>
    </row>
    <row r="137" spans="2:51" s="11" customFormat="1" ht="13.5">
      <c r="B137" s="231"/>
      <c r="C137" s="232"/>
      <c r="D137" s="233" t="s">
        <v>194</v>
      </c>
      <c r="E137" s="234" t="s">
        <v>22</v>
      </c>
      <c r="F137" s="235" t="s">
        <v>235</v>
      </c>
      <c r="G137" s="232"/>
      <c r="H137" s="236">
        <v>3.64</v>
      </c>
      <c r="I137" s="237"/>
      <c r="J137" s="232"/>
      <c r="K137" s="232"/>
      <c r="L137" s="238"/>
      <c r="M137" s="239"/>
      <c r="N137" s="240"/>
      <c r="O137" s="240"/>
      <c r="P137" s="240"/>
      <c r="Q137" s="240"/>
      <c r="R137" s="240"/>
      <c r="S137" s="240"/>
      <c r="T137" s="241"/>
      <c r="AT137" s="242" t="s">
        <v>194</v>
      </c>
      <c r="AU137" s="242" t="s">
        <v>187</v>
      </c>
      <c r="AV137" s="11" t="s">
        <v>187</v>
      </c>
      <c r="AW137" s="11" t="s">
        <v>35</v>
      </c>
      <c r="AX137" s="11" t="s">
        <v>73</v>
      </c>
      <c r="AY137" s="242" t="s">
        <v>180</v>
      </c>
    </row>
    <row r="138" spans="2:51" s="11" customFormat="1" ht="13.5">
      <c r="B138" s="231"/>
      <c r="C138" s="232"/>
      <c r="D138" s="233" t="s">
        <v>194</v>
      </c>
      <c r="E138" s="234" t="s">
        <v>22</v>
      </c>
      <c r="F138" s="235" t="s">
        <v>236</v>
      </c>
      <c r="G138" s="232"/>
      <c r="H138" s="236">
        <v>5.64</v>
      </c>
      <c r="I138" s="237"/>
      <c r="J138" s="232"/>
      <c r="K138" s="232"/>
      <c r="L138" s="238"/>
      <c r="M138" s="239"/>
      <c r="N138" s="240"/>
      <c r="O138" s="240"/>
      <c r="P138" s="240"/>
      <c r="Q138" s="240"/>
      <c r="R138" s="240"/>
      <c r="S138" s="240"/>
      <c r="T138" s="241"/>
      <c r="AT138" s="242" t="s">
        <v>194</v>
      </c>
      <c r="AU138" s="242" t="s">
        <v>187</v>
      </c>
      <c r="AV138" s="11" t="s">
        <v>187</v>
      </c>
      <c r="AW138" s="11" t="s">
        <v>35</v>
      </c>
      <c r="AX138" s="11" t="s">
        <v>73</v>
      </c>
      <c r="AY138" s="242" t="s">
        <v>180</v>
      </c>
    </row>
    <row r="139" spans="2:51" s="12" customFormat="1" ht="13.5">
      <c r="B139" s="243"/>
      <c r="C139" s="244"/>
      <c r="D139" s="233" t="s">
        <v>194</v>
      </c>
      <c r="E139" s="245" t="s">
        <v>22</v>
      </c>
      <c r="F139" s="246" t="s">
        <v>196</v>
      </c>
      <c r="G139" s="244"/>
      <c r="H139" s="247">
        <v>46.44</v>
      </c>
      <c r="I139" s="248"/>
      <c r="J139" s="244"/>
      <c r="K139" s="244"/>
      <c r="L139" s="249"/>
      <c r="M139" s="250"/>
      <c r="N139" s="251"/>
      <c r="O139" s="251"/>
      <c r="P139" s="251"/>
      <c r="Q139" s="251"/>
      <c r="R139" s="251"/>
      <c r="S139" s="251"/>
      <c r="T139" s="252"/>
      <c r="AT139" s="253" t="s">
        <v>194</v>
      </c>
      <c r="AU139" s="253" t="s">
        <v>187</v>
      </c>
      <c r="AV139" s="12" t="s">
        <v>186</v>
      </c>
      <c r="AW139" s="12" t="s">
        <v>35</v>
      </c>
      <c r="AX139" s="12" t="s">
        <v>10</v>
      </c>
      <c r="AY139" s="253" t="s">
        <v>180</v>
      </c>
    </row>
    <row r="140" spans="2:65" s="1" customFormat="1" ht="22.8" customHeight="1">
      <c r="B140" s="45"/>
      <c r="C140" s="220" t="s">
        <v>214</v>
      </c>
      <c r="D140" s="220" t="s">
        <v>182</v>
      </c>
      <c r="E140" s="221" t="s">
        <v>241</v>
      </c>
      <c r="F140" s="222" t="s">
        <v>242</v>
      </c>
      <c r="G140" s="223" t="s">
        <v>192</v>
      </c>
      <c r="H140" s="224">
        <v>28.25</v>
      </c>
      <c r="I140" s="225"/>
      <c r="J140" s="224">
        <f>ROUND(I140*H140,0)</f>
        <v>0</v>
      </c>
      <c r="K140" s="222" t="s">
        <v>193</v>
      </c>
      <c r="L140" s="71"/>
      <c r="M140" s="226" t="s">
        <v>22</v>
      </c>
      <c r="N140" s="227" t="s">
        <v>45</v>
      </c>
      <c r="O140" s="46"/>
      <c r="P140" s="228">
        <f>O140*H140</f>
        <v>0</v>
      </c>
      <c r="Q140" s="228">
        <v>0</v>
      </c>
      <c r="R140" s="228">
        <f>Q140*H140</f>
        <v>0</v>
      </c>
      <c r="S140" s="228">
        <v>0</v>
      </c>
      <c r="T140" s="229">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243</v>
      </c>
    </row>
    <row r="141" spans="2:47" s="1" customFormat="1" ht="13.5">
      <c r="B141" s="45"/>
      <c r="C141" s="73"/>
      <c r="D141" s="233" t="s">
        <v>205</v>
      </c>
      <c r="E141" s="73"/>
      <c r="F141" s="254" t="s">
        <v>244</v>
      </c>
      <c r="G141" s="73"/>
      <c r="H141" s="73"/>
      <c r="I141" s="190"/>
      <c r="J141" s="73"/>
      <c r="K141" s="73"/>
      <c r="L141" s="71"/>
      <c r="M141" s="255"/>
      <c r="N141" s="46"/>
      <c r="O141" s="46"/>
      <c r="P141" s="46"/>
      <c r="Q141" s="46"/>
      <c r="R141" s="46"/>
      <c r="S141" s="46"/>
      <c r="T141" s="94"/>
      <c r="AT141" s="23" t="s">
        <v>205</v>
      </c>
      <c r="AU141" s="23" t="s">
        <v>187</v>
      </c>
    </row>
    <row r="142" spans="2:51" s="11" customFormat="1" ht="13.5">
      <c r="B142" s="231"/>
      <c r="C142" s="232"/>
      <c r="D142" s="233" t="s">
        <v>194</v>
      </c>
      <c r="E142" s="234" t="s">
        <v>22</v>
      </c>
      <c r="F142" s="235" t="s">
        <v>245</v>
      </c>
      <c r="G142" s="232"/>
      <c r="H142" s="236">
        <v>7.45</v>
      </c>
      <c r="I142" s="237"/>
      <c r="J142" s="232"/>
      <c r="K142" s="232"/>
      <c r="L142" s="238"/>
      <c r="M142" s="239"/>
      <c r="N142" s="240"/>
      <c r="O142" s="240"/>
      <c r="P142" s="240"/>
      <c r="Q142" s="240"/>
      <c r="R142" s="240"/>
      <c r="S142" s="240"/>
      <c r="T142" s="241"/>
      <c r="AT142" s="242" t="s">
        <v>194</v>
      </c>
      <c r="AU142" s="242" t="s">
        <v>187</v>
      </c>
      <c r="AV142" s="11" t="s">
        <v>187</v>
      </c>
      <c r="AW142" s="11" t="s">
        <v>35</v>
      </c>
      <c r="AX142" s="11" t="s">
        <v>73</v>
      </c>
      <c r="AY142" s="242" t="s">
        <v>180</v>
      </c>
    </row>
    <row r="143" spans="2:51" s="11" customFormat="1" ht="13.5">
      <c r="B143" s="231"/>
      <c r="C143" s="232"/>
      <c r="D143" s="233" t="s">
        <v>194</v>
      </c>
      <c r="E143" s="234" t="s">
        <v>22</v>
      </c>
      <c r="F143" s="235" t="s">
        <v>246</v>
      </c>
      <c r="G143" s="232"/>
      <c r="H143" s="236">
        <v>4.48</v>
      </c>
      <c r="I143" s="237"/>
      <c r="J143" s="232"/>
      <c r="K143" s="232"/>
      <c r="L143" s="238"/>
      <c r="M143" s="239"/>
      <c r="N143" s="240"/>
      <c r="O143" s="240"/>
      <c r="P143" s="240"/>
      <c r="Q143" s="240"/>
      <c r="R143" s="240"/>
      <c r="S143" s="240"/>
      <c r="T143" s="241"/>
      <c r="AT143" s="242" t="s">
        <v>194</v>
      </c>
      <c r="AU143" s="242" t="s">
        <v>187</v>
      </c>
      <c r="AV143" s="11" t="s">
        <v>187</v>
      </c>
      <c r="AW143" s="11" t="s">
        <v>35</v>
      </c>
      <c r="AX143" s="11" t="s">
        <v>73</v>
      </c>
      <c r="AY143" s="242" t="s">
        <v>180</v>
      </c>
    </row>
    <row r="144" spans="2:51" s="11" customFormat="1" ht="13.5">
      <c r="B144" s="231"/>
      <c r="C144" s="232"/>
      <c r="D144" s="233" t="s">
        <v>194</v>
      </c>
      <c r="E144" s="234" t="s">
        <v>22</v>
      </c>
      <c r="F144" s="235" t="s">
        <v>247</v>
      </c>
      <c r="G144" s="232"/>
      <c r="H144" s="236">
        <v>12.06</v>
      </c>
      <c r="I144" s="237"/>
      <c r="J144" s="232"/>
      <c r="K144" s="232"/>
      <c r="L144" s="238"/>
      <c r="M144" s="239"/>
      <c r="N144" s="240"/>
      <c r="O144" s="240"/>
      <c r="P144" s="240"/>
      <c r="Q144" s="240"/>
      <c r="R144" s="240"/>
      <c r="S144" s="240"/>
      <c r="T144" s="241"/>
      <c r="AT144" s="242" t="s">
        <v>194</v>
      </c>
      <c r="AU144" s="242" t="s">
        <v>187</v>
      </c>
      <c r="AV144" s="11" t="s">
        <v>187</v>
      </c>
      <c r="AW144" s="11" t="s">
        <v>35</v>
      </c>
      <c r="AX144" s="11" t="s">
        <v>73</v>
      </c>
      <c r="AY144" s="242" t="s">
        <v>180</v>
      </c>
    </row>
    <row r="145" spans="2:51" s="11" customFormat="1" ht="13.5">
      <c r="B145" s="231"/>
      <c r="C145" s="232"/>
      <c r="D145" s="233" t="s">
        <v>194</v>
      </c>
      <c r="E145" s="234" t="s">
        <v>22</v>
      </c>
      <c r="F145" s="235" t="s">
        <v>248</v>
      </c>
      <c r="G145" s="232"/>
      <c r="H145" s="236">
        <v>4.26</v>
      </c>
      <c r="I145" s="237"/>
      <c r="J145" s="232"/>
      <c r="K145" s="232"/>
      <c r="L145" s="238"/>
      <c r="M145" s="239"/>
      <c r="N145" s="240"/>
      <c r="O145" s="240"/>
      <c r="P145" s="240"/>
      <c r="Q145" s="240"/>
      <c r="R145" s="240"/>
      <c r="S145" s="240"/>
      <c r="T145" s="241"/>
      <c r="AT145" s="242" t="s">
        <v>194</v>
      </c>
      <c r="AU145" s="242" t="s">
        <v>187</v>
      </c>
      <c r="AV145" s="11" t="s">
        <v>187</v>
      </c>
      <c r="AW145" s="11" t="s">
        <v>35</v>
      </c>
      <c r="AX145" s="11" t="s">
        <v>73</v>
      </c>
      <c r="AY145" s="242" t="s">
        <v>180</v>
      </c>
    </row>
    <row r="146" spans="2:51" s="12" customFormat="1" ht="13.5">
      <c r="B146" s="243"/>
      <c r="C146" s="244"/>
      <c r="D146" s="233" t="s">
        <v>194</v>
      </c>
      <c r="E146" s="245" t="s">
        <v>22</v>
      </c>
      <c r="F146" s="246" t="s">
        <v>196</v>
      </c>
      <c r="G146" s="244"/>
      <c r="H146" s="247">
        <v>28.25</v>
      </c>
      <c r="I146" s="248"/>
      <c r="J146" s="244"/>
      <c r="K146" s="244"/>
      <c r="L146" s="249"/>
      <c r="M146" s="250"/>
      <c r="N146" s="251"/>
      <c r="O146" s="251"/>
      <c r="P146" s="251"/>
      <c r="Q146" s="251"/>
      <c r="R146" s="251"/>
      <c r="S146" s="251"/>
      <c r="T146" s="252"/>
      <c r="AT146" s="253" t="s">
        <v>194</v>
      </c>
      <c r="AU146" s="253" t="s">
        <v>187</v>
      </c>
      <c r="AV146" s="12" t="s">
        <v>186</v>
      </c>
      <c r="AW146" s="12" t="s">
        <v>35</v>
      </c>
      <c r="AX146" s="12" t="s">
        <v>10</v>
      </c>
      <c r="AY146" s="253" t="s">
        <v>180</v>
      </c>
    </row>
    <row r="147" spans="2:65" s="1" customFormat="1" ht="22.8" customHeight="1">
      <c r="B147" s="45"/>
      <c r="C147" s="220" t="s">
        <v>249</v>
      </c>
      <c r="D147" s="220" t="s">
        <v>182</v>
      </c>
      <c r="E147" s="221" t="s">
        <v>250</v>
      </c>
      <c r="F147" s="222" t="s">
        <v>251</v>
      </c>
      <c r="G147" s="223" t="s">
        <v>252</v>
      </c>
      <c r="H147" s="224">
        <v>0.02</v>
      </c>
      <c r="I147" s="225"/>
      <c r="J147" s="224">
        <f>ROUND(I147*H147,0)</f>
        <v>0</v>
      </c>
      <c r="K147" s="222" t="s">
        <v>193</v>
      </c>
      <c r="L147" s="71"/>
      <c r="M147" s="226" t="s">
        <v>22</v>
      </c>
      <c r="N147" s="227" t="s">
        <v>45</v>
      </c>
      <c r="O147" s="46"/>
      <c r="P147" s="228">
        <f>O147*H147</f>
        <v>0</v>
      </c>
      <c r="Q147" s="228">
        <v>0</v>
      </c>
      <c r="R147" s="228">
        <f>Q147*H147</f>
        <v>0</v>
      </c>
      <c r="S147" s="228">
        <v>0</v>
      </c>
      <c r="T147" s="229">
        <f>S147*H147</f>
        <v>0</v>
      </c>
      <c r="AR147" s="23" t="s">
        <v>186</v>
      </c>
      <c r="AT147" s="23" t="s">
        <v>182</v>
      </c>
      <c r="AU147" s="23" t="s">
        <v>187</v>
      </c>
      <c r="AY147" s="23" t="s">
        <v>180</v>
      </c>
      <c r="BE147" s="230">
        <f>IF(N147="základní",J147,0)</f>
        <v>0</v>
      </c>
      <c r="BF147" s="230">
        <f>IF(N147="snížená",J147,0)</f>
        <v>0</v>
      </c>
      <c r="BG147" s="230">
        <f>IF(N147="zákl. přenesená",J147,0)</f>
        <v>0</v>
      </c>
      <c r="BH147" s="230">
        <f>IF(N147="sníž. přenesená",J147,0)</f>
        <v>0</v>
      </c>
      <c r="BI147" s="230">
        <f>IF(N147="nulová",J147,0)</f>
        <v>0</v>
      </c>
      <c r="BJ147" s="23" t="s">
        <v>187</v>
      </c>
      <c r="BK147" s="230">
        <f>ROUND(I147*H147,0)</f>
        <v>0</v>
      </c>
      <c r="BL147" s="23" t="s">
        <v>186</v>
      </c>
      <c r="BM147" s="23" t="s">
        <v>253</v>
      </c>
    </row>
    <row r="148" spans="2:47" s="1" customFormat="1" ht="13.5">
      <c r="B148" s="45"/>
      <c r="C148" s="73"/>
      <c r="D148" s="233" t="s">
        <v>205</v>
      </c>
      <c r="E148" s="73"/>
      <c r="F148" s="254" t="s">
        <v>254</v>
      </c>
      <c r="G148" s="73"/>
      <c r="H148" s="73"/>
      <c r="I148" s="190"/>
      <c r="J148" s="73"/>
      <c r="K148" s="73"/>
      <c r="L148" s="71"/>
      <c r="M148" s="255"/>
      <c r="N148" s="46"/>
      <c r="O148" s="46"/>
      <c r="P148" s="46"/>
      <c r="Q148" s="46"/>
      <c r="R148" s="46"/>
      <c r="S148" s="46"/>
      <c r="T148" s="94"/>
      <c r="AT148" s="23" t="s">
        <v>205</v>
      </c>
      <c r="AU148" s="23" t="s">
        <v>187</v>
      </c>
    </row>
    <row r="149" spans="2:51" s="11" customFormat="1" ht="13.5">
      <c r="B149" s="231"/>
      <c r="C149" s="232"/>
      <c r="D149" s="233" t="s">
        <v>194</v>
      </c>
      <c r="E149" s="234" t="s">
        <v>22</v>
      </c>
      <c r="F149" s="235" t="s">
        <v>255</v>
      </c>
      <c r="G149" s="232"/>
      <c r="H149" s="236">
        <v>0.02</v>
      </c>
      <c r="I149" s="237"/>
      <c r="J149" s="232"/>
      <c r="K149" s="232"/>
      <c r="L149" s="238"/>
      <c r="M149" s="239"/>
      <c r="N149" s="240"/>
      <c r="O149" s="240"/>
      <c r="P149" s="240"/>
      <c r="Q149" s="240"/>
      <c r="R149" s="240"/>
      <c r="S149" s="240"/>
      <c r="T149" s="241"/>
      <c r="AT149" s="242" t="s">
        <v>194</v>
      </c>
      <c r="AU149" s="242" t="s">
        <v>187</v>
      </c>
      <c r="AV149" s="11" t="s">
        <v>187</v>
      </c>
      <c r="AW149" s="11" t="s">
        <v>35</v>
      </c>
      <c r="AX149" s="11" t="s">
        <v>73</v>
      </c>
      <c r="AY149" s="242" t="s">
        <v>180</v>
      </c>
    </row>
    <row r="150" spans="2:51" s="12" customFormat="1" ht="13.5">
      <c r="B150" s="243"/>
      <c r="C150" s="244"/>
      <c r="D150" s="233" t="s">
        <v>194</v>
      </c>
      <c r="E150" s="245" t="s">
        <v>22</v>
      </c>
      <c r="F150" s="246" t="s">
        <v>196</v>
      </c>
      <c r="G150" s="244"/>
      <c r="H150" s="247">
        <v>0.02</v>
      </c>
      <c r="I150" s="248"/>
      <c r="J150" s="244"/>
      <c r="K150" s="244"/>
      <c r="L150" s="249"/>
      <c r="M150" s="250"/>
      <c r="N150" s="251"/>
      <c r="O150" s="251"/>
      <c r="P150" s="251"/>
      <c r="Q150" s="251"/>
      <c r="R150" s="251"/>
      <c r="S150" s="251"/>
      <c r="T150" s="252"/>
      <c r="AT150" s="253" t="s">
        <v>194</v>
      </c>
      <c r="AU150" s="253" t="s">
        <v>187</v>
      </c>
      <c r="AV150" s="12" t="s">
        <v>186</v>
      </c>
      <c r="AW150" s="12" t="s">
        <v>35</v>
      </c>
      <c r="AX150" s="12" t="s">
        <v>10</v>
      </c>
      <c r="AY150" s="253" t="s">
        <v>180</v>
      </c>
    </row>
    <row r="151" spans="2:65" s="1" customFormat="1" ht="14.4" customHeight="1">
      <c r="B151" s="45"/>
      <c r="C151" s="220" t="s">
        <v>219</v>
      </c>
      <c r="D151" s="220" t="s">
        <v>182</v>
      </c>
      <c r="E151" s="221" t="s">
        <v>256</v>
      </c>
      <c r="F151" s="222" t="s">
        <v>257</v>
      </c>
      <c r="G151" s="223" t="s">
        <v>192</v>
      </c>
      <c r="H151" s="224">
        <v>65.74</v>
      </c>
      <c r="I151" s="225"/>
      <c r="J151" s="224">
        <f>ROUND(I151*H151,0)</f>
        <v>0</v>
      </c>
      <c r="K151" s="222" t="s">
        <v>193</v>
      </c>
      <c r="L151" s="71"/>
      <c r="M151" s="226" t="s">
        <v>22</v>
      </c>
      <c r="N151" s="227" t="s">
        <v>45</v>
      </c>
      <c r="O151" s="46"/>
      <c r="P151" s="228">
        <f>O151*H151</f>
        <v>0</v>
      </c>
      <c r="Q151" s="228">
        <v>0</v>
      </c>
      <c r="R151" s="228">
        <f>Q151*H151</f>
        <v>0</v>
      </c>
      <c r="S151" s="228">
        <v>0</v>
      </c>
      <c r="T151" s="229">
        <f>S151*H151</f>
        <v>0</v>
      </c>
      <c r="AR151" s="23" t="s">
        <v>186</v>
      </c>
      <c r="AT151" s="23" t="s">
        <v>182</v>
      </c>
      <c r="AU151" s="23" t="s">
        <v>187</v>
      </c>
      <c r="AY151" s="23" t="s">
        <v>180</v>
      </c>
      <c r="BE151" s="230">
        <f>IF(N151="základní",J151,0)</f>
        <v>0</v>
      </c>
      <c r="BF151" s="230">
        <f>IF(N151="snížená",J151,0)</f>
        <v>0</v>
      </c>
      <c r="BG151" s="230">
        <f>IF(N151="zákl. přenesená",J151,0)</f>
        <v>0</v>
      </c>
      <c r="BH151" s="230">
        <f>IF(N151="sníž. přenesená",J151,0)</f>
        <v>0</v>
      </c>
      <c r="BI151" s="230">
        <f>IF(N151="nulová",J151,0)</f>
        <v>0</v>
      </c>
      <c r="BJ151" s="23" t="s">
        <v>187</v>
      </c>
      <c r="BK151" s="230">
        <f>ROUND(I151*H151,0)</f>
        <v>0</v>
      </c>
      <c r="BL151" s="23" t="s">
        <v>186</v>
      </c>
      <c r="BM151" s="23" t="s">
        <v>258</v>
      </c>
    </row>
    <row r="152" spans="2:47" s="1" customFormat="1" ht="13.5">
      <c r="B152" s="45"/>
      <c r="C152" s="73"/>
      <c r="D152" s="233" t="s">
        <v>205</v>
      </c>
      <c r="E152" s="73"/>
      <c r="F152" s="254" t="s">
        <v>259</v>
      </c>
      <c r="G152" s="73"/>
      <c r="H152" s="73"/>
      <c r="I152" s="190"/>
      <c r="J152" s="73"/>
      <c r="K152" s="73"/>
      <c r="L152" s="71"/>
      <c r="M152" s="255"/>
      <c r="N152" s="46"/>
      <c r="O152" s="46"/>
      <c r="P152" s="46"/>
      <c r="Q152" s="46"/>
      <c r="R152" s="46"/>
      <c r="S152" s="46"/>
      <c r="T152" s="94"/>
      <c r="AT152" s="23" t="s">
        <v>205</v>
      </c>
      <c r="AU152" s="23" t="s">
        <v>187</v>
      </c>
    </row>
    <row r="153" spans="2:51" s="13" customFormat="1" ht="13.5">
      <c r="B153" s="256"/>
      <c r="C153" s="257"/>
      <c r="D153" s="233" t="s">
        <v>194</v>
      </c>
      <c r="E153" s="258" t="s">
        <v>22</v>
      </c>
      <c r="F153" s="259" t="s">
        <v>260</v>
      </c>
      <c r="G153" s="257"/>
      <c r="H153" s="258" t="s">
        <v>22</v>
      </c>
      <c r="I153" s="260"/>
      <c r="J153" s="257"/>
      <c r="K153" s="257"/>
      <c r="L153" s="261"/>
      <c r="M153" s="262"/>
      <c r="N153" s="263"/>
      <c r="O153" s="263"/>
      <c r="P153" s="263"/>
      <c r="Q153" s="263"/>
      <c r="R153" s="263"/>
      <c r="S153" s="263"/>
      <c r="T153" s="264"/>
      <c r="AT153" s="265" t="s">
        <v>194</v>
      </c>
      <c r="AU153" s="265" t="s">
        <v>187</v>
      </c>
      <c r="AV153" s="13" t="s">
        <v>10</v>
      </c>
      <c r="AW153" s="13" t="s">
        <v>35</v>
      </c>
      <c r="AX153" s="13" t="s">
        <v>73</v>
      </c>
      <c r="AY153" s="265" t="s">
        <v>180</v>
      </c>
    </row>
    <row r="154" spans="2:51" s="11" customFormat="1" ht="13.5">
      <c r="B154" s="231"/>
      <c r="C154" s="232"/>
      <c r="D154" s="233" t="s">
        <v>194</v>
      </c>
      <c r="E154" s="234" t="s">
        <v>22</v>
      </c>
      <c r="F154" s="235" t="s">
        <v>225</v>
      </c>
      <c r="G154" s="232"/>
      <c r="H154" s="236">
        <v>19.3</v>
      </c>
      <c r="I154" s="237"/>
      <c r="J154" s="232"/>
      <c r="K154" s="232"/>
      <c r="L154" s="238"/>
      <c r="M154" s="239"/>
      <c r="N154" s="240"/>
      <c r="O154" s="240"/>
      <c r="P154" s="240"/>
      <c r="Q154" s="240"/>
      <c r="R154" s="240"/>
      <c r="S154" s="240"/>
      <c r="T154" s="241"/>
      <c r="AT154" s="242" t="s">
        <v>194</v>
      </c>
      <c r="AU154" s="242" t="s">
        <v>187</v>
      </c>
      <c r="AV154" s="11" t="s">
        <v>187</v>
      </c>
      <c r="AW154" s="11" t="s">
        <v>35</v>
      </c>
      <c r="AX154" s="11" t="s">
        <v>73</v>
      </c>
      <c r="AY154" s="242" t="s">
        <v>180</v>
      </c>
    </row>
    <row r="155" spans="2:51" s="13" customFormat="1" ht="13.5">
      <c r="B155" s="256"/>
      <c r="C155" s="257"/>
      <c r="D155" s="233" t="s">
        <v>194</v>
      </c>
      <c r="E155" s="258" t="s">
        <v>22</v>
      </c>
      <c r="F155" s="259" t="s">
        <v>261</v>
      </c>
      <c r="G155" s="257"/>
      <c r="H155" s="258" t="s">
        <v>22</v>
      </c>
      <c r="I155" s="260"/>
      <c r="J155" s="257"/>
      <c r="K155" s="257"/>
      <c r="L155" s="261"/>
      <c r="M155" s="262"/>
      <c r="N155" s="263"/>
      <c r="O155" s="263"/>
      <c r="P155" s="263"/>
      <c r="Q155" s="263"/>
      <c r="R155" s="263"/>
      <c r="S155" s="263"/>
      <c r="T155" s="264"/>
      <c r="AT155" s="265" t="s">
        <v>194</v>
      </c>
      <c r="AU155" s="265" t="s">
        <v>187</v>
      </c>
      <c r="AV155" s="13" t="s">
        <v>10</v>
      </c>
      <c r="AW155" s="13" t="s">
        <v>35</v>
      </c>
      <c r="AX155" s="13" t="s">
        <v>73</v>
      </c>
      <c r="AY155" s="265" t="s">
        <v>180</v>
      </c>
    </row>
    <row r="156" spans="2:51" s="11" customFormat="1" ht="13.5">
      <c r="B156" s="231"/>
      <c r="C156" s="232"/>
      <c r="D156" s="233" t="s">
        <v>194</v>
      </c>
      <c r="E156" s="234" t="s">
        <v>22</v>
      </c>
      <c r="F156" s="235" t="s">
        <v>233</v>
      </c>
      <c r="G156" s="232"/>
      <c r="H156" s="236">
        <v>29.72</v>
      </c>
      <c r="I156" s="237"/>
      <c r="J156" s="232"/>
      <c r="K156" s="232"/>
      <c r="L156" s="238"/>
      <c r="M156" s="239"/>
      <c r="N156" s="240"/>
      <c r="O156" s="240"/>
      <c r="P156" s="240"/>
      <c r="Q156" s="240"/>
      <c r="R156" s="240"/>
      <c r="S156" s="240"/>
      <c r="T156" s="241"/>
      <c r="AT156" s="242" t="s">
        <v>194</v>
      </c>
      <c r="AU156" s="242" t="s">
        <v>187</v>
      </c>
      <c r="AV156" s="11" t="s">
        <v>187</v>
      </c>
      <c r="AW156" s="11" t="s">
        <v>35</v>
      </c>
      <c r="AX156" s="11" t="s">
        <v>73</v>
      </c>
      <c r="AY156" s="242" t="s">
        <v>180</v>
      </c>
    </row>
    <row r="157" spans="2:51" s="11" customFormat="1" ht="13.5">
      <c r="B157" s="231"/>
      <c r="C157" s="232"/>
      <c r="D157" s="233" t="s">
        <v>194</v>
      </c>
      <c r="E157" s="234" t="s">
        <v>22</v>
      </c>
      <c r="F157" s="235" t="s">
        <v>234</v>
      </c>
      <c r="G157" s="232"/>
      <c r="H157" s="236">
        <v>7.44</v>
      </c>
      <c r="I157" s="237"/>
      <c r="J157" s="232"/>
      <c r="K157" s="232"/>
      <c r="L157" s="238"/>
      <c r="M157" s="239"/>
      <c r="N157" s="240"/>
      <c r="O157" s="240"/>
      <c r="P157" s="240"/>
      <c r="Q157" s="240"/>
      <c r="R157" s="240"/>
      <c r="S157" s="240"/>
      <c r="T157" s="241"/>
      <c r="AT157" s="242" t="s">
        <v>194</v>
      </c>
      <c r="AU157" s="242" t="s">
        <v>187</v>
      </c>
      <c r="AV157" s="11" t="s">
        <v>187</v>
      </c>
      <c r="AW157" s="11" t="s">
        <v>35</v>
      </c>
      <c r="AX157" s="11" t="s">
        <v>73</v>
      </c>
      <c r="AY157" s="242" t="s">
        <v>180</v>
      </c>
    </row>
    <row r="158" spans="2:51" s="11" customFormat="1" ht="13.5">
      <c r="B158" s="231"/>
      <c r="C158" s="232"/>
      <c r="D158" s="233" t="s">
        <v>194</v>
      </c>
      <c r="E158" s="234" t="s">
        <v>22</v>
      </c>
      <c r="F158" s="235" t="s">
        <v>235</v>
      </c>
      <c r="G158" s="232"/>
      <c r="H158" s="236">
        <v>3.64</v>
      </c>
      <c r="I158" s="237"/>
      <c r="J158" s="232"/>
      <c r="K158" s="232"/>
      <c r="L158" s="238"/>
      <c r="M158" s="239"/>
      <c r="N158" s="240"/>
      <c r="O158" s="240"/>
      <c r="P158" s="240"/>
      <c r="Q158" s="240"/>
      <c r="R158" s="240"/>
      <c r="S158" s="240"/>
      <c r="T158" s="241"/>
      <c r="AT158" s="242" t="s">
        <v>194</v>
      </c>
      <c r="AU158" s="242" t="s">
        <v>187</v>
      </c>
      <c r="AV158" s="11" t="s">
        <v>187</v>
      </c>
      <c r="AW158" s="11" t="s">
        <v>35</v>
      </c>
      <c r="AX158" s="11" t="s">
        <v>73</v>
      </c>
      <c r="AY158" s="242" t="s">
        <v>180</v>
      </c>
    </row>
    <row r="159" spans="2:51" s="11" customFormat="1" ht="13.5">
      <c r="B159" s="231"/>
      <c r="C159" s="232"/>
      <c r="D159" s="233" t="s">
        <v>194</v>
      </c>
      <c r="E159" s="234" t="s">
        <v>22</v>
      </c>
      <c r="F159" s="235" t="s">
        <v>236</v>
      </c>
      <c r="G159" s="232"/>
      <c r="H159" s="236">
        <v>5.64</v>
      </c>
      <c r="I159" s="237"/>
      <c r="J159" s="232"/>
      <c r="K159" s="232"/>
      <c r="L159" s="238"/>
      <c r="M159" s="239"/>
      <c r="N159" s="240"/>
      <c r="O159" s="240"/>
      <c r="P159" s="240"/>
      <c r="Q159" s="240"/>
      <c r="R159" s="240"/>
      <c r="S159" s="240"/>
      <c r="T159" s="241"/>
      <c r="AT159" s="242" t="s">
        <v>194</v>
      </c>
      <c r="AU159" s="242" t="s">
        <v>187</v>
      </c>
      <c r="AV159" s="11" t="s">
        <v>187</v>
      </c>
      <c r="AW159" s="11" t="s">
        <v>35</v>
      </c>
      <c r="AX159" s="11" t="s">
        <v>73</v>
      </c>
      <c r="AY159" s="242" t="s">
        <v>180</v>
      </c>
    </row>
    <row r="160" spans="2:51" s="12" customFormat="1" ht="13.5">
      <c r="B160" s="243"/>
      <c r="C160" s="244"/>
      <c r="D160" s="233" t="s">
        <v>194</v>
      </c>
      <c r="E160" s="245" t="s">
        <v>22</v>
      </c>
      <c r="F160" s="246" t="s">
        <v>196</v>
      </c>
      <c r="G160" s="244"/>
      <c r="H160" s="247">
        <v>65.74</v>
      </c>
      <c r="I160" s="248"/>
      <c r="J160" s="244"/>
      <c r="K160" s="244"/>
      <c r="L160" s="249"/>
      <c r="M160" s="250"/>
      <c r="N160" s="251"/>
      <c r="O160" s="251"/>
      <c r="P160" s="251"/>
      <c r="Q160" s="251"/>
      <c r="R160" s="251"/>
      <c r="S160" s="251"/>
      <c r="T160" s="252"/>
      <c r="AT160" s="253" t="s">
        <v>194</v>
      </c>
      <c r="AU160" s="253" t="s">
        <v>187</v>
      </c>
      <c r="AV160" s="12" t="s">
        <v>186</v>
      </c>
      <c r="AW160" s="12" t="s">
        <v>35</v>
      </c>
      <c r="AX160" s="12" t="s">
        <v>10</v>
      </c>
      <c r="AY160" s="253" t="s">
        <v>180</v>
      </c>
    </row>
    <row r="161" spans="2:63" s="10" customFormat="1" ht="29.85" customHeight="1">
      <c r="B161" s="204"/>
      <c r="C161" s="205"/>
      <c r="D161" s="206" t="s">
        <v>72</v>
      </c>
      <c r="E161" s="218" t="s">
        <v>226</v>
      </c>
      <c r="F161" s="218" t="s">
        <v>262</v>
      </c>
      <c r="G161" s="205"/>
      <c r="H161" s="205"/>
      <c r="I161" s="208"/>
      <c r="J161" s="219">
        <f>BK161</f>
        <v>0</v>
      </c>
      <c r="K161" s="205"/>
      <c r="L161" s="210"/>
      <c r="M161" s="211"/>
      <c r="N161" s="212"/>
      <c r="O161" s="212"/>
      <c r="P161" s="213">
        <f>SUM(P162:P172)</f>
        <v>0</v>
      </c>
      <c r="Q161" s="212"/>
      <c r="R161" s="213">
        <f>SUM(R162:R172)</f>
        <v>0</v>
      </c>
      <c r="S161" s="212"/>
      <c r="T161" s="214">
        <f>SUM(T162:T172)</f>
        <v>0</v>
      </c>
      <c r="AR161" s="215" t="s">
        <v>10</v>
      </c>
      <c r="AT161" s="216" t="s">
        <v>72</v>
      </c>
      <c r="AU161" s="216" t="s">
        <v>10</v>
      </c>
      <c r="AY161" s="215" t="s">
        <v>180</v>
      </c>
      <c r="BK161" s="217">
        <f>SUM(BK162:BK172)</f>
        <v>0</v>
      </c>
    </row>
    <row r="162" spans="2:65" s="1" customFormat="1" ht="22.8" customHeight="1">
      <c r="B162" s="45"/>
      <c r="C162" s="220" t="s">
        <v>11</v>
      </c>
      <c r="D162" s="220" t="s">
        <v>182</v>
      </c>
      <c r="E162" s="221" t="s">
        <v>263</v>
      </c>
      <c r="F162" s="222" t="s">
        <v>264</v>
      </c>
      <c r="G162" s="223" t="s">
        <v>192</v>
      </c>
      <c r="H162" s="224">
        <v>19.3</v>
      </c>
      <c r="I162" s="225"/>
      <c r="J162" s="224">
        <f>ROUND(I162*H162,0)</f>
        <v>0</v>
      </c>
      <c r="K162" s="222" t="s">
        <v>193</v>
      </c>
      <c r="L162" s="71"/>
      <c r="M162" s="226" t="s">
        <v>22</v>
      </c>
      <c r="N162" s="227" t="s">
        <v>45</v>
      </c>
      <c r="O162" s="46"/>
      <c r="P162" s="228">
        <f>O162*H162</f>
        <v>0</v>
      </c>
      <c r="Q162" s="228">
        <v>0</v>
      </c>
      <c r="R162" s="228">
        <f>Q162*H162</f>
        <v>0</v>
      </c>
      <c r="S162" s="228">
        <v>0</v>
      </c>
      <c r="T162" s="229">
        <f>S162*H162</f>
        <v>0</v>
      </c>
      <c r="AR162" s="23" t="s">
        <v>186</v>
      </c>
      <c r="AT162" s="23" t="s">
        <v>182</v>
      </c>
      <c r="AU162" s="23" t="s">
        <v>187</v>
      </c>
      <c r="AY162" s="23" t="s">
        <v>180</v>
      </c>
      <c r="BE162" s="230">
        <f>IF(N162="základní",J162,0)</f>
        <v>0</v>
      </c>
      <c r="BF162" s="230">
        <f>IF(N162="snížená",J162,0)</f>
        <v>0</v>
      </c>
      <c r="BG162" s="230">
        <f>IF(N162="zákl. přenesená",J162,0)</f>
        <v>0</v>
      </c>
      <c r="BH162" s="230">
        <f>IF(N162="sníž. přenesená",J162,0)</f>
        <v>0</v>
      </c>
      <c r="BI162" s="230">
        <f>IF(N162="nulová",J162,0)</f>
        <v>0</v>
      </c>
      <c r="BJ162" s="23" t="s">
        <v>187</v>
      </c>
      <c r="BK162" s="230">
        <f>ROUND(I162*H162,0)</f>
        <v>0</v>
      </c>
      <c r="BL162" s="23" t="s">
        <v>186</v>
      </c>
      <c r="BM162" s="23" t="s">
        <v>265</v>
      </c>
    </row>
    <row r="163" spans="2:47" s="1" customFormat="1" ht="13.5">
      <c r="B163" s="45"/>
      <c r="C163" s="73"/>
      <c r="D163" s="233" t="s">
        <v>205</v>
      </c>
      <c r="E163" s="73"/>
      <c r="F163" s="254" t="s">
        <v>266</v>
      </c>
      <c r="G163" s="73"/>
      <c r="H163" s="73"/>
      <c r="I163" s="190"/>
      <c r="J163" s="73"/>
      <c r="K163" s="73"/>
      <c r="L163" s="71"/>
      <c r="M163" s="255"/>
      <c r="N163" s="46"/>
      <c r="O163" s="46"/>
      <c r="P163" s="46"/>
      <c r="Q163" s="46"/>
      <c r="R163" s="46"/>
      <c r="S163" s="46"/>
      <c r="T163" s="94"/>
      <c r="AT163" s="23" t="s">
        <v>205</v>
      </c>
      <c r="AU163" s="23" t="s">
        <v>187</v>
      </c>
    </row>
    <row r="164" spans="2:51" s="11" customFormat="1" ht="13.5">
      <c r="B164" s="231"/>
      <c r="C164" s="232"/>
      <c r="D164" s="233" t="s">
        <v>194</v>
      </c>
      <c r="E164" s="234" t="s">
        <v>22</v>
      </c>
      <c r="F164" s="235" t="s">
        <v>225</v>
      </c>
      <c r="G164" s="232"/>
      <c r="H164" s="236">
        <v>19.3</v>
      </c>
      <c r="I164" s="237"/>
      <c r="J164" s="232"/>
      <c r="K164" s="232"/>
      <c r="L164" s="238"/>
      <c r="M164" s="239"/>
      <c r="N164" s="240"/>
      <c r="O164" s="240"/>
      <c r="P164" s="240"/>
      <c r="Q164" s="240"/>
      <c r="R164" s="240"/>
      <c r="S164" s="240"/>
      <c r="T164" s="241"/>
      <c r="AT164" s="242" t="s">
        <v>194</v>
      </c>
      <c r="AU164" s="242" t="s">
        <v>187</v>
      </c>
      <c r="AV164" s="11" t="s">
        <v>187</v>
      </c>
      <c r="AW164" s="11" t="s">
        <v>35</v>
      </c>
      <c r="AX164" s="11" t="s">
        <v>73</v>
      </c>
      <c r="AY164" s="242" t="s">
        <v>180</v>
      </c>
    </row>
    <row r="165" spans="2:51" s="12" customFormat="1" ht="13.5">
      <c r="B165" s="243"/>
      <c r="C165" s="244"/>
      <c r="D165" s="233" t="s">
        <v>194</v>
      </c>
      <c r="E165" s="245" t="s">
        <v>22</v>
      </c>
      <c r="F165" s="246" t="s">
        <v>196</v>
      </c>
      <c r="G165" s="244"/>
      <c r="H165" s="247">
        <v>19.3</v>
      </c>
      <c r="I165" s="248"/>
      <c r="J165" s="244"/>
      <c r="K165" s="244"/>
      <c r="L165" s="249"/>
      <c r="M165" s="250"/>
      <c r="N165" s="251"/>
      <c r="O165" s="251"/>
      <c r="P165" s="251"/>
      <c r="Q165" s="251"/>
      <c r="R165" s="251"/>
      <c r="S165" s="251"/>
      <c r="T165" s="252"/>
      <c r="AT165" s="253" t="s">
        <v>194</v>
      </c>
      <c r="AU165" s="253" t="s">
        <v>187</v>
      </c>
      <c r="AV165" s="12" t="s">
        <v>186</v>
      </c>
      <c r="AW165" s="12" t="s">
        <v>35</v>
      </c>
      <c r="AX165" s="12" t="s">
        <v>10</v>
      </c>
      <c r="AY165" s="253" t="s">
        <v>180</v>
      </c>
    </row>
    <row r="166" spans="2:65" s="1" customFormat="1" ht="14.4" customHeight="1">
      <c r="B166" s="45"/>
      <c r="C166" s="220" t="s">
        <v>224</v>
      </c>
      <c r="D166" s="220" t="s">
        <v>182</v>
      </c>
      <c r="E166" s="221" t="s">
        <v>267</v>
      </c>
      <c r="F166" s="222" t="s">
        <v>268</v>
      </c>
      <c r="G166" s="223" t="s">
        <v>269</v>
      </c>
      <c r="H166" s="224">
        <v>1</v>
      </c>
      <c r="I166" s="225"/>
      <c r="J166" s="224">
        <f>ROUND(I166*H166,0)</f>
        <v>0</v>
      </c>
      <c r="K166" s="222" t="s">
        <v>22</v>
      </c>
      <c r="L166" s="71"/>
      <c r="M166" s="226" t="s">
        <v>22</v>
      </c>
      <c r="N166" s="227" t="s">
        <v>45</v>
      </c>
      <c r="O166" s="46"/>
      <c r="P166" s="228">
        <f>O166*H166</f>
        <v>0</v>
      </c>
      <c r="Q166" s="228">
        <v>0</v>
      </c>
      <c r="R166" s="228">
        <f>Q166*H166</f>
        <v>0</v>
      </c>
      <c r="S166" s="228">
        <v>0</v>
      </c>
      <c r="T166" s="229">
        <f>S166*H166</f>
        <v>0</v>
      </c>
      <c r="AR166" s="23" t="s">
        <v>186</v>
      </c>
      <c r="AT166" s="23" t="s">
        <v>182</v>
      </c>
      <c r="AU166" s="23" t="s">
        <v>187</v>
      </c>
      <c r="AY166" s="23" t="s">
        <v>180</v>
      </c>
      <c r="BE166" s="230">
        <f>IF(N166="základní",J166,0)</f>
        <v>0</v>
      </c>
      <c r="BF166" s="230">
        <f>IF(N166="snížená",J166,0)</f>
        <v>0</v>
      </c>
      <c r="BG166" s="230">
        <f>IF(N166="zákl. přenesená",J166,0)</f>
        <v>0</v>
      </c>
      <c r="BH166" s="230">
        <f>IF(N166="sníž. přenesená",J166,0)</f>
        <v>0</v>
      </c>
      <c r="BI166" s="230">
        <f>IF(N166="nulová",J166,0)</f>
        <v>0</v>
      </c>
      <c r="BJ166" s="23" t="s">
        <v>187</v>
      </c>
      <c r="BK166" s="230">
        <f>ROUND(I166*H166,0)</f>
        <v>0</v>
      </c>
      <c r="BL166" s="23" t="s">
        <v>186</v>
      </c>
      <c r="BM166" s="23" t="s">
        <v>270</v>
      </c>
    </row>
    <row r="167" spans="2:65" s="1" customFormat="1" ht="45.6" customHeight="1">
      <c r="B167" s="45"/>
      <c r="C167" s="220" t="s">
        <v>271</v>
      </c>
      <c r="D167" s="220" t="s">
        <v>182</v>
      </c>
      <c r="E167" s="221" t="s">
        <v>272</v>
      </c>
      <c r="F167" s="222" t="s">
        <v>273</v>
      </c>
      <c r="G167" s="223" t="s">
        <v>192</v>
      </c>
      <c r="H167" s="224">
        <v>26.34</v>
      </c>
      <c r="I167" s="225"/>
      <c r="J167" s="224">
        <f>ROUND(I167*H167,0)</f>
        <v>0</v>
      </c>
      <c r="K167" s="222" t="s">
        <v>193</v>
      </c>
      <c r="L167" s="71"/>
      <c r="M167" s="226" t="s">
        <v>22</v>
      </c>
      <c r="N167" s="227" t="s">
        <v>45</v>
      </c>
      <c r="O167" s="46"/>
      <c r="P167" s="228">
        <f>O167*H167</f>
        <v>0</v>
      </c>
      <c r="Q167" s="228">
        <v>0</v>
      </c>
      <c r="R167" s="228">
        <f>Q167*H167</f>
        <v>0</v>
      </c>
      <c r="S167" s="228">
        <v>0</v>
      </c>
      <c r="T167" s="229">
        <f>S167*H167</f>
        <v>0</v>
      </c>
      <c r="AR167" s="23" t="s">
        <v>186</v>
      </c>
      <c r="AT167" s="23" t="s">
        <v>182</v>
      </c>
      <c r="AU167" s="23" t="s">
        <v>187</v>
      </c>
      <c r="AY167" s="23" t="s">
        <v>180</v>
      </c>
      <c r="BE167" s="230">
        <f>IF(N167="základní",J167,0)</f>
        <v>0</v>
      </c>
      <c r="BF167" s="230">
        <f>IF(N167="snížená",J167,0)</f>
        <v>0</v>
      </c>
      <c r="BG167" s="230">
        <f>IF(N167="zákl. přenesená",J167,0)</f>
        <v>0</v>
      </c>
      <c r="BH167" s="230">
        <f>IF(N167="sníž. přenesená",J167,0)</f>
        <v>0</v>
      </c>
      <c r="BI167" s="230">
        <f>IF(N167="nulová",J167,0)</f>
        <v>0</v>
      </c>
      <c r="BJ167" s="23" t="s">
        <v>187</v>
      </c>
      <c r="BK167" s="230">
        <f>ROUND(I167*H167,0)</f>
        <v>0</v>
      </c>
      <c r="BL167" s="23" t="s">
        <v>186</v>
      </c>
      <c r="BM167" s="23" t="s">
        <v>274</v>
      </c>
    </row>
    <row r="168" spans="2:51" s="11" customFormat="1" ht="13.5">
      <c r="B168" s="231"/>
      <c r="C168" s="232"/>
      <c r="D168" s="233" t="s">
        <v>194</v>
      </c>
      <c r="E168" s="234" t="s">
        <v>22</v>
      </c>
      <c r="F168" s="235" t="s">
        <v>275</v>
      </c>
      <c r="G168" s="232"/>
      <c r="H168" s="236">
        <v>26.34</v>
      </c>
      <c r="I168" s="237"/>
      <c r="J168" s="232"/>
      <c r="K168" s="232"/>
      <c r="L168" s="238"/>
      <c r="M168" s="239"/>
      <c r="N168" s="240"/>
      <c r="O168" s="240"/>
      <c r="P168" s="240"/>
      <c r="Q168" s="240"/>
      <c r="R168" s="240"/>
      <c r="S168" s="240"/>
      <c r="T168" s="241"/>
      <c r="AT168" s="242" t="s">
        <v>194</v>
      </c>
      <c r="AU168" s="242" t="s">
        <v>187</v>
      </c>
      <c r="AV168" s="11" t="s">
        <v>187</v>
      </c>
      <c r="AW168" s="11" t="s">
        <v>35</v>
      </c>
      <c r="AX168" s="11" t="s">
        <v>73</v>
      </c>
      <c r="AY168" s="242" t="s">
        <v>180</v>
      </c>
    </row>
    <row r="169" spans="2:51" s="12" customFormat="1" ht="13.5">
      <c r="B169" s="243"/>
      <c r="C169" s="244"/>
      <c r="D169" s="233" t="s">
        <v>194</v>
      </c>
      <c r="E169" s="245" t="s">
        <v>22</v>
      </c>
      <c r="F169" s="246" t="s">
        <v>196</v>
      </c>
      <c r="G169" s="244"/>
      <c r="H169" s="247">
        <v>26.34</v>
      </c>
      <c r="I169" s="248"/>
      <c r="J169" s="244"/>
      <c r="K169" s="244"/>
      <c r="L169" s="249"/>
      <c r="M169" s="250"/>
      <c r="N169" s="251"/>
      <c r="O169" s="251"/>
      <c r="P169" s="251"/>
      <c r="Q169" s="251"/>
      <c r="R169" s="251"/>
      <c r="S169" s="251"/>
      <c r="T169" s="252"/>
      <c r="AT169" s="253" t="s">
        <v>194</v>
      </c>
      <c r="AU169" s="253" t="s">
        <v>187</v>
      </c>
      <c r="AV169" s="12" t="s">
        <v>186</v>
      </c>
      <c r="AW169" s="12" t="s">
        <v>35</v>
      </c>
      <c r="AX169" s="12" t="s">
        <v>10</v>
      </c>
      <c r="AY169" s="253" t="s">
        <v>180</v>
      </c>
    </row>
    <row r="170" spans="2:65" s="1" customFormat="1" ht="22.8" customHeight="1">
      <c r="B170" s="45"/>
      <c r="C170" s="220" t="s">
        <v>229</v>
      </c>
      <c r="D170" s="220" t="s">
        <v>182</v>
      </c>
      <c r="E170" s="221" t="s">
        <v>276</v>
      </c>
      <c r="F170" s="222" t="s">
        <v>277</v>
      </c>
      <c r="G170" s="223" t="s">
        <v>203</v>
      </c>
      <c r="H170" s="224">
        <v>1</v>
      </c>
      <c r="I170" s="225"/>
      <c r="J170" s="224">
        <f>ROUND(I170*H170,0)</f>
        <v>0</v>
      </c>
      <c r="K170" s="222" t="s">
        <v>193</v>
      </c>
      <c r="L170" s="71"/>
      <c r="M170" s="226" t="s">
        <v>22</v>
      </c>
      <c r="N170" s="227" t="s">
        <v>45</v>
      </c>
      <c r="O170" s="46"/>
      <c r="P170" s="228">
        <f>O170*H170</f>
        <v>0</v>
      </c>
      <c r="Q170" s="228">
        <v>0</v>
      </c>
      <c r="R170" s="228">
        <f>Q170*H170</f>
        <v>0</v>
      </c>
      <c r="S170" s="228">
        <v>0</v>
      </c>
      <c r="T170" s="229">
        <f>S170*H170</f>
        <v>0</v>
      </c>
      <c r="AR170" s="23" t="s">
        <v>186</v>
      </c>
      <c r="AT170" s="23" t="s">
        <v>182</v>
      </c>
      <c r="AU170" s="23" t="s">
        <v>187</v>
      </c>
      <c r="AY170" s="23" t="s">
        <v>180</v>
      </c>
      <c r="BE170" s="230">
        <f>IF(N170="základní",J170,0)</f>
        <v>0</v>
      </c>
      <c r="BF170" s="230">
        <f>IF(N170="snížená",J170,0)</f>
        <v>0</v>
      </c>
      <c r="BG170" s="230">
        <f>IF(N170="zákl. přenesená",J170,0)</f>
        <v>0</v>
      </c>
      <c r="BH170" s="230">
        <f>IF(N170="sníž. přenesená",J170,0)</f>
        <v>0</v>
      </c>
      <c r="BI170" s="230">
        <f>IF(N170="nulová",J170,0)</f>
        <v>0</v>
      </c>
      <c r="BJ170" s="23" t="s">
        <v>187</v>
      </c>
      <c r="BK170" s="230">
        <f>ROUND(I170*H170,0)</f>
        <v>0</v>
      </c>
      <c r="BL170" s="23" t="s">
        <v>186</v>
      </c>
      <c r="BM170" s="23" t="s">
        <v>278</v>
      </c>
    </row>
    <row r="171" spans="2:51" s="11" customFormat="1" ht="13.5">
      <c r="B171" s="231"/>
      <c r="C171" s="232"/>
      <c r="D171" s="233" t="s">
        <v>194</v>
      </c>
      <c r="E171" s="234" t="s">
        <v>22</v>
      </c>
      <c r="F171" s="235" t="s">
        <v>279</v>
      </c>
      <c r="G171" s="232"/>
      <c r="H171" s="236">
        <v>1</v>
      </c>
      <c r="I171" s="237"/>
      <c r="J171" s="232"/>
      <c r="K171" s="232"/>
      <c r="L171" s="238"/>
      <c r="M171" s="239"/>
      <c r="N171" s="240"/>
      <c r="O171" s="240"/>
      <c r="P171" s="240"/>
      <c r="Q171" s="240"/>
      <c r="R171" s="240"/>
      <c r="S171" s="240"/>
      <c r="T171" s="241"/>
      <c r="AT171" s="242" t="s">
        <v>194</v>
      </c>
      <c r="AU171" s="242" t="s">
        <v>187</v>
      </c>
      <c r="AV171" s="11" t="s">
        <v>187</v>
      </c>
      <c r="AW171" s="11" t="s">
        <v>35</v>
      </c>
      <c r="AX171" s="11" t="s">
        <v>73</v>
      </c>
      <c r="AY171" s="242" t="s">
        <v>180</v>
      </c>
    </row>
    <row r="172" spans="2:51" s="12" customFormat="1" ht="13.5">
      <c r="B172" s="243"/>
      <c r="C172" s="244"/>
      <c r="D172" s="233" t="s">
        <v>194</v>
      </c>
      <c r="E172" s="245" t="s">
        <v>22</v>
      </c>
      <c r="F172" s="246" t="s">
        <v>196</v>
      </c>
      <c r="G172" s="244"/>
      <c r="H172" s="247">
        <v>1</v>
      </c>
      <c r="I172" s="248"/>
      <c r="J172" s="244"/>
      <c r="K172" s="244"/>
      <c r="L172" s="249"/>
      <c r="M172" s="250"/>
      <c r="N172" s="251"/>
      <c r="O172" s="251"/>
      <c r="P172" s="251"/>
      <c r="Q172" s="251"/>
      <c r="R172" s="251"/>
      <c r="S172" s="251"/>
      <c r="T172" s="252"/>
      <c r="AT172" s="253" t="s">
        <v>194</v>
      </c>
      <c r="AU172" s="253" t="s">
        <v>187</v>
      </c>
      <c r="AV172" s="12" t="s">
        <v>186</v>
      </c>
      <c r="AW172" s="12" t="s">
        <v>35</v>
      </c>
      <c r="AX172" s="12" t="s">
        <v>10</v>
      </c>
      <c r="AY172" s="253" t="s">
        <v>180</v>
      </c>
    </row>
    <row r="173" spans="2:63" s="10" customFormat="1" ht="29.85" customHeight="1">
      <c r="B173" s="204"/>
      <c r="C173" s="205"/>
      <c r="D173" s="206" t="s">
        <v>72</v>
      </c>
      <c r="E173" s="218" t="s">
        <v>280</v>
      </c>
      <c r="F173" s="218" t="s">
        <v>281</v>
      </c>
      <c r="G173" s="205"/>
      <c r="H173" s="205"/>
      <c r="I173" s="208"/>
      <c r="J173" s="219">
        <f>BK173</f>
        <v>0</v>
      </c>
      <c r="K173" s="205"/>
      <c r="L173" s="210"/>
      <c r="M173" s="211"/>
      <c r="N173" s="212"/>
      <c r="O173" s="212"/>
      <c r="P173" s="213">
        <f>SUM(P174:P185)</f>
        <v>0</v>
      </c>
      <c r="Q173" s="212"/>
      <c r="R173" s="213">
        <f>SUM(R174:R185)</f>
        <v>0</v>
      </c>
      <c r="S173" s="212"/>
      <c r="T173" s="214">
        <f>SUM(T174:T185)</f>
        <v>0</v>
      </c>
      <c r="AR173" s="215" t="s">
        <v>10</v>
      </c>
      <c r="AT173" s="216" t="s">
        <v>72</v>
      </c>
      <c r="AU173" s="216" t="s">
        <v>10</v>
      </c>
      <c r="AY173" s="215" t="s">
        <v>180</v>
      </c>
      <c r="BK173" s="217">
        <f>SUM(BK174:BK185)</f>
        <v>0</v>
      </c>
    </row>
    <row r="174" spans="2:65" s="1" customFormat="1" ht="22.8" customHeight="1">
      <c r="B174" s="45"/>
      <c r="C174" s="220" t="s">
        <v>282</v>
      </c>
      <c r="D174" s="220" t="s">
        <v>182</v>
      </c>
      <c r="E174" s="221" t="s">
        <v>283</v>
      </c>
      <c r="F174" s="222" t="s">
        <v>284</v>
      </c>
      <c r="G174" s="223" t="s">
        <v>285</v>
      </c>
      <c r="H174" s="224">
        <v>2.85</v>
      </c>
      <c r="I174" s="225"/>
      <c r="J174" s="224">
        <f>ROUND(I174*H174,0)</f>
        <v>0</v>
      </c>
      <c r="K174" s="222" t="s">
        <v>193</v>
      </c>
      <c r="L174" s="71"/>
      <c r="M174" s="226" t="s">
        <v>22</v>
      </c>
      <c r="N174" s="227" t="s">
        <v>45</v>
      </c>
      <c r="O174" s="46"/>
      <c r="P174" s="228">
        <f>O174*H174</f>
        <v>0</v>
      </c>
      <c r="Q174" s="228">
        <v>0</v>
      </c>
      <c r="R174" s="228">
        <f>Q174*H174</f>
        <v>0</v>
      </c>
      <c r="S174" s="228">
        <v>0</v>
      </c>
      <c r="T174" s="229">
        <f>S174*H174</f>
        <v>0</v>
      </c>
      <c r="AR174" s="23" t="s">
        <v>186</v>
      </c>
      <c r="AT174" s="23" t="s">
        <v>182</v>
      </c>
      <c r="AU174" s="23" t="s">
        <v>187</v>
      </c>
      <c r="AY174" s="23" t="s">
        <v>180</v>
      </c>
      <c r="BE174" s="230">
        <f>IF(N174="základní",J174,0)</f>
        <v>0</v>
      </c>
      <c r="BF174" s="230">
        <f>IF(N174="snížená",J174,0)</f>
        <v>0</v>
      </c>
      <c r="BG174" s="230">
        <f>IF(N174="zákl. přenesená",J174,0)</f>
        <v>0</v>
      </c>
      <c r="BH174" s="230">
        <f>IF(N174="sníž. přenesená",J174,0)</f>
        <v>0</v>
      </c>
      <c r="BI174" s="230">
        <f>IF(N174="nulová",J174,0)</f>
        <v>0</v>
      </c>
      <c r="BJ174" s="23" t="s">
        <v>187</v>
      </c>
      <c r="BK174" s="230">
        <f>ROUND(I174*H174,0)</f>
        <v>0</v>
      </c>
      <c r="BL174" s="23" t="s">
        <v>186</v>
      </c>
      <c r="BM174" s="23" t="s">
        <v>286</v>
      </c>
    </row>
    <row r="175" spans="2:47" s="1" customFormat="1" ht="13.5">
      <c r="B175" s="45"/>
      <c r="C175" s="73"/>
      <c r="D175" s="233" t="s">
        <v>205</v>
      </c>
      <c r="E175" s="73"/>
      <c r="F175" s="254" t="s">
        <v>287</v>
      </c>
      <c r="G175" s="73"/>
      <c r="H175" s="73"/>
      <c r="I175" s="190"/>
      <c r="J175" s="73"/>
      <c r="K175" s="73"/>
      <c r="L175" s="71"/>
      <c r="M175" s="255"/>
      <c r="N175" s="46"/>
      <c r="O175" s="46"/>
      <c r="P175" s="46"/>
      <c r="Q175" s="46"/>
      <c r="R175" s="46"/>
      <c r="S175" s="46"/>
      <c r="T175" s="94"/>
      <c r="AT175" s="23" t="s">
        <v>205</v>
      </c>
      <c r="AU175" s="23" t="s">
        <v>187</v>
      </c>
    </row>
    <row r="176" spans="2:65" s="1" customFormat="1" ht="34.2" customHeight="1">
      <c r="B176" s="45"/>
      <c r="C176" s="220" t="s">
        <v>232</v>
      </c>
      <c r="D176" s="220" t="s">
        <v>182</v>
      </c>
      <c r="E176" s="221" t="s">
        <v>288</v>
      </c>
      <c r="F176" s="222" t="s">
        <v>289</v>
      </c>
      <c r="G176" s="223" t="s">
        <v>285</v>
      </c>
      <c r="H176" s="224">
        <v>2.85</v>
      </c>
      <c r="I176" s="225"/>
      <c r="J176" s="224">
        <f>ROUND(I176*H176,0)</f>
        <v>0</v>
      </c>
      <c r="K176" s="222" t="s">
        <v>193</v>
      </c>
      <c r="L176" s="71"/>
      <c r="M176" s="226" t="s">
        <v>22</v>
      </c>
      <c r="N176" s="227" t="s">
        <v>45</v>
      </c>
      <c r="O176" s="46"/>
      <c r="P176" s="228">
        <f>O176*H176</f>
        <v>0</v>
      </c>
      <c r="Q176" s="228">
        <v>0</v>
      </c>
      <c r="R176" s="228">
        <f>Q176*H176</f>
        <v>0</v>
      </c>
      <c r="S176" s="228">
        <v>0</v>
      </c>
      <c r="T176" s="229">
        <f>S176*H176</f>
        <v>0</v>
      </c>
      <c r="AR176" s="23" t="s">
        <v>186</v>
      </c>
      <c r="AT176" s="23" t="s">
        <v>182</v>
      </c>
      <c r="AU176" s="23" t="s">
        <v>187</v>
      </c>
      <c r="AY176" s="23" t="s">
        <v>180</v>
      </c>
      <c r="BE176" s="230">
        <f>IF(N176="základní",J176,0)</f>
        <v>0</v>
      </c>
      <c r="BF176" s="230">
        <f>IF(N176="snížená",J176,0)</f>
        <v>0</v>
      </c>
      <c r="BG176" s="230">
        <f>IF(N176="zákl. přenesená",J176,0)</f>
        <v>0</v>
      </c>
      <c r="BH176" s="230">
        <f>IF(N176="sníž. přenesená",J176,0)</f>
        <v>0</v>
      </c>
      <c r="BI176" s="230">
        <f>IF(N176="nulová",J176,0)</f>
        <v>0</v>
      </c>
      <c r="BJ176" s="23" t="s">
        <v>187</v>
      </c>
      <c r="BK176" s="230">
        <f>ROUND(I176*H176,0)</f>
        <v>0</v>
      </c>
      <c r="BL176" s="23" t="s">
        <v>186</v>
      </c>
      <c r="BM176" s="23" t="s">
        <v>290</v>
      </c>
    </row>
    <row r="177" spans="2:47" s="1" customFormat="1" ht="13.5">
      <c r="B177" s="45"/>
      <c r="C177" s="73"/>
      <c r="D177" s="233" t="s">
        <v>205</v>
      </c>
      <c r="E177" s="73"/>
      <c r="F177" s="254" t="s">
        <v>291</v>
      </c>
      <c r="G177" s="73"/>
      <c r="H177" s="73"/>
      <c r="I177" s="190"/>
      <c r="J177" s="73"/>
      <c r="K177" s="73"/>
      <c r="L177" s="71"/>
      <c r="M177" s="255"/>
      <c r="N177" s="46"/>
      <c r="O177" s="46"/>
      <c r="P177" s="46"/>
      <c r="Q177" s="46"/>
      <c r="R177" s="46"/>
      <c r="S177" s="46"/>
      <c r="T177" s="94"/>
      <c r="AT177" s="23" t="s">
        <v>205</v>
      </c>
      <c r="AU177" s="23" t="s">
        <v>187</v>
      </c>
    </row>
    <row r="178" spans="2:65" s="1" customFormat="1" ht="22.8" customHeight="1">
      <c r="B178" s="45"/>
      <c r="C178" s="220" t="s">
        <v>9</v>
      </c>
      <c r="D178" s="220" t="s">
        <v>182</v>
      </c>
      <c r="E178" s="221" t="s">
        <v>292</v>
      </c>
      <c r="F178" s="222" t="s">
        <v>293</v>
      </c>
      <c r="G178" s="223" t="s">
        <v>285</v>
      </c>
      <c r="H178" s="224">
        <v>2.85</v>
      </c>
      <c r="I178" s="225"/>
      <c r="J178" s="224">
        <f>ROUND(I178*H178,0)</f>
        <v>0</v>
      </c>
      <c r="K178" s="222" t="s">
        <v>193</v>
      </c>
      <c r="L178" s="71"/>
      <c r="M178" s="226" t="s">
        <v>22</v>
      </c>
      <c r="N178" s="227" t="s">
        <v>45</v>
      </c>
      <c r="O178" s="46"/>
      <c r="P178" s="228">
        <f>O178*H178</f>
        <v>0</v>
      </c>
      <c r="Q178" s="228">
        <v>0</v>
      </c>
      <c r="R178" s="228">
        <f>Q178*H178</f>
        <v>0</v>
      </c>
      <c r="S178" s="228">
        <v>0</v>
      </c>
      <c r="T178" s="229">
        <f>S178*H178</f>
        <v>0</v>
      </c>
      <c r="AR178" s="23" t="s">
        <v>186</v>
      </c>
      <c r="AT178" s="23" t="s">
        <v>182</v>
      </c>
      <c r="AU178" s="23" t="s">
        <v>187</v>
      </c>
      <c r="AY178" s="23" t="s">
        <v>180</v>
      </c>
      <c r="BE178" s="230">
        <f>IF(N178="základní",J178,0)</f>
        <v>0</v>
      </c>
      <c r="BF178" s="230">
        <f>IF(N178="snížená",J178,0)</f>
        <v>0</v>
      </c>
      <c r="BG178" s="230">
        <f>IF(N178="zákl. přenesená",J178,0)</f>
        <v>0</v>
      </c>
      <c r="BH178" s="230">
        <f>IF(N178="sníž. přenesená",J178,0)</f>
        <v>0</v>
      </c>
      <c r="BI178" s="230">
        <f>IF(N178="nulová",J178,0)</f>
        <v>0</v>
      </c>
      <c r="BJ178" s="23" t="s">
        <v>187</v>
      </c>
      <c r="BK178" s="230">
        <f>ROUND(I178*H178,0)</f>
        <v>0</v>
      </c>
      <c r="BL178" s="23" t="s">
        <v>186</v>
      </c>
      <c r="BM178" s="23" t="s">
        <v>294</v>
      </c>
    </row>
    <row r="179" spans="2:47" s="1" customFormat="1" ht="13.5">
      <c r="B179" s="45"/>
      <c r="C179" s="73"/>
      <c r="D179" s="233" t="s">
        <v>205</v>
      </c>
      <c r="E179" s="73"/>
      <c r="F179" s="254" t="s">
        <v>295</v>
      </c>
      <c r="G179" s="73"/>
      <c r="H179" s="73"/>
      <c r="I179" s="190"/>
      <c r="J179" s="73"/>
      <c r="K179" s="73"/>
      <c r="L179" s="71"/>
      <c r="M179" s="255"/>
      <c r="N179" s="46"/>
      <c r="O179" s="46"/>
      <c r="P179" s="46"/>
      <c r="Q179" s="46"/>
      <c r="R179" s="46"/>
      <c r="S179" s="46"/>
      <c r="T179" s="94"/>
      <c r="AT179" s="23" t="s">
        <v>205</v>
      </c>
      <c r="AU179" s="23" t="s">
        <v>187</v>
      </c>
    </row>
    <row r="180" spans="2:65" s="1" customFormat="1" ht="34.2" customHeight="1">
      <c r="B180" s="45"/>
      <c r="C180" s="220" t="s">
        <v>240</v>
      </c>
      <c r="D180" s="220" t="s">
        <v>182</v>
      </c>
      <c r="E180" s="221" t="s">
        <v>296</v>
      </c>
      <c r="F180" s="222" t="s">
        <v>297</v>
      </c>
      <c r="G180" s="223" t="s">
        <v>285</v>
      </c>
      <c r="H180" s="224">
        <v>13.75</v>
      </c>
      <c r="I180" s="225"/>
      <c r="J180" s="224">
        <f>ROUND(I180*H180,0)</f>
        <v>0</v>
      </c>
      <c r="K180" s="222" t="s">
        <v>193</v>
      </c>
      <c r="L180" s="71"/>
      <c r="M180" s="226" t="s">
        <v>22</v>
      </c>
      <c r="N180" s="227" t="s">
        <v>45</v>
      </c>
      <c r="O180" s="46"/>
      <c r="P180" s="228">
        <f>O180*H180</f>
        <v>0</v>
      </c>
      <c r="Q180" s="228">
        <v>0</v>
      </c>
      <c r="R180" s="228">
        <f>Q180*H180</f>
        <v>0</v>
      </c>
      <c r="S180" s="228">
        <v>0</v>
      </c>
      <c r="T180" s="229">
        <f>S180*H180</f>
        <v>0</v>
      </c>
      <c r="AR180" s="23" t="s">
        <v>186</v>
      </c>
      <c r="AT180" s="23" t="s">
        <v>182</v>
      </c>
      <c r="AU180" s="23" t="s">
        <v>187</v>
      </c>
      <c r="AY180" s="23" t="s">
        <v>180</v>
      </c>
      <c r="BE180" s="230">
        <f>IF(N180="základní",J180,0)</f>
        <v>0</v>
      </c>
      <c r="BF180" s="230">
        <f>IF(N180="snížená",J180,0)</f>
        <v>0</v>
      </c>
      <c r="BG180" s="230">
        <f>IF(N180="zákl. přenesená",J180,0)</f>
        <v>0</v>
      </c>
      <c r="BH180" s="230">
        <f>IF(N180="sníž. přenesená",J180,0)</f>
        <v>0</v>
      </c>
      <c r="BI180" s="230">
        <f>IF(N180="nulová",J180,0)</f>
        <v>0</v>
      </c>
      <c r="BJ180" s="23" t="s">
        <v>187</v>
      </c>
      <c r="BK180" s="230">
        <f>ROUND(I180*H180,0)</f>
        <v>0</v>
      </c>
      <c r="BL180" s="23" t="s">
        <v>186</v>
      </c>
      <c r="BM180" s="23" t="s">
        <v>298</v>
      </c>
    </row>
    <row r="181" spans="2:47" s="1" customFormat="1" ht="13.5">
      <c r="B181" s="45"/>
      <c r="C181" s="73"/>
      <c r="D181" s="233" t="s">
        <v>205</v>
      </c>
      <c r="E181" s="73"/>
      <c r="F181" s="254" t="s">
        <v>295</v>
      </c>
      <c r="G181" s="73"/>
      <c r="H181" s="73"/>
      <c r="I181" s="190"/>
      <c r="J181" s="73"/>
      <c r="K181" s="73"/>
      <c r="L181" s="71"/>
      <c r="M181" s="255"/>
      <c r="N181" s="46"/>
      <c r="O181" s="46"/>
      <c r="P181" s="46"/>
      <c r="Q181" s="46"/>
      <c r="R181" s="46"/>
      <c r="S181" s="46"/>
      <c r="T181" s="94"/>
      <c r="AT181" s="23" t="s">
        <v>205</v>
      </c>
      <c r="AU181" s="23" t="s">
        <v>187</v>
      </c>
    </row>
    <row r="182" spans="2:51" s="11" customFormat="1" ht="13.5">
      <c r="B182" s="231"/>
      <c r="C182" s="232"/>
      <c r="D182" s="233" t="s">
        <v>194</v>
      </c>
      <c r="E182" s="234" t="s">
        <v>22</v>
      </c>
      <c r="F182" s="235" t="s">
        <v>299</v>
      </c>
      <c r="G182" s="232"/>
      <c r="H182" s="236">
        <v>13.75</v>
      </c>
      <c r="I182" s="237"/>
      <c r="J182" s="232"/>
      <c r="K182" s="232"/>
      <c r="L182" s="238"/>
      <c r="M182" s="239"/>
      <c r="N182" s="240"/>
      <c r="O182" s="240"/>
      <c r="P182" s="240"/>
      <c r="Q182" s="240"/>
      <c r="R182" s="240"/>
      <c r="S182" s="240"/>
      <c r="T182" s="241"/>
      <c r="AT182" s="242" t="s">
        <v>194</v>
      </c>
      <c r="AU182" s="242" t="s">
        <v>187</v>
      </c>
      <c r="AV182" s="11" t="s">
        <v>187</v>
      </c>
      <c r="AW182" s="11" t="s">
        <v>35</v>
      </c>
      <c r="AX182" s="11" t="s">
        <v>73</v>
      </c>
      <c r="AY182" s="242" t="s">
        <v>180</v>
      </c>
    </row>
    <row r="183" spans="2:51" s="12" customFormat="1" ht="13.5">
      <c r="B183" s="243"/>
      <c r="C183" s="244"/>
      <c r="D183" s="233" t="s">
        <v>194</v>
      </c>
      <c r="E183" s="245" t="s">
        <v>22</v>
      </c>
      <c r="F183" s="246" t="s">
        <v>196</v>
      </c>
      <c r="G183" s="244"/>
      <c r="H183" s="247">
        <v>13.75</v>
      </c>
      <c r="I183" s="248"/>
      <c r="J183" s="244"/>
      <c r="K183" s="244"/>
      <c r="L183" s="249"/>
      <c r="M183" s="250"/>
      <c r="N183" s="251"/>
      <c r="O183" s="251"/>
      <c r="P183" s="251"/>
      <c r="Q183" s="251"/>
      <c r="R183" s="251"/>
      <c r="S183" s="251"/>
      <c r="T183" s="252"/>
      <c r="AT183" s="253" t="s">
        <v>194</v>
      </c>
      <c r="AU183" s="253" t="s">
        <v>187</v>
      </c>
      <c r="AV183" s="12" t="s">
        <v>186</v>
      </c>
      <c r="AW183" s="12" t="s">
        <v>35</v>
      </c>
      <c r="AX183" s="12" t="s">
        <v>10</v>
      </c>
      <c r="AY183" s="253" t="s">
        <v>180</v>
      </c>
    </row>
    <row r="184" spans="2:65" s="1" customFormat="1" ht="34.2" customHeight="1">
      <c r="B184" s="45"/>
      <c r="C184" s="220" t="s">
        <v>300</v>
      </c>
      <c r="D184" s="220" t="s">
        <v>182</v>
      </c>
      <c r="E184" s="221" t="s">
        <v>301</v>
      </c>
      <c r="F184" s="222" t="s">
        <v>302</v>
      </c>
      <c r="G184" s="223" t="s">
        <v>285</v>
      </c>
      <c r="H184" s="224">
        <v>2.75</v>
      </c>
      <c r="I184" s="225"/>
      <c r="J184" s="224">
        <f>ROUND(I184*H184,0)</f>
        <v>0</v>
      </c>
      <c r="K184" s="222" t="s">
        <v>193</v>
      </c>
      <c r="L184" s="71"/>
      <c r="M184" s="226" t="s">
        <v>22</v>
      </c>
      <c r="N184" s="227" t="s">
        <v>45</v>
      </c>
      <c r="O184" s="46"/>
      <c r="P184" s="228">
        <f>O184*H184</f>
        <v>0</v>
      </c>
      <c r="Q184" s="228">
        <v>0</v>
      </c>
      <c r="R184" s="228">
        <f>Q184*H184</f>
        <v>0</v>
      </c>
      <c r="S184" s="228">
        <v>0</v>
      </c>
      <c r="T184" s="229">
        <f>S184*H184</f>
        <v>0</v>
      </c>
      <c r="AR184" s="23" t="s">
        <v>186</v>
      </c>
      <c r="AT184" s="23" t="s">
        <v>182</v>
      </c>
      <c r="AU184" s="23" t="s">
        <v>187</v>
      </c>
      <c r="AY184" s="23" t="s">
        <v>180</v>
      </c>
      <c r="BE184" s="230">
        <f>IF(N184="základní",J184,0)</f>
        <v>0</v>
      </c>
      <c r="BF184" s="230">
        <f>IF(N184="snížená",J184,0)</f>
        <v>0</v>
      </c>
      <c r="BG184" s="230">
        <f>IF(N184="zákl. přenesená",J184,0)</f>
        <v>0</v>
      </c>
      <c r="BH184" s="230">
        <f>IF(N184="sníž. přenesená",J184,0)</f>
        <v>0</v>
      </c>
      <c r="BI184" s="230">
        <f>IF(N184="nulová",J184,0)</f>
        <v>0</v>
      </c>
      <c r="BJ184" s="23" t="s">
        <v>187</v>
      </c>
      <c r="BK184" s="230">
        <f>ROUND(I184*H184,0)</f>
        <v>0</v>
      </c>
      <c r="BL184" s="23" t="s">
        <v>186</v>
      </c>
      <c r="BM184" s="23" t="s">
        <v>303</v>
      </c>
    </row>
    <row r="185" spans="2:47" s="1" customFormat="1" ht="13.5">
      <c r="B185" s="45"/>
      <c r="C185" s="73"/>
      <c r="D185" s="233" t="s">
        <v>205</v>
      </c>
      <c r="E185" s="73"/>
      <c r="F185" s="254" t="s">
        <v>304</v>
      </c>
      <c r="G185" s="73"/>
      <c r="H185" s="73"/>
      <c r="I185" s="190"/>
      <c r="J185" s="73"/>
      <c r="K185" s="73"/>
      <c r="L185" s="71"/>
      <c r="M185" s="255"/>
      <c r="N185" s="46"/>
      <c r="O185" s="46"/>
      <c r="P185" s="46"/>
      <c r="Q185" s="46"/>
      <c r="R185" s="46"/>
      <c r="S185" s="46"/>
      <c r="T185" s="94"/>
      <c r="AT185" s="23" t="s">
        <v>205</v>
      </c>
      <c r="AU185" s="23" t="s">
        <v>187</v>
      </c>
    </row>
    <row r="186" spans="2:63" s="10" customFormat="1" ht="29.85" customHeight="1">
      <c r="B186" s="204"/>
      <c r="C186" s="205"/>
      <c r="D186" s="206" t="s">
        <v>72</v>
      </c>
      <c r="E186" s="218" t="s">
        <v>305</v>
      </c>
      <c r="F186" s="218" t="s">
        <v>306</v>
      </c>
      <c r="G186" s="205"/>
      <c r="H186" s="205"/>
      <c r="I186" s="208"/>
      <c r="J186" s="219">
        <f>BK186</f>
        <v>0</v>
      </c>
      <c r="K186" s="205"/>
      <c r="L186" s="210"/>
      <c r="M186" s="211"/>
      <c r="N186" s="212"/>
      <c r="O186" s="212"/>
      <c r="P186" s="213">
        <f>SUM(P187:P188)</f>
        <v>0</v>
      </c>
      <c r="Q186" s="212"/>
      <c r="R186" s="213">
        <f>SUM(R187:R188)</f>
        <v>0</v>
      </c>
      <c r="S186" s="212"/>
      <c r="T186" s="214">
        <f>SUM(T187:T188)</f>
        <v>0</v>
      </c>
      <c r="AR186" s="215" t="s">
        <v>10</v>
      </c>
      <c r="AT186" s="216" t="s">
        <v>72</v>
      </c>
      <c r="AU186" s="216" t="s">
        <v>10</v>
      </c>
      <c r="AY186" s="215" t="s">
        <v>180</v>
      </c>
      <c r="BK186" s="217">
        <f>SUM(BK187:BK188)</f>
        <v>0</v>
      </c>
    </row>
    <row r="187" spans="2:65" s="1" customFormat="1" ht="45.6" customHeight="1">
      <c r="B187" s="45"/>
      <c r="C187" s="220" t="s">
        <v>243</v>
      </c>
      <c r="D187" s="220" t="s">
        <v>182</v>
      </c>
      <c r="E187" s="221" t="s">
        <v>307</v>
      </c>
      <c r="F187" s="222" t="s">
        <v>308</v>
      </c>
      <c r="G187" s="223" t="s">
        <v>285</v>
      </c>
      <c r="H187" s="224">
        <v>2.31</v>
      </c>
      <c r="I187" s="225"/>
      <c r="J187" s="224">
        <f>ROUND(I187*H187,0)</f>
        <v>0</v>
      </c>
      <c r="K187" s="222" t="s">
        <v>193</v>
      </c>
      <c r="L187" s="71"/>
      <c r="M187" s="226" t="s">
        <v>22</v>
      </c>
      <c r="N187" s="227" t="s">
        <v>45</v>
      </c>
      <c r="O187" s="46"/>
      <c r="P187" s="228">
        <f>O187*H187</f>
        <v>0</v>
      </c>
      <c r="Q187" s="228">
        <v>0</v>
      </c>
      <c r="R187" s="228">
        <f>Q187*H187</f>
        <v>0</v>
      </c>
      <c r="S187" s="228">
        <v>0</v>
      </c>
      <c r="T187" s="229">
        <f>S187*H187</f>
        <v>0</v>
      </c>
      <c r="AR187" s="23" t="s">
        <v>186</v>
      </c>
      <c r="AT187" s="23" t="s">
        <v>182</v>
      </c>
      <c r="AU187" s="23" t="s">
        <v>187</v>
      </c>
      <c r="AY187" s="23" t="s">
        <v>180</v>
      </c>
      <c r="BE187" s="230">
        <f>IF(N187="základní",J187,0)</f>
        <v>0</v>
      </c>
      <c r="BF187" s="230">
        <f>IF(N187="snížená",J187,0)</f>
        <v>0</v>
      </c>
      <c r="BG187" s="230">
        <f>IF(N187="zákl. přenesená",J187,0)</f>
        <v>0</v>
      </c>
      <c r="BH187" s="230">
        <f>IF(N187="sníž. přenesená",J187,0)</f>
        <v>0</v>
      </c>
      <c r="BI187" s="230">
        <f>IF(N187="nulová",J187,0)</f>
        <v>0</v>
      </c>
      <c r="BJ187" s="23" t="s">
        <v>187</v>
      </c>
      <c r="BK187" s="230">
        <f>ROUND(I187*H187,0)</f>
        <v>0</v>
      </c>
      <c r="BL187" s="23" t="s">
        <v>186</v>
      </c>
      <c r="BM187" s="23" t="s">
        <v>309</v>
      </c>
    </row>
    <row r="188" spans="2:47" s="1" customFormat="1" ht="13.5">
      <c r="B188" s="45"/>
      <c r="C188" s="73"/>
      <c r="D188" s="233" t="s">
        <v>205</v>
      </c>
      <c r="E188" s="73"/>
      <c r="F188" s="254" t="s">
        <v>310</v>
      </c>
      <c r="G188" s="73"/>
      <c r="H188" s="73"/>
      <c r="I188" s="190"/>
      <c r="J188" s="73"/>
      <c r="K188" s="73"/>
      <c r="L188" s="71"/>
      <c r="M188" s="255"/>
      <c r="N188" s="46"/>
      <c r="O188" s="46"/>
      <c r="P188" s="46"/>
      <c r="Q188" s="46"/>
      <c r="R188" s="46"/>
      <c r="S188" s="46"/>
      <c r="T188" s="94"/>
      <c r="AT188" s="23" t="s">
        <v>205</v>
      </c>
      <c r="AU188" s="23" t="s">
        <v>187</v>
      </c>
    </row>
    <row r="189" spans="2:63" s="10" customFormat="1" ht="37.4" customHeight="1">
      <c r="B189" s="204"/>
      <c r="C189" s="205"/>
      <c r="D189" s="206" t="s">
        <v>72</v>
      </c>
      <c r="E189" s="207" t="s">
        <v>311</v>
      </c>
      <c r="F189" s="207" t="s">
        <v>312</v>
      </c>
      <c r="G189" s="205"/>
      <c r="H189" s="205"/>
      <c r="I189" s="208"/>
      <c r="J189" s="209">
        <f>BK189</f>
        <v>0</v>
      </c>
      <c r="K189" s="205"/>
      <c r="L189" s="210"/>
      <c r="M189" s="211"/>
      <c r="N189" s="212"/>
      <c r="O189" s="212"/>
      <c r="P189" s="213">
        <f>P190+P205+P226+P245+P269+P297+P310+P345+P376+P405</f>
        <v>0</v>
      </c>
      <c r="Q189" s="212"/>
      <c r="R189" s="213">
        <f>R190+R205+R226+R245+R269+R297+R310+R345+R376+R405</f>
        <v>0</v>
      </c>
      <c r="S189" s="212"/>
      <c r="T189" s="214">
        <f>T190+T205+T226+T245+T269+T297+T310+T345+T376+T405</f>
        <v>0</v>
      </c>
      <c r="AR189" s="215" t="s">
        <v>187</v>
      </c>
      <c r="AT189" s="216" t="s">
        <v>72</v>
      </c>
      <c r="AU189" s="216" t="s">
        <v>73</v>
      </c>
      <c r="AY189" s="215" t="s">
        <v>180</v>
      </c>
      <c r="BK189" s="217">
        <f>BK190+BK205+BK226+BK245+BK269+BK297+BK310+BK345+BK376+BK405</f>
        <v>0</v>
      </c>
    </row>
    <row r="190" spans="2:63" s="10" customFormat="1" ht="19.9" customHeight="1">
      <c r="B190" s="204"/>
      <c r="C190" s="205"/>
      <c r="D190" s="206" t="s">
        <v>72</v>
      </c>
      <c r="E190" s="218" t="s">
        <v>313</v>
      </c>
      <c r="F190" s="218" t="s">
        <v>314</v>
      </c>
      <c r="G190" s="205"/>
      <c r="H190" s="205"/>
      <c r="I190" s="208"/>
      <c r="J190" s="219">
        <f>BK190</f>
        <v>0</v>
      </c>
      <c r="K190" s="205"/>
      <c r="L190" s="210"/>
      <c r="M190" s="211"/>
      <c r="N190" s="212"/>
      <c r="O190" s="212"/>
      <c r="P190" s="213">
        <f>SUM(P191:P204)</f>
        <v>0</v>
      </c>
      <c r="Q190" s="212"/>
      <c r="R190" s="213">
        <f>SUM(R191:R204)</f>
        <v>0</v>
      </c>
      <c r="S190" s="212"/>
      <c r="T190" s="214">
        <f>SUM(T191:T204)</f>
        <v>0</v>
      </c>
      <c r="AR190" s="215" t="s">
        <v>187</v>
      </c>
      <c r="AT190" s="216" t="s">
        <v>72</v>
      </c>
      <c r="AU190" s="216" t="s">
        <v>10</v>
      </c>
      <c r="AY190" s="215" t="s">
        <v>180</v>
      </c>
      <c r="BK190" s="217">
        <f>SUM(BK191:BK204)</f>
        <v>0</v>
      </c>
    </row>
    <row r="191" spans="2:65" s="1" customFormat="1" ht="14.4" customHeight="1">
      <c r="B191" s="45"/>
      <c r="C191" s="220" t="s">
        <v>315</v>
      </c>
      <c r="D191" s="220" t="s">
        <v>182</v>
      </c>
      <c r="E191" s="221" t="s">
        <v>316</v>
      </c>
      <c r="F191" s="222" t="s">
        <v>317</v>
      </c>
      <c r="G191" s="223" t="s">
        <v>203</v>
      </c>
      <c r="H191" s="224">
        <v>10.06</v>
      </c>
      <c r="I191" s="225"/>
      <c r="J191" s="224">
        <f>ROUND(I191*H191,0)</f>
        <v>0</v>
      </c>
      <c r="K191" s="222" t="s">
        <v>22</v>
      </c>
      <c r="L191" s="71"/>
      <c r="M191" s="226" t="s">
        <v>22</v>
      </c>
      <c r="N191" s="227" t="s">
        <v>45</v>
      </c>
      <c r="O191" s="46"/>
      <c r="P191" s="228">
        <f>O191*H191</f>
        <v>0</v>
      </c>
      <c r="Q191" s="228">
        <v>0</v>
      </c>
      <c r="R191" s="228">
        <f>Q191*H191</f>
        <v>0</v>
      </c>
      <c r="S191" s="228">
        <v>0</v>
      </c>
      <c r="T191" s="229">
        <f>S191*H191</f>
        <v>0</v>
      </c>
      <c r="AR191" s="23" t="s">
        <v>224</v>
      </c>
      <c r="AT191" s="23" t="s">
        <v>182</v>
      </c>
      <c r="AU191" s="23" t="s">
        <v>187</v>
      </c>
      <c r="AY191" s="23" t="s">
        <v>180</v>
      </c>
      <c r="BE191" s="230">
        <f>IF(N191="základní",J191,0)</f>
        <v>0</v>
      </c>
      <c r="BF191" s="230">
        <f>IF(N191="snížená",J191,0)</f>
        <v>0</v>
      </c>
      <c r="BG191" s="230">
        <f>IF(N191="zákl. přenesená",J191,0)</f>
        <v>0</v>
      </c>
      <c r="BH191" s="230">
        <f>IF(N191="sníž. přenesená",J191,0)</f>
        <v>0</v>
      </c>
      <c r="BI191" s="230">
        <f>IF(N191="nulová",J191,0)</f>
        <v>0</v>
      </c>
      <c r="BJ191" s="23" t="s">
        <v>187</v>
      </c>
      <c r="BK191" s="230">
        <f>ROUND(I191*H191,0)</f>
        <v>0</v>
      </c>
      <c r="BL191" s="23" t="s">
        <v>224</v>
      </c>
      <c r="BM191" s="23" t="s">
        <v>318</v>
      </c>
    </row>
    <row r="192" spans="2:51" s="11" customFormat="1" ht="13.5">
      <c r="B192" s="231"/>
      <c r="C192" s="232"/>
      <c r="D192" s="233" t="s">
        <v>194</v>
      </c>
      <c r="E192" s="234" t="s">
        <v>22</v>
      </c>
      <c r="F192" s="235" t="s">
        <v>319</v>
      </c>
      <c r="G192" s="232"/>
      <c r="H192" s="236">
        <v>5.72</v>
      </c>
      <c r="I192" s="237"/>
      <c r="J192" s="232"/>
      <c r="K192" s="232"/>
      <c r="L192" s="238"/>
      <c r="M192" s="239"/>
      <c r="N192" s="240"/>
      <c r="O192" s="240"/>
      <c r="P192" s="240"/>
      <c r="Q192" s="240"/>
      <c r="R192" s="240"/>
      <c r="S192" s="240"/>
      <c r="T192" s="241"/>
      <c r="AT192" s="242" t="s">
        <v>194</v>
      </c>
      <c r="AU192" s="242" t="s">
        <v>187</v>
      </c>
      <c r="AV192" s="11" t="s">
        <v>187</v>
      </c>
      <c r="AW192" s="11" t="s">
        <v>35</v>
      </c>
      <c r="AX192" s="11" t="s">
        <v>73</v>
      </c>
      <c r="AY192" s="242" t="s">
        <v>180</v>
      </c>
    </row>
    <row r="193" spans="2:51" s="11" customFormat="1" ht="13.5">
      <c r="B193" s="231"/>
      <c r="C193" s="232"/>
      <c r="D193" s="233" t="s">
        <v>194</v>
      </c>
      <c r="E193" s="234" t="s">
        <v>22</v>
      </c>
      <c r="F193" s="235" t="s">
        <v>320</v>
      </c>
      <c r="G193" s="232"/>
      <c r="H193" s="236">
        <v>4.34</v>
      </c>
      <c r="I193" s="237"/>
      <c r="J193" s="232"/>
      <c r="K193" s="232"/>
      <c r="L193" s="238"/>
      <c r="M193" s="239"/>
      <c r="N193" s="240"/>
      <c r="O193" s="240"/>
      <c r="P193" s="240"/>
      <c r="Q193" s="240"/>
      <c r="R193" s="240"/>
      <c r="S193" s="240"/>
      <c r="T193" s="241"/>
      <c r="AT193" s="242" t="s">
        <v>194</v>
      </c>
      <c r="AU193" s="242" t="s">
        <v>187</v>
      </c>
      <c r="AV193" s="11" t="s">
        <v>187</v>
      </c>
      <c r="AW193" s="11" t="s">
        <v>35</v>
      </c>
      <c r="AX193" s="11" t="s">
        <v>73</v>
      </c>
      <c r="AY193" s="242" t="s">
        <v>180</v>
      </c>
    </row>
    <row r="194" spans="2:51" s="12" customFormat="1" ht="13.5">
      <c r="B194" s="243"/>
      <c r="C194" s="244"/>
      <c r="D194" s="233" t="s">
        <v>194</v>
      </c>
      <c r="E194" s="245" t="s">
        <v>22</v>
      </c>
      <c r="F194" s="246" t="s">
        <v>196</v>
      </c>
      <c r="G194" s="244"/>
      <c r="H194" s="247">
        <v>10.06</v>
      </c>
      <c r="I194" s="248"/>
      <c r="J194" s="244"/>
      <c r="K194" s="244"/>
      <c r="L194" s="249"/>
      <c r="M194" s="250"/>
      <c r="N194" s="251"/>
      <c r="O194" s="251"/>
      <c r="P194" s="251"/>
      <c r="Q194" s="251"/>
      <c r="R194" s="251"/>
      <c r="S194" s="251"/>
      <c r="T194" s="252"/>
      <c r="AT194" s="253" t="s">
        <v>194</v>
      </c>
      <c r="AU194" s="253" t="s">
        <v>187</v>
      </c>
      <c r="AV194" s="12" t="s">
        <v>186</v>
      </c>
      <c r="AW194" s="12" t="s">
        <v>35</v>
      </c>
      <c r="AX194" s="12" t="s">
        <v>10</v>
      </c>
      <c r="AY194" s="253" t="s">
        <v>180</v>
      </c>
    </row>
    <row r="195" spans="2:65" s="1" customFormat="1" ht="34.2" customHeight="1">
      <c r="B195" s="45"/>
      <c r="C195" s="220" t="s">
        <v>253</v>
      </c>
      <c r="D195" s="220" t="s">
        <v>182</v>
      </c>
      <c r="E195" s="221" t="s">
        <v>321</v>
      </c>
      <c r="F195" s="222" t="s">
        <v>322</v>
      </c>
      <c r="G195" s="223" t="s">
        <v>192</v>
      </c>
      <c r="H195" s="224">
        <v>3.55</v>
      </c>
      <c r="I195" s="225"/>
      <c r="J195" s="224">
        <f>ROUND(I195*H195,0)</f>
        <v>0</v>
      </c>
      <c r="K195" s="222" t="s">
        <v>193</v>
      </c>
      <c r="L195" s="71"/>
      <c r="M195" s="226" t="s">
        <v>22</v>
      </c>
      <c r="N195" s="227" t="s">
        <v>45</v>
      </c>
      <c r="O195" s="46"/>
      <c r="P195" s="228">
        <f>O195*H195</f>
        <v>0</v>
      </c>
      <c r="Q195" s="228">
        <v>0</v>
      </c>
      <c r="R195" s="228">
        <f>Q195*H195</f>
        <v>0</v>
      </c>
      <c r="S195" s="228">
        <v>0</v>
      </c>
      <c r="T195" s="229">
        <f>S195*H195</f>
        <v>0</v>
      </c>
      <c r="AR195" s="23" t="s">
        <v>224</v>
      </c>
      <c r="AT195" s="23" t="s">
        <v>182</v>
      </c>
      <c r="AU195" s="23" t="s">
        <v>187</v>
      </c>
      <c r="AY195" s="23" t="s">
        <v>180</v>
      </c>
      <c r="BE195" s="230">
        <f>IF(N195="základní",J195,0)</f>
        <v>0</v>
      </c>
      <c r="BF195" s="230">
        <f>IF(N195="snížená",J195,0)</f>
        <v>0</v>
      </c>
      <c r="BG195" s="230">
        <f>IF(N195="zákl. přenesená",J195,0)</f>
        <v>0</v>
      </c>
      <c r="BH195" s="230">
        <f>IF(N195="sníž. přenesená",J195,0)</f>
        <v>0</v>
      </c>
      <c r="BI195" s="230">
        <f>IF(N195="nulová",J195,0)</f>
        <v>0</v>
      </c>
      <c r="BJ195" s="23" t="s">
        <v>187</v>
      </c>
      <c r="BK195" s="230">
        <f>ROUND(I195*H195,0)</f>
        <v>0</v>
      </c>
      <c r="BL195" s="23" t="s">
        <v>224</v>
      </c>
      <c r="BM195" s="23" t="s">
        <v>323</v>
      </c>
    </row>
    <row r="196" spans="2:51" s="11" customFormat="1" ht="13.5">
      <c r="B196" s="231"/>
      <c r="C196" s="232"/>
      <c r="D196" s="233" t="s">
        <v>194</v>
      </c>
      <c r="E196" s="234" t="s">
        <v>22</v>
      </c>
      <c r="F196" s="235" t="s">
        <v>324</v>
      </c>
      <c r="G196" s="232"/>
      <c r="H196" s="236">
        <v>2.45</v>
      </c>
      <c r="I196" s="237"/>
      <c r="J196" s="232"/>
      <c r="K196" s="232"/>
      <c r="L196" s="238"/>
      <c r="M196" s="239"/>
      <c r="N196" s="240"/>
      <c r="O196" s="240"/>
      <c r="P196" s="240"/>
      <c r="Q196" s="240"/>
      <c r="R196" s="240"/>
      <c r="S196" s="240"/>
      <c r="T196" s="241"/>
      <c r="AT196" s="242" t="s">
        <v>194</v>
      </c>
      <c r="AU196" s="242" t="s">
        <v>187</v>
      </c>
      <c r="AV196" s="11" t="s">
        <v>187</v>
      </c>
      <c r="AW196" s="11" t="s">
        <v>35</v>
      </c>
      <c r="AX196" s="11" t="s">
        <v>73</v>
      </c>
      <c r="AY196" s="242" t="s">
        <v>180</v>
      </c>
    </row>
    <row r="197" spans="2:51" s="11" customFormat="1" ht="13.5">
      <c r="B197" s="231"/>
      <c r="C197" s="232"/>
      <c r="D197" s="233" t="s">
        <v>194</v>
      </c>
      <c r="E197" s="234" t="s">
        <v>22</v>
      </c>
      <c r="F197" s="235" t="s">
        <v>325</v>
      </c>
      <c r="G197" s="232"/>
      <c r="H197" s="236">
        <v>1.1</v>
      </c>
      <c r="I197" s="237"/>
      <c r="J197" s="232"/>
      <c r="K197" s="232"/>
      <c r="L197" s="238"/>
      <c r="M197" s="239"/>
      <c r="N197" s="240"/>
      <c r="O197" s="240"/>
      <c r="P197" s="240"/>
      <c r="Q197" s="240"/>
      <c r="R197" s="240"/>
      <c r="S197" s="240"/>
      <c r="T197" s="241"/>
      <c r="AT197" s="242" t="s">
        <v>194</v>
      </c>
      <c r="AU197" s="242" t="s">
        <v>187</v>
      </c>
      <c r="AV197" s="11" t="s">
        <v>187</v>
      </c>
      <c r="AW197" s="11" t="s">
        <v>35</v>
      </c>
      <c r="AX197" s="11" t="s">
        <v>73</v>
      </c>
      <c r="AY197" s="242" t="s">
        <v>180</v>
      </c>
    </row>
    <row r="198" spans="2:51" s="12" customFormat="1" ht="13.5">
      <c r="B198" s="243"/>
      <c r="C198" s="244"/>
      <c r="D198" s="233" t="s">
        <v>194</v>
      </c>
      <c r="E198" s="245" t="s">
        <v>22</v>
      </c>
      <c r="F198" s="246" t="s">
        <v>196</v>
      </c>
      <c r="G198" s="244"/>
      <c r="H198" s="247">
        <v>3.55</v>
      </c>
      <c r="I198" s="248"/>
      <c r="J198" s="244"/>
      <c r="K198" s="244"/>
      <c r="L198" s="249"/>
      <c r="M198" s="250"/>
      <c r="N198" s="251"/>
      <c r="O198" s="251"/>
      <c r="P198" s="251"/>
      <c r="Q198" s="251"/>
      <c r="R198" s="251"/>
      <c r="S198" s="251"/>
      <c r="T198" s="252"/>
      <c r="AT198" s="253" t="s">
        <v>194</v>
      </c>
      <c r="AU198" s="253" t="s">
        <v>187</v>
      </c>
      <c r="AV198" s="12" t="s">
        <v>186</v>
      </c>
      <c r="AW198" s="12" t="s">
        <v>35</v>
      </c>
      <c r="AX198" s="12" t="s">
        <v>10</v>
      </c>
      <c r="AY198" s="253" t="s">
        <v>180</v>
      </c>
    </row>
    <row r="199" spans="2:65" s="1" customFormat="1" ht="34.2" customHeight="1">
      <c r="B199" s="45"/>
      <c r="C199" s="220" t="s">
        <v>326</v>
      </c>
      <c r="D199" s="220" t="s">
        <v>182</v>
      </c>
      <c r="E199" s="221" t="s">
        <v>327</v>
      </c>
      <c r="F199" s="222" t="s">
        <v>328</v>
      </c>
      <c r="G199" s="223" t="s">
        <v>192</v>
      </c>
      <c r="H199" s="224">
        <v>15.26</v>
      </c>
      <c r="I199" s="225"/>
      <c r="J199" s="224">
        <f>ROUND(I199*H199,0)</f>
        <v>0</v>
      </c>
      <c r="K199" s="222" t="s">
        <v>193</v>
      </c>
      <c r="L199" s="71"/>
      <c r="M199" s="226" t="s">
        <v>22</v>
      </c>
      <c r="N199" s="227" t="s">
        <v>45</v>
      </c>
      <c r="O199" s="46"/>
      <c r="P199" s="228">
        <f>O199*H199</f>
        <v>0</v>
      </c>
      <c r="Q199" s="228">
        <v>0</v>
      </c>
      <c r="R199" s="228">
        <f>Q199*H199</f>
        <v>0</v>
      </c>
      <c r="S199" s="228">
        <v>0</v>
      </c>
      <c r="T199" s="229">
        <f>S199*H199</f>
        <v>0</v>
      </c>
      <c r="AR199" s="23" t="s">
        <v>224</v>
      </c>
      <c r="AT199" s="23" t="s">
        <v>182</v>
      </c>
      <c r="AU199" s="23" t="s">
        <v>187</v>
      </c>
      <c r="AY199" s="23" t="s">
        <v>180</v>
      </c>
      <c r="BE199" s="230">
        <f>IF(N199="základní",J199,0)</f>
        <v>0</v>
      </c>
      <c r="BF199" s="230">
        <f>IF(N199="snížená",J199,0)</f>
        <v>0</v>
      </c>
      <c r="BG199" s="230">
        <f>IF(N199="zákl. přenesená",J199,0)</f>
        <v>0</v>
      </c>
      <c r="BH199" s="230">
        <f>IF(N199="sníž. přenesená",J199,0)</f>
        <v>0</v>
      </c>
      <c r="BI199" s="230">
        <f>IF(N199="nulová",J199,0)</f>
        <v>0</v>
      </c>
      <c r="BJ199" s="23" t="s">
        <v>187</v>
      </c>
      <c r="BK199" s="230">
        <f>ROUND(I199*H199,0)</f>
        <v>0</v>
      </c>
      <c r="BL199" s="23" t="s">
        <v>224</v>
      </c>
      <c r="BM199" s="23" t="s">
        <v>329</v>
      </c>
    </row>
    <row r="200" spans="2:51" s="11" customFormat="1" ht="13.5">
      <c r="B200" s="231"/>
      <c r="C200" s="232"/>
      <c r="D200" s="233" t="s">
        <v>194</v>
      </c>
      <c r="E200" s="234" t="s">
        <v>22</v>
      </c>
      <c r="F200" s="235" t="s">
        <v>330</v>
      </c>
      <c r="G200" s="232"/>
      <c r="H200" s="236">
        <v>9.8</v>
      </c>
      <c r="I200" s="237"/>
      <c r="J200" s="232"/>
      <c r="K200" s="232"/>
      <c r="L200" s="238"/>
      <c r="M200" s="239"/>
      <c r="N200" s="240"/>
      <c r="O200" s="240"/>
      <c r="P200" s="240"/>
      <c r="Q200" s="240"/>
      <c r="R200" s="240"/>
      <c r="S200" s="240"/>
      <c r="T200" s="241"/>
      <c r="AT200" s="242" t="s">
        <v>194</v>
      </c>
      <c r="AU200" s="242" t="s">
        <v>187</v>
      </c>
      <c r="AV200" s="11" t="s">
        <v>187</v>
      </c>
      <c r="AW200" s="11" t="s">
        <v>35</v>
      </c>
      <c r="AX200" s="11" t="s">
        <v>73</v>
      </c>
      <c r="AY200" s="242" t="s">
        <v>180</v>
      </c>
    </row>
    <row r="201" spans="2:51" s="11" customFormat="1" ht="13.5">
      <c r="B201" s="231"/>
      <c r="C201" s="232"/>
      <c r="D201" s="233" t="s">
        <v>194</v>
      </c>
      <c r="E201" s="234" t="s">
        <v>22</v>
      </c>
      <c r="F201" s="235" t="s">
        <v>331</v>
      </c>
      <c r="G201" s="232"/>
      <c r="H201" s="236">
        <v>5.46</v>
      </c>
      <c r="I201" s="237"/>
      <c r="J201" s="232"/>
      <c r="K201" s="232"/>
      <c r="L201" s="238"/>
      <c r="M201" s="239"/>
      <c r="N201" s="240"/>
      <c r="O201" s="240"/>
      <c r="P201" s="240"/>
      <c r="Q201" s="240"/>
      <c r="R201" s="240"/>
      <c r="S201" s="240"/>
      <c r="T201" s="241"/>
      <c r="AT201" s="242" t="s">
        <v>194</v>
      </c>
      <c r="AU201" s="242" t="s">
        <v>187</v>
      </c>
      <c r="AV201" s="11" t="s">
        <v>187</v>
      </c>
      <c r="AW201" s="11" t="s">
        <v>35</v>
      </c>
      <c r="AX201" s="11" t="s">
        <v>73</v>
      </c>
      <c r="AY201" s="242" t="s">
        <v>180</v>
      </c>
    </row>
    <row r="202" spans="2:51" s="12" customFormat="1" ht="13.5">
      <c r="B202" s="243"/>
      <c r="C202" s="244"/>
      <c r="D202" s="233" t="s">
        <v>194</v>
      </c>
      <c r="E202" s="245" t="s">
        <v>22</v>
      </c>
      <c r="F202" s="246" t="s">
        <v>196</v>
      </c>
      <c r="G202" s="244"/>
      <c r="H202" s="247">
        <v>15.26</v>
      </c>
      <c r="I202" s="248"/>
      <c r="J202" s="244"/>
      <c r="K202" s="244"/>
      <c r="L202" s="249"/>
      <c r="M202" s="250"/>
      <c r="N202" s="251"/>
      <c r="O202" s="251"/>
      <c r="P202" s="251"/>
      <c r="Q202" s="251"/>
      <c r="R202" s="251"/>
      <c r="S202" s="251"/>
      <c r="T202" s="252"/>
      <c r="AT202" s="253" t="s">
        <v>194</v>
      </c>
      <c r="AU202" s="253" t="s">
        <v>187</v>
      </c>
      <c r="AV202" s="12" t="s">
        <v>186</v>
      </c>
      <c r="AW202" s="12" t="s">
        <v>35</v>
      </c>
      <c r="AX202" s="12" t="s">
        <v>10</v>
      </c>
      <c r="AY202" s="253" t="s">
        <v>180</v>
      </c>
    </row>
    <row r="203" spans="2:65" s="1" customFormat="1" ht="34.2" customHeight="1">
      <c r="B203" s="45"/>
      <c r="C203" s="220" t="s">
        <v>258</v>
      </c>
      <c r="D203" s="220" t="s">
        <v>182</v>
      </c>
      <c r="E203" s="221" t="s">
        <v>332</v>
      </c>
      <c r="F203" s="222" t="s">
        <v>333</v>
      </c>
      <c r="G203" s="223" t="s">
        <v>334</v>
      </c>
      <c r="H203" s="225"/>
      <c r="I203" s="225"/>
      <c r="J203" s="224">
        <f>ROUND(I203*H203,0)</f>
        <v>0</v>
      </c>
      <c r="K203" s="222" t="s">
        <v>193</v>
      </c>
      <c r="L203" s="71"/>
      <c r="M203" s="226" t="s">
        <v>22</v>
      </c>
      <c r="N203" s="227" t="s">
        <v>45</v>
      </c>
      <c r="O203" s="46"/>
      <c r="P203" s="228">
        <f>O203*H203</f>
        <v>0</v>
      </c>
      <c r="Q203" s="228">
        <v>0</v>
      </c>
      <c r="R203" s="228">
        <f>Q203*H203</f>
        <v>0</v>
      </c>
      <c r="S203" s="228">
        <v>0</v>
      </c>
      <c r="T203" s="229">
        <f>S203*H203</f>
        <v>0</v>
      </c>
      <c r="AR203" s="23" t="s">
        <v>224</v>
      </c>
      <c r="AT203" s="23" t="s">
        <v>182</v>
      </c>
      <c r="AU203" s="23" t="s">
        <v>187</v>
      </c>
      <c r="AY203" s="23" t="s">
        <v>180</v>
      </c>
      <c r="BE203" s="230">
        <f>IF(N203="základní",J203,0)</f>
        <v>0</v>
      </c>
      <c r="BF203" s="230">
        <f>IF(N203="snížená",J203,0)</f>
        <v>0</v>
      </c>
      <c r="BG203" s="230">
        <f>IF(N203="zákl. přenesená",J203,0)</f>
        <v>0</v>
      </c>
      <c r="BH203" s="230">
        <f>IF(N203="sníž. přenesená",J203,0)</f>
        <v>0</v>
      </c>
      <c r="BI203" s="230">
        <f>IF(N203="nulová",J203,0)</f>
        <v>0</v>
      </c>
      <c r="BJ203" s="23" t="s">
        <v>187</v>
      </c>
      <c r="BK203" s="230">
        <f>ROUND(I203*H203,0)</f>
        <v>0</v>
      </c>
      <c r="BL203" s="23" t="s">
        <v>224</v>
      </c>
      <c r="BM203" s="23" t="s">
        <v>335</v>
      </c>
    </row>
    <row r="204" spans="2:47" s="1" customFormat="1" ht="13.5">
      <c r="B204" s="45"/>
      <c r="C204" s="73"/>
      <c r="D204" s="233" t="s">
        <v>205</v>
      </c>
      <c r="E204" s="73"/>
      <c r="F204" s="254" t="s">
        <v>336</v>
      </c>
      <c r="G204" s="73"/>
      <c r="H204" s="73"/>
      <c r="I204" s="190"/>
      <c r="J204" s="73"/>
      <c r="K204" s="73"/>
      <c r="L204" s="71"/>
      <c r="M204" s="255"/>
      <c r="N204" s="46"/>
      <c r="O204" s="46"/>
      <c r="P204" s="46"/>
      <c r="Q204" s="46"/>
      <c r="R204" s="46"/>
      <c r="S204" s="46"/>
      <c r="T204" s="94"/>
      <c r="AT204" s="23" t="s">
        <v>205</v>
      </c>
      <c r="AU204" s="23" t="s">
        <v>187</v>
      </c>
    </row>
    <row r="205" spans="2:63" s="10" customFormat="1" ht="29.85" customHeight="1">
      <c r="B205" s="204"/>
      <c r="C205" s="205"/>
      <c r="D205" s="206" t="s">
        <v>72</v>
      </c>
      <c r="E205" s="218" t="s">
        <v>337</v>
      </c>
      <c r="F205" s="218" t="s">
        <v>338</v>
      </c>
      <c r="G205" s="205"/>
      <c r="H205" s="205"/>
      <c r="I205" s="208"/>
      <c r="J205" s="219">
        <f>BK205</f>
        <v>0</v>
      </c>
      <c r="K205" s="205"/>
      <c r="L205" s="210"/>
      <c r="M205" s="211"/>
      <c r="N205" s="212"/>
      <c r="O205" s="212"/>
      <c r="P205" s="213">
        <f>SUM(P206:P225)</f>
        <v>0</v>
      </c>
      <c r="Q205" s="212"/>
      <c r="R205" s="213">
        <f>SUM(R206:R225)</f>
        <v>0</v>
      </c>
      <c r="S205" s="212"/>
      <c r="T205" s="214">
        <f>SUM(T206:T225)</f>
        <v>0</v>
      </c>
      <c r="AR205" s="215" t="s">
        <v>187</v>
      </c>
      <c r="AT205" s="216" t="s">
        <v>72</v>
      </c>
      <c r="AU205" s="216" t="s">
        <v>10</v>
      </c>
      <c r="AY205" s="215" t="s">
        <v>180</v>
      </c>
      <c r="BK205" s="217">
        <f>SUM(BK206:BK225)</f>
        <v>0</v>
      </c>
    </row>
    <row r="206" spans="2:65" s="1" customFormat="1" ht="14.4" customHeight="1">
      <c r="B206" s="45"/>
      <c r="C206" s="220" t="s">
        <v>339</v>
      </c>
      <c r="D206" s="220" t="s">
        <v>182</v>
      </c>
      <c r="E206" s="221" t="s">
        <v>340</v>
      </c>
      <c r="F206" s="222" t="s">
        <v>341</v>
      </c>
      <c r="G206" s="223" t="s">
        <v>269</v>
      </c>
      <c r="H206" s="224">
        <v>1</v>
      </c>
      <c r="I206" s="225"/>
      <c r="J206" s="224">
        <f>ROUND(I206*H206,0)</f>
        <v>0</v>
      </c>
      <c r="K206" s="222" t="s">
        <v>22</v>
      </c>
      <c r="L206" s="71"/>
      <c r="M206" s="226" t="s">
        <v>22</v>
      </c>
      <c r="N206" s="227" t="s">
        <v>45</v>
      </c>
      <c r="O206" s="46"/>
      <c r="P206" s="228">
        <f>O206*H206</f>
        <v>0</v>
      </c>
      <c r="Q206" s="228">
        <v>0</v>
      </c>
      <c r="R206" s="228">
        <f>Q206*H206</f>
        <v>0</v>
      </c>
      <c r="S206" s="228">
        <v>0</v>
      </c>
      <c r="T206" s="229">
        <f>S206*H206</f>
        <v>0</v>
      </c>
      <c r="AR206" s="23" t="s">
        <v>224</v>
      </c>
      <c r="AT206" s="23" t="s">
        <v>182</v>
      </c>
      <c r="AU206" s="23" t="s">
        <v>187</v>
      </c>
      <c r="AY206" s="23" t="s">
        <v>180</v>
      </c>
      <c r="BE206" s="230">
        <f>IF(N206="základní",J206,0)</f>
        <v>0</v>
      </c>
      <c r="BF206" s="230">
        <f>IF(N206="snížená",J206,0)</f>
        <v>0</v>
      </c>
      <c r="BG206" s="230">
        <f>IF(N206="zákl. přenesená",J206,0)</f>
        <v>0</v>
      </c>
      <c r="BH206" s="230">
        <f>IF(N206="sníž. přenesená",J206,0)</f>
        <v>0</v>
      </c>
      <c r="BI206" s="230">
        <f>IF(N206="nulová",J206,0)</f>
        <v>0</v>
      </c>
      <c r="BJ206" s="23" t="s">
        <v>187</v>
      </c>
      <c r="BK206" s="230">
        <f>ROUND(I206*H206,0)</f>
        <v>0</v>
      </c>
      <c r="BL206" s="23" t="s">
        <v>224</v>
      </c>
      <c r="BM206" s="23" t="s">
        <v>342</v>
      </c>
    </row>
    <row r="207" spans="2:65" s="1" customFormat="1" ht="14.4" customHeight="1">
      <c r="B207" s="45"/>
      <c r="C207" s="220" t="s">
        <v>265</v>
      </c>
      <c r="D207" s="220" t="s">
        <v>182</v>
      </c>
      <c r="E207" s="221" t="s">
        <v>343</v>
      </c>
      <c r="F207" s="222" t="s">
        <v>344</v>
      </c>
      <c r="G207" s="223" t="s">
        <v>203</v>
      </c>
      <c r="H207" s="224">
        <v>2</v>
      </c>
      <c r="I207" s="225"/>
      <c r="J207" s="224">
        <f>ROUND(I207*H207,0)</f>
        <v>0</v>
      </c>
      <c r="K207" s="222" t="s">
        <v>193</v>
      </c>
      <c r="L207" s="71"/>
      <c r="M207" s="226" t="s">
        <v>22</v>
      </c>
      <c r="N207" s="227" t="s">
        <v>45</v>
      </c>
      <c r="O207" s="46"/>
      <c r="P207" s="228">
        <f>O207*H207</f>
        <v>0</v>
      </c>
      <c r="Q207" s="228">
        <v>0</v>
      </c>
      <c r="R207" s="228">
        <f>Q207*H207</f>
        <v>0</v>
      </c>
      <c r="S207" s="228">
        <v>0</v>
      </c>
      <c r="T207" s="229">
        <f>S207*H207</f>
        <v>0</v>
      </c>
      <c r="AR207" s="23" t="s">
        <v>224</v>
      </c>
      <c r="AT207" s="23" t="s">
        <v>182</v>
      </c>
      <c r="AU207" s="23" t="s">
        <v>187</v>
      </c>
      <c r="AY207" s="23" t="s">
        <v>180</v>
      </c>
      <c r="BE207" s="230">
        <f>IF(N207="základní",J207,0)</f>
        <v>0</v>
      </c>
      <c r="BF207" s="230">
        <f>IF(N207="snížená",J207,0)</f>
        <v>0</v>
      </c>
      <c r="BG207" s="230">
        <f>IF(N207="zákl. přenesená",J207,0)</f>
        <v>0</v>
      </c>
      <c r="BH207" s="230">
        <f>IF(N207="sníž. přenesená",J207,0)</f>
        <v>0</v>
      </c>
      <c r="BI207" s="230">
        <f>IF(N207="nulová",J207,0)</f>
        <v>0</v>
      </c>
      <c r="BJ207" s="23" t="s">
        <v>187</v>
      </c>
      <c r="BK207" s="230">
        <f>ROUND(I207*H207,0)</f>
        <v>0</v>
      </c>
      <c r="BL207" s="23" t="s">
        <v>224</v>
      </c>
      <c r="BM207" s="23" t="s">
        <v>345</v>
      </c>
    </row>
    <row r="208" spans="2:47" s="1" customFormat="1" ht="13.5">
      <c r="B208" s="45"/>
      <c r="C208" s="73"/>
      <c r="D208" s="233" t="s">
        <v>205</v>
      </c>
      <c r="E208" s="73"/>
      <c r="F208" s="254" t="s">
        <v>346</v>
      </c>
      <c r="G208" s="73"/>
      <c r="H208" s="73"/>
      <c r="I208" s="190"/>
      <c r="J208" s="73"/>
      <c r="K208" s="73"/>
      <c r="L208" s="71"/>
      <c r="M208" s="255"/>
      <c r="N208" s="46"/>
      <c r="O208" s="46"/>
      <c r="P208" s="46"/>
      <c r="Q208" s="46"/>
      <c r="R208" s="46"/>
      <c r="S208" s="46"/>
      <c r="T208" s="94"/>
      <c r="AT208" s="23" t="s">
        <v>205</v>
      </c>
      <c r="AU208" s="23" t="s">
        <v>187</v>
      </c>
    </row>
    <row r="209" spans="2:51" s="11" customFormat="1" ht="13.5">
      <c r="B209" s="231"/>
      <c r="C209" s="232"/>
      <c r="D209" s="233" t="s">
        <v>194</v>
      </c>
      <c r="E209" s="234" t="s">
        <v>22</v>
      </c>
      <c r="F209" s="235" t="s">
        <v>347</v>
      </c>
      <c r="G209" s="232"/>
      <c r="H209" s="236">
        <v>2</v>
      </c>
      <c r="I209" s="237"/>
      <c r="J209" s="232"/>
      <c r="K209" s="232"/>
      <c r="L209" s="238"/>
      <c r="M209" s="239"/>
      <c r="N209" s="240"/>
      <c r="O209" s="240"/>
      <c r="P209" s="240"/>
      <c r="Q209" s="240"/>
      <c r="R209" s="240"/>
      <c r="S209" s="240"/>
      <c r="T209" s="241"/>
      <c r="AT209" s="242" t="s">
        <v>194</v>
      </c>
      <c r="AU209" s="242" t="s">
        <v>187</v>
      </c>
      <c r="AV209" s="11" t="s">
        <v>187</v>
      </c>
      <c r="AW209" s="11" t="s">
        <v>35</v>
      </c>
      <c r="AX209" s="11" t="s">
        <v>73</v>
      </c>
      <c r="AY209" s="242" t="s">
        <v>180</v>
      </c>
    </row>
    <row r="210" spans="2:51" s="12" customFormat="1" ht="13.5">
      <c r="B210" s="243"/>
      <c r="C210" s="244"/>
      <c r="D210" s="233" t="s">
        <v>194</v>
      </c>
      <c r="E210" s="245" t="s">
        <v>22</v>
      </c>
      <c r="F210" s="246" t="s">
        <v>196</v>
      </c>
      <c r="G210" s="244"/>
      <c r="H210" s="247">
        <v>2</v>
      </c>
      <c r="I210" s="248"/>
      <c r="J210" s="244"/>
      <c r="K210" s="244"/>
      <c r="L210" s="249"/>
      <c r="M210" s="250"/>
      <c r="N210" s="251"/>
      <c r="O210" s="251"/>
      <c r="P210" s="251"/>
      <c r="Q210" s="251"/>
      <c r="R210" s="251"/>
      <c r="S210" s="251"/>
      <c r="T210" s="252"/>
      <c r="AT210" s="253" t="s">
        <v>194</v>
      </c>
      <c r="AU210" s="253" t="s">
        <v>187</v>
      </c>
      <c r="AV210" s="12" t="s">
        <v>186</v>
      </c>
      <c r="AW210" s="12" t="s">
        <v>35</v>
      </c>
      <c r="AX210" s="12" t="s">
        <v>10</v>
      </c>
      <c r="AY210" s="253" t="s">
        <v>180</v>
      </c>
    </row>
    <row r="211" spans="2:65" s="1" customFormat="1" ht="14.4" customHeight="1">
      <c r="B211" s="45"/>
      <c r="C211" s="220" t="s">
        <v>348</v>
      </c>
      <c r="D211" s="220" t="s">
        <v>182</v>
      </c>
      <c r="E211" s="221" t="s">
        <v>349</v>
      </c>
      <c r="F211" s="222" t="s">
        <v>350</v>
      </c>
      <c r="G211" s="223" t="s">
        <v>203</v>
      </c>
      <c r="H211" s="224">
        <v>2</v>
      </c>
      <c r="I211" s="225"/>
      <c r="J211" s="224">
        <f>ROUND(I211*H211,0)</f>
        <v>0</v>
      </c>
      <c r="K211" s="222" t="s">
        <v>193</v>
      </c>
      <c r="L211" s="71"/>
      <c r="M211" s="226" t="s">
        <v>22</v>
      </c>
      <c r="N211" s="227" t="s">
        <v>45</v>
      </c>
      <c r="O211" s="46"/>
      <c r="P211" s="228">
        <f>O211*H211</f>
        <v>0</v>
      </c>
      <c r="Q211" s="228">
        <v>0</v>
      </c>
      <c r="R211" s="228">
        <f>Q211*H211</f>
        <v>0</v>
      </c>
      <c r="S211" s="228">
        <v>0</v>
      </c>
      <c r="T211" s="229">
        <f>S211*H211</f>
        <v>0</v>
      </c>
      <c r="AR211" s="23" t="s">
        <v>224</v>
      </c>
      <c r="AT211" s="23" t="s">
        <v>182</v>
      </c>
      <c r="AU211" s="23" t="s">
        <v>187</v>
      </c>
      <c r="AY211" s="23" t="s">
        <v>180</v>
      </c>
      <c r="BE211" s="230">
        <f>IF(N211="základní",J211,0)</f>
        <v>0</v>
      </c>
      <c r="BF211" s="230">
        <f>IF(N211="snížená",J211,0)</f>
        <v>0</v>
      </c>
      <c r="BG211" s="230">
        <f>IF(N211="zákl. přenesená",J211,0)</f>
        <v>0</v>
      </c>
      <c r="BH211" s="230">
        <f>IF(N211="sníž. přenesená",J211,0)</f>
        <v>0</v>
      </c>
      <c r="BI211" s="230">
        <f>IF(N211="nulová",J211,0)</f>
        <v>0</v>
      </c>
      <c r="BJ211" s="23" t="s">
        <v>187</v>
      </c>
      <c r="BK211" s="230">
        <f>ROUND(I211*H211,0)</f>
        <v>0</v>
      </c>
      <c r="BL211" s="23" t="s">
        <v>224</v>
      </c>
      <c r="BM211" s="23" t="s">
        <v>351</v>
      </c>
    </row>
    <row r="212" spans="2:47" s="1" customFormat="1" ht="13.5">
      <c r="B212" s="45"/>
      <c r="C212" s="73"/>
      <c r="D212" s="233" t="s">
        <v>205</v>
      </c>
      <c r="E212" s="73"/>
      <c r="F212" s="254" t="s">
        <v>346</v>
      </c>
      <c r="G212" s="73"/>
      <c r="H212" s="73"/>
      <c r="I212" s="190"/>
      <c r="J212" s="73"/>
      <c r="K212" s="73"/>
      <c r="L212" s="71"/>
      <c r="M212" s="255"/>
      <c r="N212" s="46"/>
      <c r="O212" s="46"/>
      <c r="P212" s="46"/>
      <c r="Q212" s="46"/>
      <c r="R212" s="46"/>
      <c r="S212" s="46"/>
      <c r="T212" s="94"/>
      <c r="AT212" s="23" t="s">
        <v>205</v>
      </c>
      <c r="AU212" s="23" t="s">
        <v>187</v>
      </c>
    </row>
    <row r="213" spans="2:65" s="1" customFormat="1" ht="14.4" customHeight="1">
      <c r="B213" s="45"/>
      <c r="C213" s="220" t="s">
        <v>270</v>
      </c>
      <c r="D213" s="220" t="s">
        <v>182</v>
      </c>
      <c r="E213" s="221" t="s">
        <v>352</v>
      </c>
      <c r="F213" s="222" t="s">
        <v>353</v>
      </c>
      <c r="G213" s="223" t="s">
        <v>203</v>
      </c>
      <c r="H213" s="224">
        <v>1</v>
      </c>
      <c r="I213" s="225"/>
      <c r="J213" s="224">
        <f>ROUND(I213*H213,0)</f>
        <v>0</v>
      </c>
      <c r="K213" s="222" t="s">
        <v>193</v>
      </c>
      <c r="L213" s="71"/>
      <c r="M213" s="226" t="s">
        <v>22</v>
      </c>
      <c r="N213" s="227" t="s">
        <v>45</v>
      </c>
      <c r="O213" s="46"/>
      <c r="P213" s="228">
        <f>O213*H213</f>
        <v>0</v>
      </c>
      <c r="Q213" s="228">
        <v>0</v>
      </c>
      <c r="R213" s="228">
        <f>Q213*H213</f>
        <v>0</v>
      </c>
      <c r="S213" s="228">
        <v>0</v>
      </c>
      <c r="T213" s="229">
        <f>S213*H213</f>
        <v>0</v>
      </c>
      <c r="AR213" s="23" t="s">
        <v>224</v>
      </c>
      <c r="AT213" s="23" t="s">
        <v>182</v>
      </c>
      <c r="AU213" s="23" t="s">
        <v>187</v>
      </c>
      <c r="AY213" s="23" t="s">
        <v>180</v>
      </c>
      <c r="BE213" s="230">
        <f>IF(N213="základní",J213,0)</f>
        <v>0</v>
      </c>
      <c r="BF213" s="230">
        <f>IF(N213="snížená",J213,0)</f>
        <v>0</v>
      </c>
      <c r="BG213" s="230">
        <f>IF(N213="zákl. přenesená",J213,0)</f>
        <v>0</v>
      </c>
      <c r="BH213" s="230">
        <f>IF(N213="sníž. přenesená",J213,0)</f>
        <v>0</v>
      </c>
      <c r="BI213" s="230">
        <f>IF(N213="nulová",J213,0)</f>
        <v>0</v>
      </c>
      <c r="BJ213" s="23" t="s">
        <v>187</v>
      </c>
      <c r="BK213" s="230">
        <f>ROUND(I213*H213,0)</f>
        <v>0</v>
      </c>
      <c r="BL213" s="23" t="s">
        <v>224</v>
      </c>
      <c r="BM213" s="23" t="s">
        <v>354</v>
      </c>
    </row>
    <row r="214" spans="2:47" s="1" customFormat="1" ht="13.5">
      <c r="B214" s="45"/>
      <c r="C214" s="73"/>
      <c r="D214" s="233" t="s">
        <v>205</v>
      </c>
      <c r="E214" s="73"/>
      <c r="F214" s="254" t="s">
        <v>346</v>
      </c>
      <c r="G214" s="73"/>
      <c r="H214" s="73"/>
      <c r="I214" s="190"/>
      <c r="J214" s="73"/>
      <c r="K214" s="73"/>
      <c r="L214" s="71"/>
      <c r="M214" s="255"/>
      <c r="N214" s="46"/>
      <c r="O214" s="46"/>
      <c r="P214" s="46"/>
      <c r="Q214" s="46"/>
      <c r="R214" s="46"/>
      <c r="S214" s="46"/>
      <c r="T214" s="94"/>
      <c r="AT214" s="23" t="s">
        <v>205</v>
      </c>
      <c r="AU214" s="23" t="s">
        <v>187</v>
      </c>
    </row>
    <row r="215" spans="2:65" s="1" customFormat="1" ht="22.8" customHeight="1">
      <c r="B215" s="45"/>
      <c r="C215" s="220" t="s">
        <v>355</v>
      </c>
      <c r="D215" s="220" t="s">
        <v>182</v>
      </c>
      <c r="E215" s="221" t="s">
        <v>356</v>
      </c>
      <c r="F215" s="222" t="s">
        <v>357</v>
      </c>
      <c r="G215" s="223" t="s">
        <v>358</v>
      </c>
      <c r="H215" s="224">
        <v>2</v>
      </c>
      <c r="I215" s="225"/>
      <c r="J215" s="224">
        <f>ROUND(I215*H215,0)</f>
        <v>0</v>
      </c>
      <c r="K215" s="222" t="s">
        <v>193</v>
      </c>
      <c r="L215" s="71"/>
      <c r="M215" s="226" t="s">
        <v>22</v>
      </c>
      <c r="N215" s="227" t="s">
        <v>45</v>
      </c>
      <c r="O215" s="46"/>
      <c r="P215" s="228">
        <f>O215*H215</f>
        <v>0</v>
      </c>
      <c r="Q215" s="228">
        <v>0</v>
      </c>
      <c r="R215" s="228">
        <f>Q215*H215</f>
        <v>0</v>
      </c>
      <c r="S215" s="228">
        <v>0</v>
      </c>
      <c r="T215" s="229">
        <f>S215*H215</f>
        <v>0</v>
      </c>
      <c r="AR215" s="23" t="s">
        <v>224</v>
      </c>
      <c r="AT215" s="23" t="s">
        <v>182</v>
      </c>
      <c r="AU215" s="23" t="s">
        <v>187</v>
      </c>
      <c r="AY215" s="23" t="s">
        <v>180</v>
      </c>
      <c r="BE215" s="230">
        <f>IF(N215="základní",J215,0)</f>
        <v>0</v>
      </c>
      <c r="BF215" s="230">
        <f>IF(N215="snížená",J215,0)</f>
        <v>0</v>
      </c>
      <c r="BG215" s="230">
        <f>IF(N215="zákl. přenesená",J215,0)</f>
        <v>0</v>
      </c>
      <c r="BH215" s="230">
        <f>IF(N215="sníž. přenesená",J215,0)</f>
        <v>0</v>
      </c>
      <c r="BI215" s="230">
        <f>IF(N215="nulová",J215,0)</f>
        <v>0</v>
      </c>
      <c r="BJ215" s="23" t="s">
        <v>187</v>
      </c>
      <c r="BK215" s="230">
        <f>ROUND(I215*H215,0)</f>
        <v>0</v>
      </c>
      <c r="BL215" s="23" t="s">
        <v>224</v>
      </c>
      <c r="BM215" s="23" t="s">
        <v>359</v>
      </c>
    </row>
    <row r="216" spans="2:47" s="1" customFormat="1" ht="13.5">
      <c r="B216" s="45"/>
      <c r="C216" s="73"/>
      <c r="D216" s="233" t="s">
        <v>205</v>
      </c>
      <c r="E216" s="73"/>
      <c r="F216" s="254" t="s">
        <v>360</v>
      </c>
      <c r="G216" s="73"/>
      <c r="H216" s="73"/>
      <c r="I216" s="190"/>
      <c r="J216" s="73"/>
      <c r="K216" s="73"/>
      <c r="L216" s="71"/>
      <c r="M216" s="255"/>
      <c r="N216" s="46"/>
      <c r="O216" s="46"/>
      <c r="P216" s="46"/>
      <c r="Q216" s="46"/>
      <c r="R216" s="46"/>
      <c r="S216" s="46"/>
      <c r="T216" s="94"/>
      <c r="AT216" s="23" t="s">
        <v>205</v>
      </c>
      <c r="AU216" s="23" t="s">
        <v>187</v>
      </c>
    </row>
    <row r="217" spans="2:65" s="1" customFormat="1" ht="22.8" customHeight="1">
      <c r="B217" s="45"/>
      <c r="C217" s="220" t="s">
        <v>274</v>
      </c>
      <c r="D217" s="220" t="s">
        <v>182</v>
      </c>
      <c r="E217" s="221" t="s">
        <v>361</v>
      </c>
      <c r="F217" s="222" t="s">
        <v>362</v>
      </c>
      <c r="G217" s="223" t="s">
        <v>358</v>
      </c>
      <c r="H217" s="224">
        <v>1</v>
      </c>
      <c r="I217" s="225"/>
      <c r="J217" s="224">
        <f>ROUND(I217*H217,0)</f>
        <v>0</v>
      </c>
      <c r="K217" s="222" t="s">
        <v>193</v>
      </c>
      <c r="L217" s="71"/>
      <c r="M217" s="226" t="s">
        <v>22</v>
      </c>
      <c r="N217" s="227" t="s">
        <v>45</v>
      </c>
      <c r="O217" s="46"/>
      <c r="P217" s="228">
        <f>O217*H217</f>
        <v>0</v>
      </c>
      <c r="Q217" s="228">
        <v>0</v>
      </c>
      <c r="R217" s="228">
        <f>Q217*H217</f>
        <v>0</v>
      </c>
      <c r="S217" s="228">
        <v>0</v>
      </c>
      <c r="T217" s="229">
        <f>S217*H217</f>
        <v>0</v>
      </c>
      <c r="AR217" s="23" t="s">
        <v>224</v>
      </c>
      <c r="AT217" s="23" t="s">
        <v>182</v>
      </c>
      <c r="AU217" s="23" t="s">
        <v>187</v>
      </c>
      <c r="AY217" s="23" t="s">
        <v>180</v>
      </c>
      <c r="BE217" s="230">
        <f>IF(N217="základní",J217,0)</f>
        <v>0</v>
      </c>
      <c r="BF217" s="230">
        <f>IF(N217="snížená",J217,0)</f>
        <v>0</v>
      </c>
      <c r="BG217" s="230">
        <f>IF(N217="zákl. přenesená",J217,0)</f>
        <v>0</v>
      </c>
      <c r="BH217" s="230">
        <f>IF(N217="sníž. přenesená",J217,0)</f>
        <v>0</v>
      </c>
      <c r="BI217" s="230">
        <f>IF(N217="nulová",J217,0)</f>
        <v>0</v>
      </c>
      <c r="BJ217" s="23" t="s">
        <v>187</v>
      </c>
      <c r="BK217" s="230">
        <f>ROUND(I217*H217,0)</f>
        <v>0</v>
      </c>
      <c r="BL217" s="23" t="s">
        <v>224</v>
      </c>
      <c r="BM217" s="23" t="s">
        <v>363</v>
      </c>
    </row>
    <row r="218" spans="2:47" s="1" customFormat="1" ht="13.5">
      <c r="B218" s="45"/>
      <c r="C218" s="73"/>
      <c r="D218" s="233" t="s">
        <v>205</v>
      </c>
      <c r="E218" s="73"/>
      <c r="F218" s="254" t="s">
        <v>360</v>
      </c>
      <c r="G218" s="73"/>
      <c r="H218" s="73"/>
      <c r="I218" s="190"/>
      <c r="J218" s="73"/>
      <c r="K218" s="73"/>
      <c r="L218" s="71"/>
      <c r="M218" s="255"/>
      <c r="N218" s="46"/>
      <c r="O218" s="46"/>
      <c r="P218" s="46"/>
      <c r="Q218" s="46"/>
      <c r="R218" s="46"/>
      <c r="S218" s="46"/>
      <c r="T218" s="94"/>
      <c r="AT218" s="23" t="s">
        <v>205</v>
      </c>
      <c r="AU218" s="23" t="s">
        <v>187</v>
      </c>
    </row>
    <row r="219" spans="2:65" s="1" customFormat="1" ht="22.8" customHeight="1">
      <c r="B219" s="45"/>
      <c r="C219" s="220" t="s">
        <v>364</v>
      </c>
      <c r="D219" s="220" t="s">
        <v>182</v>
      </c>
      <c r="E219" s="221" t="s">
        <v>365</v>
      </c>
      <c r="F219" s="222" t="s">
        <v>366</v>
      </c>
      <c r="G219" s="223" t="s">
        <v>358</v>
      </c>
      <c r="H219" s="224">
        <v>1</v>
      </c>
      <c r="I219" s="225"/>
      <c r="J219" s="224">
        <f>ROUND(I219*H219,0)</f>
        <v>0</v>
      </c>
      <c r="K219" s="222" t="s">
        <v>193</v>
      </c>
      <c r="L219" s="71"/>
      <c r="M219" s="226" t="s">
        <v>22</v>
      </c>
      <c r="N219" s="227" t="s">
        <v>45</v>
      </c>
      <c r="O219" s="46"/>
      <c r="P219" s="228">
        <f>O219*H219</f>
        <v>0</v>
      </c>
      <c r="Q219" s="228">
        <v>0</v>
      </c>
      <c r="R219" s="228">
        <f>Q219*H219</f>
        <v>0</v>
      </c>
      <c r="S219" s="228">
        <v>0</v>
      </c>
      <c r="T219" s="229">
        <f>S219*H219</f>
        <v>0</v>
      </c>
      <c r="AR219" s="23" t="s">
        <v>224</v>
      </c>
      <c r="AT219" s="23" t="s">
        <v>182</v>
      </c>
      <c r="AU219" s="23" t="s">
        <v>187</v>
      </c>
      <c r="AY219" s="23" t="s">
        <v>180</v>
      </c>
      <c r="BE219" s="230">
        <f>IF(N219="základní",J219,0)</f>
        <v>0</v>
      </c>
      <c r="BF219" s="230">
        <f>IF(N219="snížená",J219,0)</f>
        <v>0</v>
      </c>
      <c r="BG219" s="230">
        <f>IF(N219="zákl. přenesená",J219,0)</f>
        <v>0</v>
      </c>
      <c r="BH219" s="230">
        <f>IF(N219="sníž. přenesená",J219,0)</f>
        <v>0</v>
      </c>
      <c r="BI219" s="230">
        <f>IF(N219="nulová",J219,0)</f>
        <v>0</v>
      </c>
      <c r="BJ219" s="23" t="s">
        <v>187</v>
      </c>
      <c r="BK219" s="230">
        <f>ROUND(I219*H219,0)</f>
        <v>0</v>
      </c>
      <c r="BL219" s="23" t="s">
        <v>224</v>
      </c>
      <c r="BM219" s="23" t="s">
        <v>367</v>
      </c>
    </row>
    <row r="220" spans="2:47" s="1" customFormat="1" ht="13.5">
      <c r="B220" s="45"/>
      <c r="C220" s="73"/>
      <c r="D220" s="233" t="s">
        <v>205</v>
      </c>
      <c r="E220" s="73"/>
      <c r="F220" s="254" t="s">
        <v>360</v>
      </c>
      <c r="G220" s="73"/>
      <c r="H220" s="73"/>
      <c r="I220" s="190"/>
      <c r="J220" s="73"/>
      <c r="K220" s="73"/>
      <c r="L220" s="71"/>
      <c r="M220" s="255"/>
      <c r="N220" s="46"/>
      <c r="O220" s="46"/>
      <c r="P220" s="46"/>
      <c r="Q220" s="46"/>
      <c r="R220" s="46"/>
      <c r="S220" s="46"/>
      <c r="T220" s="94"/>
      <c r="AT220" s="23" t="s">
        <v>205</v>
      </c>
      <c r="AU220" s="23" t="s">
        <v>187</v>
      </c>
    </row>
    <row r="221" spans="2:65" s="1" customFormat="1" ht="22.8" customHeight="1">
      <c r="B221" s="45"/>
      <c r="C221" s="220" t="s">
        <v>278</v>
      </c>
      <c r="D221" s="220" t="s">
        <v>182</v>
      </c>
      <c r="E221" s="221" t="s">
        <v>368</v>
      </c>
      <c r="F221" s="222" t="s">
        <v>369</v>
      </c>
      <c r="G221" s="223" t="s">
        <v>358</v>
      </c>
      <c r="H221" s="224">
        <v>1</v>
      </c>
      <c r="I221" s="225"/>
      <c r="J221" s="224">
        <f>ROUND(I221*H221,0)</f>
        <v>0</v>
      </c>
      <c r="K221" s="222" t="s">
        <v>193</v>
      </c>
      <c r="L221" s="71"/>
      <c r="M221" s="226" t="s">
        <v>22</v>
      </c>
      <c r="N221" s="227" t="s">
        <v>45</v>
      </c>
      <c r="O221" s="46"/>
      <c r="P221" s="228">
        <f>O221*H221</f>
        <v>0</v>
      </c>
      <c r="Q221" s="228">
        <v>0</v>
      </c>
      <c r="R221" s="228">
        <f>Q221*H221</f>
        <v>0</v>
      </c>
      <c r="S221" s="228">
        <v>0</v>
      </c>
      <c r="T221" s="229">
        <f>S221*H221</f>
        <v>0</v>
      </c>
      <c r="AR221" s="23" t="s">
        <v>224</v>
      </c>
      <c r="AT221" s="23" t="s">
        <v>182</v>
      </c>
      <c r="AU221" s="23" t="s">
        <v>187</v>
      </c>
      <c r="AY221" s="23" t="s">
        <v>180</v>
      </c>
      <c r="BE221" s="230">
        <f>IF(N221="základní",J221,0)</f>
        <v>0</v>
      </c>
      <c r="BF221" s="230">
        <f>IF(N221="snížená",J221,0)</f>
        <v>0</v>
      </c>
      <c r="BG221" s="230">
        <f>IF(N221="zákl. přenesená",J221,0)</f>
        <v>0</v>
      </c>
      <c r="BH221" s="230">
        <f>IF(N221="sníž. přenesená",J221,0)</f>
        <v>0</v>
      </c>
      <c r="BI221" s="230">
        <f>IF(N221="nulová",J221,0)</f>
        <v>0</v>
      </c>
      <c r="BJ221" s="23" t="s">
        <v>187</v>
      </c>
      <c r="BK221" s="230">
        <f>ROUND(I221*H221,0)</f>
        <v>0</v>
      </c>
      <c r="BL221" s="23" t="s">
        <v>224</v>
      </c>
      <c r="BM221" s="23" t="s">
        <v>370</v>
      </c>
    </row>
    <row r="222" spans="2:65" s="1" customFormat="1" ht="14.4" customHeight="1">
      <c r="B222" s="45"/>
      <c r="C222" s="220" t="s">
        <v>371</v>
      </c>
      <c r="D222" s="220" t="s">
        <v>182</v>
      </c>
      <c r="E222" s="221" t="s">
        <v>372</v>
      </c>
      <c r="F222" s="222" t="s">
        <v>373</v>
      </c>
      <c r="G222" s="223" t="s">
        <v>203</v>
      </c>
      <c r="H222" s="224">
        <v>5</v>
      </c>
      <c r="I222" s="225"/>
      <c r="J222" s="224">
        <f>ROUND(I222*H222,0)</f>
        <v>0</v>
      </c>
      <c r="K222" s="222" t="s">
        <v>193</v>
      </c>
      <c r="L222" s="71"/>
      <c r="M222" s="226" t="s">
        <v>22</v>
      </c>
      <c r="N222" s="227" t="s">
        <v>45</v>
      </c>
      <c r="O222" s="46"/>
      <c r="P222" s="228">
        <f>O222*H222</f>
        <v>0</v>
      </c>
      <c r="Q222" s="228">
        <v>0</v>
      </c>
      <c r="R222" s="228">
        <f>Q222*H222</f>
        <v>0</v>
      </c>
      <c r="S222" s="228">
        <v>0</v>
      </c>
      <c r="T222" s="229">
        <f>S222*H222</f>
        <v>0</v>
      </c>
      <c r="AR222" s="23" t="s">
        <v>224</v>
      </c>
      <c r="AT222" s="23" t="s">
        <v>182</v>
      </c>
      <c r="AU222" s="23" t="s">
        <v>187</v>
      </c>
      <c r="AY222" s="23" t="s">
        <v>180</v>
      </c>
      <c r="BE222" s="230">
        <f>IF(N222="základní",J222,0)</f>
        <v>0</v>
      </c>
      <c r="BF222" s="230">
        <f>IF(N222="snížená",J222,0)</f>
        <v>0</v>
      </c>
      <c r="BG222" s="230">
        <f>IF(N222="zákl. přenesená",J222,0)</f>
        <v>0</v>
      </c>
      <c r="BH222" s="230">
        <f>IF(N222="sníž. přenesená",J222,0)</f>
        <v>0</v>
      </c>
      <c r="BI222" s="230">
        <f>IF(N222="nulová",J222,0)</f>
        <v>0</v>
      </c>
      <c r="BJ222" s="23" t="s">
        <v>187</v>
      </c>
      <c r="BK222" s="230">
        <f>ROUND(I222*H222,0)</f>
        <v>0</v>
      </c>
      <c r="BL222" s="23" t="s">
        <v>224</v>
      </c>
      <c r="BM222" s="23" t="s">
        <v>374</v>
      </c>
    </row>
    <row r="223" spans="2:47" s="1" customFormat="1" ht="13.5">
      <c r="B223" s="45"/>
      <c r="C223" s="73"/>
      <c r="D223" s="233" t="s">
        <v>205</v>
      </c>
      <c r="E223" s="73"/>
      <c r="F223" s="254" t="s">
        <v>375</v>
      </c>
      <c r="G223" s="73"/>
      <c r="H223" s="73"/>
      <c r="I223" s="190"/>
      <c r="J223" s="73"/>
      <c r="K223" s="73"/>
      <c r="L223" s="71"/>
      <c r="M223" s="255"/>
      <c r="N223" s="46"/>
      <c r="O223" s="46"/>
      <c r="P223" s="46"/>
      <c r="Q223" s="46"/>
      <c r="R223" s="46"/>
      <c r="S223" s="46"/>
      <c r="T223" s="94"/>
      <c r="AT223" s="23" t="s">
        <v>205</v>
      </c>
      <c r="AU223" s="23" t="s">
        <v>187</v>
      </c>
    </row>
    <row r="224" spans="2:65" s="1" customFormat="1" ht="34.2" customHeight="1">
      <c r="B224" s="45"/>
      <c r="C224" s="220" t="s">
        <v>286</v>
      </c>
      <c r="D224" s="220" t="s">
        <v>182</v>
      </c>
      <c r="E224" s="221" t="s">
        <v>376</v>
      </c>
      <c r="F224" s="222" t="s">
        <v>377</v>
      </c>
      <c r="G224" s="223" t="s">
        <v>334</v>
      </c>
      <c r="H224" s="225"/>
      <c r="I224" s="225"/>
      <c r="J224" s="224">
        <f>ROUND(I224*H224,0)</f>
        <v>0</v>
      </c>
      <c r="K224" s="222" t="s">
        <v>193</v>
      </c>
      <c r="L224" s="71"/>
      <c r="M224" s="226" t="s">
        <v>22</v>
      </c>
      <c r="N224" s="227" t="s">
        <v>45</v>
      </c>
      <c r="O224" s="46"/>
      <c r="P224" s="228">
        <f>O224*H224</f>
        <v>0</v>
      </c>
      <c r="Q224" s="228">
        <v>0</v>
      </c>
      <c r="R224" s="228">
        <f>Q224*H224</f>
        <v>0</v>
      </c>
      <c r="S224" s="228">
        <v>0</v>
      </c>
      <c r="T224" s="229">
        <f>S224*H224</f>
        <v>0</v>
      </c>
      <c r="AR224" s="23" t="s">
        <v>224</v>
      </c>
      <c r="AT224" s="23" t="s">
        <v>182</v>
      </c>
      <c r="AU224" s="23" t="s">
        <v>187</v>
      </c>
      <c r="AY224" s="23" t="s">
        <v>180</v>
      </c>
      <c r="BE224" s="230">
        <f>IF(N224="základní",J224,0)</f>
        <v>0</v>
      </c>
      <c r="BF224" s="230">
        <f>IF(N224="snížená",J224,0)</f>
        <v>0</v>
      </c>
      <c r="BG224" s="230">
        <f>IF(N224="zákl. přenesená",J224,0)</f>
        <v>0</v>
      </c>
      <c r="BH224" s="230">
        <f>IF(N224="sníž. přenesená",J224,0)</f>
        <v>0</v>
      </c>
      <c r="BI224" s="230">
        <f>IF(N224="nulová",J224,0)</f>
        <v>0</v>
      </c>
      <c r="BJ224" s="23" t="s">
        <v>187</v>
      </c>
      <c r="BK224" s="230">
        <f>ROUND(I224*H224,0)</f>
        <v>0</v>
      </c>
      <c r="BL224" s="23" t="s">
        <v>224</v>
      </c>
      <c r="BM224" s="23" t="s">
        <v>378</v>
      </c>
    </row>
    <row r="225" spans="2:47" s="1" customFormat="1" ht="13.5">
      <c r="B225" s="45"/>
      <c r="C225" s="73"/>
      <c r="D225" s="233" t="s">
        <v>205</v>
      </c>
      <c r="E225" s="73"/>
      <c r="F225" s="254" t="s">
        <v>336</v>
      </c>
      <c r="G225" s="73"/>
      <c r="H225" s="73"/>
      <c r="I225" s="190"/>
      <c r="J225" s="73"/>
      <c r="K225" s="73"/>
      <c r="L225" s="71"/>
      <c r="M225" s="255"/>
      <c r="N225" s="46"/>
      <c r="O225" s="46"/>
      <c r="P225" s="46"/>
      <c r="Q225" s="46"/>
      <c r="R225" s="46"/>
      <c r="S225" s="46"/>
      <c r="T225" s="94"/>
      <c r="AT225" s="23" t="s">
        <v>205</v>
      </c>
      <c r="AU225" s="23" t="s">
        <v>187</v>
      </c>
    </row>
    <row r="226" spans="2:63" s="10" customFormat="1" ht="29.85" customHeight="1">
      <c r="B226" s="204"/>
      <c r="C226" s="205"/>
      <c r="D226" s="206" t="s">
        <v>72</v>
      </c>
      <c r="E226" s="218" t="s">
        <v>379</v>
      </c>
      <c r="F226" s="218" t="s">
        <v>380</v>
      </c>
      <c r="G226" s="205"/>
      <c r="H226" s="205"/>
      <c r="I226" s="208"/>
      <c r="J226" s="219">
        <f>BK226</f>
        <v>0</v>
      </c>
      <c r="K226" s="205"/>
      <c r="L226" s="210"/>
      <c r="M226" s="211"/>
      <c r="N226" s="212"/>
      <c r="O226" s="212"/>
      <c r="P226" s="213">
        <f>SUM(P227:P244)</f>
        <v>0</v>
      </c>
      <c r="Q226" s="212"/>
      <c r="R226" s="213">
        <f>SUM(R227:R244)</f>
        <v>0</v>
      </c>
      <c r="S226" s="212"/>
      <c r="T226" s="214">
        <f>SUM(T227:T244)</f>
        <v>0</v>
      </c>
      <c r="AR226" s="215" t="s">
        <v>187</v>
      </c>
      <c r="AT226" s="216" t="s">
        <v>72</v>
      </c>
      <c r="AU226" s="216" t="s">
        <v>10</v>
      </c>
      <c r="AY226" s="215" t="s">
        <v>180</v>
      </c>
      <c r="BK226" s="217">
        <f>SUM(BK227:BK244)</f>
        <v>0</v>
      </c>
    </row>
    <row r="227" spans="2:65" s="1" customFormat="1" ht="14.4" customHeight="1">
      <c r="B227" s="45"/>
      <c r="C227" s="220" t="s">
        <v>381</v>
      </c>
      <c r="D227" s="220" t="s">
        <v>182</v>
      </c>
      <c r="E227" s="221" t="s">
        <v>382</v>
      </c>
      <c r="F227" s="222" t="s">
        <v>341</v>
      </c>
      <c r="G227" s="223" t="s">
        <v>269</v>
      </c>
      <c r="H227" s="224">
        <v>2</v>
      </c>
      <c r="I227" s="225"/>
      <c r="J227" s="224">
        <f>ROUND(I227*H227,0)</f>
        <v>0</v>
      </c>
      <c r="K227" s="222" t="s">
        <v>22</v>
      </c>
      <c r="L227" s="71"/>
      <c r="M227" s="226" t="s">
        <v>22</v>
      </c>
      <c r="N227" s="227" t="s">
        <v>45</v>
      </c>
      <c r="O227" s="46"/>
      <c r="P227" s="228">
        <f>O227*H227</f>
        <v>0</v>
      </c>
      <c r="Q227" s="228">
        <v>0</v>
      </c>
      <c r="R227" s="228">
        <f>Q227*H227</f>
        <v>0</v>
      </c>
      <c r="S227" s="228">
        <v>0</v>
      </c>
      <c r="T227" s="229">
        <f>S227*H227</f>
        <v>0</v>
      </c>
      <c r="AR227" s="23" t="s">
        <v>224</v>
      </c>
      <c r="AT227" s="23" t="s">
        <v>182</v>
      </c>
      <c r="AU227" s="23" t="s">
        <v>187</v>
      </c>
      <c r="AY227" s="23" t="s">
        <v>180</v>
      </c>
      <c r="BE227" s="230">
        <f>IF(N227="základní",J227,0)</f>
        <v>0</v>
      </c>
      <c r="BF227" s="230">
        <f>IF(N227="snížená",J227,0)</f>
        <v>0</v>
      </c>
      <c r="BG227" s="230">
        <f>IF(N227="zákl. přenesená",J227,0)</f>
        <v>0</v>
      </c>
      <c r="BH227" s="230">
        <f>IF(N227="sníž. přenesená",J227,0)</f>
        <v>0</v>
      </c>
      <c r="BI227" s="230">
        <f>IF(N227="nulová",J227,0)</f>
        <v>0</v>
      </c>
      <c r="BJ227" s="23" t="s">
        <v>187</v>
      </c>
      <c r="BK227" s="230">
        <f>ROUND(I227*H227,0)</f>
        <v>0</v>
      </c>
      <c r="BL227" s="23" t="s">
        <v>224</v>
      </c>
      <c r="BM227" s="23" t="s">
        <v>383</v>
      </c>
    </row>
    <row r="228" spans="2:65" s="1" customFormat="1" ht="22.8" customHeight="1">
      <c r="B228" s="45"/>
      <c r="C228" s="220" t="s">
        <v>290</v>
      </c>
      <c r="D228" s="220" t="s">
        <v>182</v>
      </c>
      <c r="E228" s="221" t="s">
        <v>384</v>
      </c>
      <c r="F228" s="222" t="s">
        <v>385</v>
      </c>
      <c r="G228" s="223" t="s">
        <v>203</v>
      </c>
      <c r="H228" s="224">
        <v>14</v>
      </c>
      <c r="I228" s="225"/>
      <c r="J228" s="224">
        <f>ROUND(I228*H228,0)</f>
        <v>0</v>
      </c>
      <c r="K228" s="222" t="s">
        <v>193</v>
      </c>
      <c r="L228" s="71"/>
      <c r="M228" s="226" t="s">
        <v>22</v>
      </c>
      <c r="N228" s="227" t="s">
        <v>45</v>
      </c>
      <c r="O228" s="46"/>
      <c r="P228" s="228">
        <f>O228*H228</f>
        <v>0</v>
      </c>
      <c r="Q228" s="228">
        <v>0</v>
      </c>
      <c r="R228" s="228">
        <f>Q228*H228</f>
        <v>0</v>
      </c>
      <c r="S228" s="228">
        <v>0</v>
      </c>
      <c r="T228" s="229">
        <f>S228*H228</f>
        <v>0</v>
      </c>
      <c r="AR228" s="23" t="s">
        <v>224</v>
      </c>
      <c r="AT228" s="23" t="s">
        <v>182</v>
      </c>
      <c r="AU228" s="23" t="s">
        <v>187</v>
      </c>
      <c r="AY228" s="23" t="s">
        <v>180</v>
      </c>
      <c r="BE228" s="230">
        <f>IF(N228="základní",J228,0)</f>
        <v>0</v>
      </c>
      <c r="BF228" s="230">
        <f>IF(N228="snížená",J228,0)</f>
        <v>0</v>
      </c>
      <c r="BG228" s="230">
        <f>IF(N228="zákl. přenesená",J228,0)</f>
        <v>0</v>
      </c>
      <c r="BH228" s="230">
        <f>IF(N228="sníž. přenesená",J228,0)</f>
        <v>0</v>
      </c>
      <c r="BI228" s="230">
        <f>IF(N228="nulová",J228,0)</f>
        <v>0</v>
      </c>
      <c r="BJ228" s="23" t="s">
        <v>187</v>
      </c>
      <c r="BK228" s="230">
        <f>ROUND(I228*H228,0)</f>
        <v>0</v>
      </c>
      <c r="BL228" s="23" t="s">
        <v>224</v>
      </c>
      <c r="BM228" s="23" t="s">
        <v>386</v>
      </c>
    </row>
    <row r="229" spans="2:47" s="1" customFormat="1" ht="13.5">
      <c r="B229" s="45"/>
      <c r="C229" s="73"/>
      <c r="D229" s="233" t="s">
        <v>205</v>
      </c>
      <c r="E229" s="73"/>
      <c r="F229" s="254" t="s">
        <v>387</v>
      </c>
      <c r="G229" s="73"/>
      <c r="H229" s="73"/>
      <c r="I229" s="190"/>
      <c r="J229" s="73"/>
      <c r="K229" s="73"/>
      <c r="L229" s="71"/>
      <c r="M229" s="255"/>
      <c r="N229" s="46"/>
      <c r="O229" s="46"/>
      <c r="P229" s="46"/>
      <c r="Q229" s="46"/>
      <c r="R229" s="46"/>
      <c r="S229" s="46"/>
      <c r="T229" s="94"/>
      <c r="AT229" s="23" t="s">
        <v>205</v>
      </c>
      <c r="AU229" s="23" t="s">
        <v>187</v>
      </c>
    </row>
    <row r="230" spans="2:51" s="11" customFormat="1" ht="13.5">
      <c r="B230" s="231"/>
      <c r="C230" s="232"/>
      <c r="D230" s="233" t="s">
        <v>194</v>
      </c>
      <c r="E230" s="234" t="s">
        <v>22</v>
      </c>
      <c r="F230" s="235" t="s">
        <v>388</v>
      </c>
      <c r="G230" s="232"/>
      <c r="H230" s="236">
        <v>14</v>
      </c>
      <c r="I230" s="237"/>
      <c r="J230" s="232"/>
      <c r="K230" s="232"/>
      <c r="L230" s="238"/>
      <c r="M230" s="239"/>
      <c r="N230" s="240"/>
      <c r="O230" s="240"/>
      <c r="P230" s="240"/>
      <c r="Q230" s="240"/>
      <c r="R230" s="240"/>
      <c r="S230" s="240"/>
      <c r="T230" s="241"/>
      <c r="AT230" s="242" t="s">
        <v>194</v>
      </c>
      <c r="AU230" s="242" t="s">
        <v>187</v>
      </c>
      <c r="AV230" s="11" t="s">
        <v>187</v>
      </c>
      <c r="AW230" s="11" t="s">
        <v>35</v>
      </c>
      <c r="AX230" s="11" t="s">
        <v>73</v>
      </c>
      <c r="AY230" s="242" t="s">
        <v>180</v>
      </c>
    </row>
    <row r="231" spans="2:51" s="12" customFormat="1" ht="13.5">
      <c r="B231" s="243"/>
      <c r="C231" s="244"/>
      <c r="D231" s="233" t="s">
        <v>194</v>
      </c>
      <c r="E231" s="245" t="s">
        <v>22</v>
      </c>
      <c r="F231" s="246" t="s">
        <v>196</v>
      </c>
      <c r="G231" s="244"/>
      <c r="H231" s="247">
        <v>14</v>
      </c>
      <c r="I231" s="248"/>
      <c r="J231" s="244"/>
      <c r="K231" s="244"/>
      <c r="L231" s="249"/>
      <c r="M231" s="250"/>
      <c r="N231" s="251"/>
      <c r="O231" s="251"/>
      <c r="P231" s="251"/>
      <c r="Q231" s="251"/>
      <c r="R231" s="251"/>
      <c r="S231" s="251"/>
      <c r="T231" s="252"/>
      <c r="AT231" s="253" t="s">
        <v>194</v>
      </c>
      <c r="AU231" s="253" t="s">
        <v>187</v>
      </c>
      <c r="AV231" s="12" t="s">
        <v>186</v>
      </c>
      <c r="AW231" s="12" t="s">
        <v>35</v>
      </c>
      <c r="AX231" s="12" t="s">
        <v>10</v>
      </c>
      <c r="AY231" s="253" t="s">
        <v>180</v>
      </c>
    </row>
    <row r="232" spans="2:65" s="1" customFormat="1" ht="34.2" customHeight="1">
      <c r="B232" s="45"/>
      <c r="C232" s="220" t="s">
        <v>389</v>
      </c>
      <c r="D232" s="220" t="s">
        <v>182</v>
      </c>
      <c r="E232" s="221" t="s">
        <v>390</v>
      </c>
      <c r="F232" s="222" t="s">
        <v>391</v>
      </c>
      <c r="G232" s="223" t="s">
        <v>203</v>
      </c>
      <c r="H232" s="224">
        <v>14</v>
      </c>
      <c r="I232" s="225"/>
      <c r="J232" s="224">
        <f>ROUND(I232*H232,0)</f>
        <v>0</v>
      </c>
      <c r="K232" s="222" t="s">
        <v>193</v>
      </c>
      <c r="L232" s="71"/>
      <c r="M232" s="226" t="s">
        <v>22</v>
      </c>
      <c r="N232" s="227" t="s">
        <v>45</v>
      </c>
      <c r="O232" s="46"/>
      <c r="P232" s="228">
        <f>O232*H232</f>
        <v>0</v>
      </c>
      <c r="Q232" s="228">
        <v>0</v>
      </c>
      <c r="R232" s="228">
        <f>Q232*H232</f>
        <v>0</v>
      </c>
      <c r="S232" s="228">
        <v>0</v>
      </c>
      <c r="T232" s="229">
        <f>S232*H232</f>
        <v>0</v>
      </c>
      <c r="AR232" s="23" t="s">
        <v>224</v>
      </c>
      <c r="AT232" s="23" t="s">
        <v>182</v>
      </c>
      <c r="AU232" s="23" t="s">
        <v>187</v>
      </c>
      <c r="AY232" s="23" t="s">
        <v>180</v>
      </c>
      <c r="BE232" s="230">
        <f>IF(N232="základní",J232,0)</f>
        <v>0</v>
      </c>
      <c r="BF232" s="230">
        <f>IF(N232="snížená",J232,0)</f>
        <v>0</v>
      </c>
      <c r="BG232" s="230">
        <f>IF(N232="zákl. přenesená",J232,0)</f>
        <v>0</v>
      </c>
      <c r="BH232" s="230">
        <f>IF(N232="sníž. přenesená",J232,0)</f>
        <v>0</v>
      </c>
      <c r="BI232" s="230">
        <f>IF(N232="nulová",J232,0)</f>
        <v>0</v>
      </c>
      <c r="BJ232" s="23" t="s">
        <v>187</v>
      </c>
      <c r="BK232" s="230">
        <f>ROUND(I232*H232,0)</f>
        <v>0</v>
      </c>
      <c r="BL232" s="23" t="s">
        <v>224</v>
      </c>
      <c r="BM232" s="23" t="s">
        <v>392</v>
      </c>
    </row>
    <row r="233" spans="2:47" s="1" customFormat="1" ht="13.5">
      <c r="B233" s="45"/>
      <c r="C233" s="73"/>
      <c r="D233" s="233" t="s">
        <v>205</v>
      </c>
      <c r="E233" s="73"/>
      <c r="F233" s="254" t="s">
        <v>393</v>
      </c>
      <c r="G233" s="73"/>
      <c r="H233" s="73"/>
      <c r="I233" s="190"/>
      <c r="J233" s="73"/>
      <c r="K233" s="73"/>
      <c r="L233" s="71"/>
      <c r="M233" s="255"/>
      <c r="N233" s="46"/>
      <c r="O233" s="46"/>
      <c r="P233" s="46"/>
      <c r="Q233" s="46"/>
      <c r="R233" s="46"/>
      <c r="S233" s="46"/>
      <c r="T233" s="94"/>
      <c r="AT233" s="23" t="s">
        <v>205</v>
      </c>
      <c r="AU233" s="23" t="s">
        <v>187</v>
      </c>
    </row>
    <row r="234" spans="2:65" s="1" customFormat="1" ht="22.8" customHeight="1">
      <c r="B234" s="45"/>
      <c r="C234" s="220" t="s">
        <v>294</v>
      </c>
      <c r="D234" s="220" t="s">
        <v>182</v>
      </c>
      <c r="E234" s="221" t="s">
        <v>394</v>
      </c>
      <c r="F234" s="222" t="s">
        <v>395</v>
      </c>
      <c r="G234" s="223" t="s">
        <v>358</v>
      </c>
      <c r="H234" s="224">
        <v>8</v>
      </c>
      <c r="I234" s="225"/>
      <c r="J234" s="224">
        <f>ROUND(I234*H234,0)</f>
        <v>0</v>
      </c>
      <c r="K234" s="222" t="s">
        <v>193</v>
      </c>
      <c r="L234" s="71"/>
      <c r="M234" s="226" t="s">
        <v>22</v>
      </c>
      <c r="N234" s="227" t="s">
        <v>45</v>
      </c>
      <c r="O234" s="46"/>
      <c r="P234" s="228">
        <f>O234*H234</f>
        <v>0</v>
      </c>
      <c r="Q234" s="228">
        <v>0</v>
      </c>
      <c r="R234" s="228">
        <f>Q234*H234</f>
        <v>0</v>
      </c>
      <c r="S234" s="228">
        <v>0</v>
      </c>
      <c r="T234" s="229">
        <f>S234*H234</f>
        <v>0</v>
      </c>
      <c r="AR234" s="23" t="s">
        <v>224</v>
      </c>
      <c r="AT234" s="23" t="s">
        <v>182</v>
      </c>
      <c r="AU234" s="23" t="s">
        <v>187</v>
      </c>
      <c r="AY234" s="23" t="s">
        <v>180</v>
      </c>
      <c r="BE234" s="230">
        <f>IF(N234="základní",J234,0)</f>
        <v>0</v>
      </c>
      <c r="BF234" s="230">
        <f>IF(N234="snížená",J234,0)</f>
        <v>0</v>
      </c>
      <c r="BG234" s="230">
        <f>IF(N234="zákl. přenesená",J234,0)</f>
        <v>0</v>
      </c>
      <c r="BH234" s="230">
        <f>IF(N234="sníž. přenesená",J234,0)</f>
        <v>0</v>
      </c>
      <c r="BI234" s="230">
        <f>IF(N234="nulová",J234,0)</f>
        <v>0</v>
      </c>
      <c r="BJ234" s="23" t="s">
        <v>187</v>
      </c>
      <c r="BK234" s="230">
        <f>ROUND(I234*H234,0)</f>
        <v>0</v>
      </c>
      <c r="BL234" s="23" t="s">
        <v>224</v>
      </c>
      <c r="BM234" s="23" t="s">
        <v>396</v>
      </c>
    </row>
    <row r="235" spans="2:47" s="1" customFormat="1" ht="13.5">
      <c r="B235" s="45"/>
      <c r="C235" s="73"/>
      <c r="D235" s="233" t="s">
        <v>205</v>
      </c>
      <c r="E235" s="73"/>
      <c r="F235" s="254" t="s">
        <v>397</v>
      </c>
      <c r="G235" s="73"/>
      <c r="H235" s="73"/>
      <c r="I235" s="190"/>
      <c r="J235" s="73"/>
      <c r="K235" s="73"/>
      <c r="L235" s="71"/>
      <c r="M235" s="255"/>
      <c r="N235" s="46"/>
      <c r="O235" s="46"/>
      <c r="P235" s="46"/>
      <c r="Q235" s="46"/>
      <c r="R235" s="46"/>
      <c r="S235" s="46"/>
      <c r="T235" s="94"/>
      <c r="AT235" s="23" t="s">
        <v>205</v>
      </c>
      <c r="AU235" s="23" t="s">
        <v>187</v>
      </c>
    </row>
    <row r="236" spans="2:65" s="1" customFormat="1" ht="14.4" customHeight="1">
      <c r="B236" s="45"/>
      <c r="C236" s="220" t="s">
        <v>398</v>
      </c>
      <c r="D236" s="220" t="s">
        <v>182</v>
      </c>
      <c r="E236" s="221" t="s">
        <v>399</v>
      </c>
      <c r="F236" s="222" t="s">
        <v>400</v>
      </c>
      <c r="G236" s="223" t="s">
        <v>358</v>
      </c>
      <c r="H236" s="224">
        <v>2</v>
      </c>
      <c r="I236" s="225"/>
      <c r="J236" s="224">
        <f>ROUND(I236*H236,0)</f>
        <v>0</v>
      </c>
      <c r="K236" s="222" t="s">
        <v>193</v>
      </c>
      <c r="L236" s="71"/>
      <c r="M236" s="226" t="s">
        <v>22</v>
      </c>
      <c r="N236" s="227" t="s">
        <v>45</v>
      </c>
      <c r="O236" s="46"/>
      <c r="P236" s="228">
        <f>O236*H236</f>
        <v>0</v>
      </c>
      <c r="Q236" s="228">
        <v>0</v>
      </c>
      <c r="R236" s="228">
        <f>Q236*H236</f>
        <v>0</v>
      </c>
      <c r="S236" s="228">
        <v>0</v>
      </c>
      <c r="T236" s="229">
        <f>S236*H236</f>
        <v>0</v>
      </c>
      <c r="AR236" s="23" t="s">
        <v>224</v>
      </c>
      <c r="AT236" s="23" t="s">
        <v>182</v>
      </c>
      <c r="AU236" s="23" t="s">
        <v>187</v>
      </c>
      <c r="AY236" s="23" t="s">
        <v>180</v>
      </c>
      <c r="BE236" s="230">
        <f>IF(N236="základní",J236,0)</f>
        <v>0</v>
      </c>
      <c r="BF236" s="230">
        <f>IF(N236="snížená",J236,0)</f>
        <v>0</v>
      </c>
      <c r="BG236" s="230">
        <f>IF(N236="zákl. přenesená",J236,0)</f>
        <v>0</v>
      </c>
      <c r="BH236" s="230">
        <f>IF(N236="sníž. přenesená",J236,0)</f>
        <v>0</v>
      </c>
      <c r="BI236" s="230">
        <f>IF(N236="nulová",J236,0)</f>
        <v>0</v>
      </c>
      <c r="BJ236" s="23" t="s">
        <v>187</v>
      </c>
      <c r="BK236" s="230">
        <f>ROUND(I236*H236,0)</f>
        <v>0</v>
      </c>
      <c r="BL236" s="23" t="s">
        <v>224</v>
      </c>
      <c r="BM236" s="23" t="s">
        <v>401</v>
      </c>
    </row>
    <row r="237" spans="2:65" s="1" customFormat="1" ht="22.8" customHeight="1">
      <c r="B237" s="45"/>
      <c r="C237" s="220" t="s">
        <v>298</v>
      </c>
      <c r="D237" s="220" t="s">
        <v>182</v>
      </c>
      <c r="E237" s="221" t="s">
        <v>402</v>
      </c>
      <c r="F237" s="222" t="s">
        <v>403</v>
      </c>
      <c r="G237" s="223" t="s">
        <v>358</v>
      </c>
      <c r="H237" s="224">
        <v>2</v>
      </c>
      <c r="I237" s="225"/>
      <c r="J237" s="224">
        <f>ROUND(I237*H237,0)</f>
        <v>0</v>
      </c>
      <c r="K237" s="222" t="s">
        <v>193</v>
      </c>
      <c r="L237" s="71"/>
      <c r="M237" s="226" t="s">
        <v>22</v>
      </c>
      <c r="N237" s="227" t="s">
        <v>45</v>
      </c>
      <c r="O237" s="46"/>
      <c r="P237" s="228">
        <f>O237*H237</f>
        <v>0</v>
      </c>
      <c r="Q237" s="228">
        <v>0</v>
      </c>
      <c r="R237" s="228">
        <f>Q237*H237</f>
        <v>0</v>
      </c>
      <c r="S237" s="228">
        <v>0</v>
      </c>
      <c r="T237" s="229">
        <f>S237*H237</f>
        <v>0</v>
      </c>
      <c r="AR237" s="23" t="s">
        <v>224</v>
      </c>
      <c r="AT237" s="23" t="s">
        <v>182</v>
      </c>
      <c r="AU237" s="23" t="s">
        <v>187</v>
      </c>
      <c r="AY237" s="23" t="s">
        <v>180</v>
      </c>
      <c r="BE237" s="230">
        <f>IF(N237="základní",J237,0)</f>
        <v>0</v>
      </c>
      <c r="BF237" s="230">
        <f>IF(N237="snížená",J237,0)</f>
        <v>0</v>
      </c>
      <c r="BG237" s="230">
        <f>IF(N237="zákl. přenesená",J237,0)</f>
        <v>0</v>
      </c>
      <c r="BH237" s="230">
        <f>IF(N237="sníž. přenesená",J237,0)</f>
        <v>0</v>
      </c>
      <c r="BI237" s="230">
        <f>IF(N237="nulová",J237,0)</f>
        <v>0</v>
      </c>
      <c r="BJ237" s="23" t="s">
        <v>187</v>
      </c>
      <c r="BK237" s="230">
        <f>ROUND(I237*H237,0)</f>
        <v>0</v>
      </c>
      <c r="BL237" s="23" t="s">
        <v>224</v>
      </c>
      <c r="BM237" s="23" t="s">
        <v>404</v>
      </c>
    </row>
    <row r="238" spans="2:47" s="1" customFormat="1" ht="13.5">
      <c r="B238" s="45"/>
      <c r="C238" s="73"/>
      <c r="D238" s="233" t="s">
        <v>205</v>
      </c>
      <c r="E238" s="73"/>
      <c r="F238" s="254" t="s">
        <v>405</v>
      </c>
      <c r="G238" s="73"/>
      <c r="H238" s="73"/>
      <c r="I238" s="190"/>
      <c r="J238" s="73"/>
      <c r="K238" s="73"/>
      <c r="L238" s="71"/>
      <c r="M238" s="255"/>
      <c r="N238" s="46"/>
      <c r="O238" s="46"/>
      <c r="P238" s="46"/>
      <c r="Q238" s="46"/>
      <c r="R238" s="46"/>
      <c r="S238" s="46"/>
      <c r="T238" s="94"/>
      <c r="AT238" s="23" t="s">
        <v>205</v>
      </c>
      <c r="AU238" s="23" t="s">
        <v>187</v>
      </c>
    </row>
    <row r="239" spans="2:65" s="1" customFormat="1" ht="22.8" customHeight="1">
      <c r="B239" s="45"/>
      <c r="C239" s="220" t="s">
        <v>406</v>
      </c>
      <c r="D239" s="220" t="s">
        <v>182</v>
      </c>
      <c r="E239" s="221" t="s">
        <v>407</v>
      </c>
      <c r="F239" s="222" t="s">
        <v>408</v>
      </c>
      <c r="G239" s="223" t="s">
        <v>203</v>
      </c>
      <c r="H239" s="224">
        <v>14</v>
      </c>
      <c r="I239" s="225"/>
      <c r="J239" s="224">
        <f>ROUND(I239*H239,0)</f>
        <v>0</v>
      </c>
      <c r="K239" s="222" t="s">
        <v>193</v>
      </c>
      <c r="L239" s="71"/>
      <c r="M239" s="226" t="s">
        <v>22</v>
      </c>
      <c r="N239" s="227" t="s">
        <v>45</v>
      </c>
      <c r="O239" s="46"/>
      <c r="P239" s="228">
        <f>O239*H239</f>
        <v>0</v>
      </c>
      <c r="Q239" s="228">
        <v>0</v>
      </c>
      <c r="R239" s="228">
        <f>Q239*H239</f>
        <v>0</v>
      </c>
      <c r="S239" s="228">
        <v>0</v>
      </c>
      <c r="T239" s="229">
        <f>S239*H239</f>
        <v>0</v>
      </c>
      <c r="AR239" s="23" t="s">
        <v>224</v>
      </c>
      <c r="AT239" s="23" t="s">
        <v>182</v>
      </c>
      <c r="AU239" s="23" t="s">
        <v>187</v>
      </c>
      <c r="AY239" s="23" t="s">
        <v>180</v>
      </c>
      <c r="BE239" s="230">
        <f>IF(N239="základní",J239,0)</f>
        <v>0</v>
      </c>
      <c r="BF239" s="230">
        <f>IF(N239="snížená",J239,0)</f>
        <v>0</v>
      </c>
      <c r="BG239" s="230">
        <f>IF(N239="zákl. přenesená",J239,0)</f>
        <v>0</v>
      </c>
      <c r="BH239" s="230">
        <f>IF(N239="sníž. přenesená",J239,0)</f>
        <v>0</v>
      </c>
      <c r="BI239" s="230">
        <f>IF(N239="nulová",J239,0)</f>
        <v>0</v>
      </c>
      <c r="BJ239" s="23" t="s">
        <v>187</v>
      </c>
      <c r="BK239" s="230">
        <f>ROUND(I239*H239,0)</f>
        <v>0</v>
      </c>
      <c r="BL239" s="23" t="s">
        <v>224</v>
      </c>
      <c r="BM239" s="23" t="s">
        <v>409</v>
      </c>
    </row>
    <row r="240" spans="2:47" s="1" customFormat="1" ht="13.5">
      <c r="B240" s="45"/>
      <c r="C240" s="73"/>
      <c r="D240" s="233" t="s">
        <v>205</v>
      </c>
      <c r="E240" s="73"/>
      <c r="F240" s="254" t="s">
        <v>410</v>
      </c>
      <c r="G240" s="73"/>
      <c r="H240" s="73"/>
      <c r="I240" s="190"/>
      <c r="J240" s="73"/>
      <c r="K240" s="73"/>
      <c r="L240" s="71"/>
      <c r="M240" s="255"/>
      <c r="N240" s="46"/>
      <c r="O240" s="46"/>
      <c r="P240" s="46"/>
      <c r="Q240" s="46"/>
      <c r="R240" s="46"/>
      <c r="S240" s="46"/>
      <c r="T240" s="94"/>
      <c r="AT240" s="23" t="s">
        <v>205</v>
      </c>
      <c r="AU240" s="23" t="s">
        <v>187</v>
      </c>
    </row>
    <row r="241" spans="2:65" s="1" customFormat="1" ht="22.8" customHeight="1">
      <c r="B241" s="45"/>
      <c r="C241" s="220" t="s">
        <v>303</v>
      </c>
      <c r="D241" s="220" t="s">
        <v>182</v>
      </c>
      <c r="E241" s="221" t="s">
        <v>411</v>
      </c>
      <c r="F241" s="222" t="s">
        <v>412</v>
      </c>
      <c r="G241" s="223" t="s">
        <v>203</v>
      </c>
      <c r="H241" s="224">
        <v>14</v>
      </c>
      <c r="I241" s="225"/>
      <c r="J241" s="224">
        <f>ROUND(I241*H241,0)</f>
        <v>0</v>
      </c>
      <c r="K241" s="222" t="s">
        <v>193</v>
      </c>
      <c r="L241" s="71"/>
      <c r="M241" s="226" t="s">
        <v>22</v>
      </c>
      <c r="N241" s="227" t="s">
        <v>45</v>
      </c>
      <c r="O241" s="46"/>
      <c r="P241" s="228">
        <f>O241*H241</f>
        <v>0</v>
      </c>
      <c r="Q241" s="228">
        <v>0</v>
      </c>
      <c r="R241" s="228">
        <f>Q241*H241</f>
        <v>0</v>
      </c>
      <c r="S241" s="228">
        <v>0</v>
      </c>
      <c r="T241" s="229">
        <f>S241*H241</f>
        <v>0</v>
      </c>
      <c r="AR241" s="23" t="s">
        <v>224</v>
      </c>
      <c r="AT241" s="23" t="s">
        <v>182</v>
      </c>
      <c r="AU241" s="23" t="s">
        <v>187</v>
      </c>
      <c r="AY241" s="23" t="s">
        <v>180</v>
      </c>
      <c r="BE241" s="230">
        <f>IF(N241="základní",J241,0)</f>
        <v>0</v>
      </c>
      <c r="BF241" s="230">
        <f>IF(N241="snížená",J241,0)</f>
        <v>0</v>
      </c>
      <c r="BG241" s="230">
        <f>IF(N241="zákl. přenesená",J241,0)</f>
        <v>0</v>
      </c>
      <c r="BH241" s="230">
        <f>IF(N241="sníž. přenesená",J241,0)</f>
        <v>0</v>
      </c>
      <c r="BI241" s="230">
        <f>IF(N241="nulová",J241,0)</f>
        <v>0</v>
      </c>
      <c r="BJ241" s="23" t="s">
        <v>187</v>
      </c>
      <c r="BK241" s="230">
        <f>ROUND(I241*H241,0)</f>
        <v>0</v>
      </c>
      <c r="BL241" s="23" t="s">
        <v>224</v>
      </c>
      <c r="BM241" s="23" t="s">
        <v>413</v>
      </c>
    </row>
    <row r="242" spans="2:47" s="1" customFormat="1" ht="13.5">
      <c r="B242" s="45"/>
      <c r="C242" s="73"/>
      <c r="D242" s="233" t="s">
        <v>205</v>
      </c>
      <c r="E242" s="73"/>
      <c r="F242" s="254" t="s">
        <v>410</v>
      </c>
      <c r="G242" s="73"/>
      <c r="H242" s="73"/>
      <c r="I242" s="190"/>
      <c r="J242" s="73"/>
      <c r="K242" s="73"/>
      <c r="L242" s="71"/>
      <c r="M242" s="255"/>
      <c r="N242" s="46"/>
      <c r="O242" s="46"/>
      <c r="P242" s="46"/>
      <c r="Q242" s="46"/>
      <c r="R242" s="46"/>
      <c r="S242" s="46"/>
      <c r="T242" s="94"/>
      <c r="AT242" s="23" t="s">
        <v>205</v>
      </c>
      <c r="AU242" s="23" t="s">
        <v>187</v>
      </c>
    </row>
    <row r="243" spans="2:65" s="1" customFormat="1" ht="34.2" customHeight="1">
      <c r="B243" s="45"/>
      <c r="C243" s="220" t="s">
        <v>414</v>
      </c>
      <c r="D243" s="220" t="s">
        <v>182</v>
      </c>
      <c r="E243" s="221" t="s">
        <v>415</v>
      </c>
      <c r="F243" s="222" t="s">
        <v>416</v>
      </c>
      <c r="G243" s="223" t="s">
        <v>334</v>
      </c>
      <c r="H243" s="225"/>
      <c r="I243" s="225"/>
      <c r="J243" s="224">
        <f>ROUND(I243*H243,0)</f>
        <v>0</v>
      </c>
      <c r="K243" s="222" t="s">
        <v>193</v>
      </c>
      <c r="L243" s="71"/>
      <c r="M243" s="226" t="s">
        <v>22</v>
      </c>
      <c r="N243" s="227" t="s">
        <v>45</v>
      </c>
      <c r="O243" s="46"/>
      <c r="P243" s="228">
        <f>O243*H243</f>
        <v>0</v>
      </c>
      <c r="Q243" s="228">
        <v>0</v>
      </c>
      <c r="R243" s="228">
        <f>Q243*H243</f>
        <v>0</v>
      </c>
      <c r="S243" s="228">
        <v>0</v>
      </c>
      <c r="T243" s="229">
        <f>S243*H243</f>
        <v>0</v>
      </c>
      <c r="AR243" s="23" t="s">
        <v>224</v>
      </c>
      <c r="AT243" s="23" t="s">
        <v>182</v>
      </c>
      <c r="AU243" s="23" t="s">
        <v>187</v>
      </c>
      <c r="AY243" s="23" t="s">
        <v>180</v>
      </c>
      <c r="BE243" s="230">
        <f>IF(N243="základní",J243,0)</f>
        <v>0</v>
      </c>
      <c r="BF243" s="230">
        <f>IF(N243="snížená",J243,0)</f>
        <v>0</v>
      </c>
      <c r="BG243" s="230">
        <f>IF(N243="zákl. přenesená",J243,0)</f>
        <v>0</v>
      </c>
      <c r="BH243" s="230">
        <f>IF(N243="sníž. přenesená",J243,0)</f>
        <v>0</v>
      </c>
      <c r="BI243" s="230">
        <f>IF(N243="nulová",J243,0)</f>
        <v>0</v>
      </c>
      <c r="BJ243" s="23" t="s">
        <v>187</v>
      </c>
      <c r="BK243" s="230">
        <f>ROUND(I243*H243,0)</f>
        <v>0</v>
      </c>
      <c r="BL243" s="23" t="s">
        <v>224</v>
      </c>
      <c r="BM243" s="23" t="s">
        <v>417</v>
      </c>
    </row>
    <row r="244" spans="2:47" s="1" customFormat="1" ht="13.5">
      <c r="B244" s="45"/>
      <c r="C244" s="73"/>
      <c r="D244" s="233" t="s">
        <v>205</v>
      </c>
      <c r="E244" s="73"/>
      <c r="F244" s="254" t="s">
        <v>418</v>
      </c>
      <c r="G244" s="73"/>
      <c r="H244" s="73"/>
      <c r="I244" s="190"/>
      <c r="J244" s="73"/>
      <c r="K244" s="73"/>
      <c r="L244" s="71"/>
      <c r="M244" s="255"/>
      <c r="N244" s="46"/>
      <c r="O244" s="46"/>
      <c r="P244" s="46"/>
      <c r="Q244" s="46"/>
      <c r="R244" s="46"/>
      <c r="S244" s="46"/>
      <c r="T244" s="94"/>
      <c r="AT244" s="23" t="s">
        <v>205</v>
      </c>
      <c r="AU244" s="23" t="s">
        <v>187</v>
      </c>
    </row>
    <row r="245" spans="2:63" s="10" customFormat="1" ht="29.85" customHeight="1">
      <c r="B245" s="204"/>
      <c r="C245" s="205"/>
      <c r="D245" s="206" t="s">
        <v>72</v>
      </c>
      <c r="E245" s="218" t="s">
        <v>419</v>
      </c>
      <c r="F245" s="218" t="s">
        <v>420</v>
      </c>
      <c r="G245" s="205"/>
      <c r="H245" s="205"/>
      <c r="I245" s="208"/>
      <c r="J245" s="219">
        <f>BK245</f>
        <v>0</v>
      </c>
      <c r="K245" s="205"/>
      <c r="L245" s="210"/>
      <c r="M245" s="211"/>
      <c r="N245" s="212"/>
      <c r="O245" s="212"/>
      <c r="P245" s="213">
        <f>SUM(P246:P268)</f>
        <v>0</v>
      </c>
      <c r="Q245" s="212"/>
      <c r="R245" s="213">
        <f>SUM(R246:R268)</f>
        <v>0</v>
      </c>
      <c r="S245" s="212"/>
      <c r="T245" s="214">
        <f>SUM(T246:T268)</f>
        <v>0</v>
      </c>
      <c r="AR245" s="215" t="s">
        <v>187</v>
      </c>
      <c r="AT245" s="216" t="s">
        <v>72</v>
      </c>
      <c r="AU245" s="216" t="s">
        <v>10</v>
      </c>
      <c r="AY245" s="215" t="s">
        <v>180</v>
      </c>
      <c r="BK245" s="217">
        <f>SUM(BK246:BK268)</f>
        <v>0</v>
      </c>
    </row>
    <row r="246" spans="2:65" s="1" customFormat="1" ht="14.4" customHeight="1">
      <c r="B246" s="45"/>
      <c r="C246" s="220" t="s">
        <v>309</v>
      </c>
      <c r="D246" s="220" t="s">
        <v>182</v>
      </c>
      <c r="E246" s="221" t="s">
        <v>421</v>
      </c>
      <c r="F246" s="222" t="s">
        <v>422</v>
      </c>
      <c r="G246" s="223" t="s">
        <v>423</v>
      </c>
      <c r="H246" s="224">
        <v>1</v>
      </c>
      <c r="I246" s="225"/>
      <c r="J246" s="224">
        <f>ROUND(I246*H246,0)</f>
        <v>0</v>
      </c>
      <c r="K246" s="222" t="s">
        <v>193</v>
      </c>
      <c r="L246" s="71"/>
      <c r="M246" s="226" t="s">
        <v>22</v>
      </c>
      <c r="N246" s="227" t="s">
        <v>45</v>
      </c>
      <c r="O246" s="46"/>
      <c r="P246" s="228">
        <f>O246*H246</f>
        <v>0</v>
      </c>
      <c r="Q246" s="228">
        <v>0</v>
      </c>
      <c r="R246" s="228">
        <f>Q246*H246</f>
        <v>0</v>
      </c>
      <c r="S246" s="228">
        <v>0</v>
      </c>
      <c r="T246" s="229">
        <f>S246*H246</f>
        <v>0</v>
      </c>
      <c r="AR246" s="23" t="s">
        <v>224</v>
      </c>
      <c r="AT246" s="23" t="s">
        <v>182</v>
      </c>
      <c r="AU246" s="23" t="s">
        <v>187</v>
      </c>
      <c r="AY246" s="23" t="s">
        <v>180</v>
      </c>
      <c r="BE246" s="230">
        <f>IF(N246="základní",J246,0)</f>
        <v>0</v>
      </c>
      <c r="BF246" s="230">
        <f>IF(N246="snížená",J246,0)</f>
        <v>0</v>
      </c>
      <c r="BG246" s="230">
        <f>IF(N246="zákl. přenesená",J246,0)</f>
        <v>0</v>
      </c>
      <c r="BH246" s="230">
        <f>IF(N246="sníž. přenesená",J246,0)</f>
        <v>0</v>
      </c>
      <c r="BI246" s="230">
        <f>IF(N246="nulová",J246,0)</f>
        <v>0</v>
      </c>
      <c r="BJ246" s="23" t="s">
        <v>187</v>
      </c>
      <c r="BK246" s="230">
        <f>ROUND(I246*H246,0)</f>
        <v>0</v>
      </c>
      <c r="BL246" s="23" t="s">
        <v>224</v>
      </c>
      <c r="BM246" s="23" t="s">
        <v>424</v>
      </c>
    </row>
    <row r="247" spans="2:65" s="1" customFormat="1" ht="22.8" customHeight="1">
      <c r="B247" s="45"/>
      <c r="C247" s="220" t="s">
        <v>425</v>
      </c>
      <c r="D247" s="220" t="s">
        <v>182</v>
      </c>
      <c r="E247" s="221" t="s">
        <v>426</v>
      </c>
      <c r="F247" s="222" t="s">
        <v>427</v>
      </c>
      <c r="G247" s="223" t="s">
        <v>423</v>
      </c>
      <c r="H247" s="224">
        <v>1</v>
      </c>
      <c r="I247" s="225"/>
      <c r="J247" s="224">
        <f>ROUND(I247*H247,0)</f>
        <v>0</v>
      </c>
      <c r="K247" s="222" t="s">
        <v>193</v>
      </c>
      <c r="L247" s="71"/>
      <c r="M247" s="226" t="s">
        <v>22</v>
      </c>
      <c r="N247" s="227" t="s">
        <v>45</v>
      </c>
      <c r="O247" s="46"/>
      <c r="P247" s="228">
        <f>O247*H247</f>
        <v>0</v>
      </c>
      <c r="Q247" s="228">
        <v>0</v>
      </c>
      <c r="R247" s="228">
        <f>Q247*H247</f>
        <v>0</v>
      </c>
      <c r="S247" s="228">
        <v>0</v>
      </c>
      <c r="T247" s="229">
        <f>S247*H247</f>
        <v>0</v>
      </c>
      <c r="AR247" s="23" t="s">
        <v>224</v>
      </c>
      <c r="AT247" s="23" t="s">
        <v>182</v>
      </c>
      <c r="AU247" s="23" t="s">
        <v>187</v>
      </c>
      <c r="AY247" s="23" t="s">
        <v>180</v>
      </c>
      <c r="BE247" s="230">
        <f>IF(N247="základní",J247,0)</f>
        <v>0</v>
      </c>
      <c r="BF247" s="230">
        <f>IF(N247="snížená",J247,0)</f>
        <v>0</v>
      </c>
      <c r="BG247" s="230">
        <f>IF(N247="zákl. přenesená",J247,0)</f>
        <v>0</v>
      </c>
      <c r="BH247" s="230">
        <f>IF(N247="sníž. přenesená",J247,0)</f>
        <v>0</v>
      </c>
      <c r="BI247" s="230">
        <f>IF(N247="nulová",J247,0)</f>
        <v>0</v>
      </c>
      <c r="BJ247" s="23" t="s">
        <v>187</v>
      </c>
      <c r="BK247" s="230">
        <f>ROUND(I247*H247,0)</f>
        <v>0</v>
      </c>
      <c r="BL247" s="23" t="s">
        <v>224</v>
      </c>
      <c r="BM247" s="23" t="s">
        <v>428</v>
      </c>
    </row>
    <row r="248" spans="2:47" s="1" customFormat="1" ht="13.5">
      <c r="B248" s="45"/>
      <c r="C248" s="73"/>
      <c r="D248" s="233" t="s">
        <v>205</v>
      </c>
      <c r="E248" s="73"/>
      <c r="F248" s="254" t="s">
        <v>429</v>
      </c>
      <c r="G248" s="73"/>
      <c r="H248" s="73"/>
      <c r="I248" s="190"/>
      <c r="J248" s="73"/>
      <c r="K248" s="73"/>
      <c r="L248" s="71"/>
      <c r="M248" s="255"/>
      <c r="N248" s="46"/>
      <c r="O248" s="46"/>
      <c r="P248" s="46"/>
      <c r="Q248" s="46"/>
      <c r="R248" s="46"/>
      <c r="S248" s="46"/>
      <c r="T248" s="94"/>
      <c r="AT248" s="23" t="s">
        <v>205</v>
      </c>
      <c r="AU248" s="23" t="s">
        <v>187</v>
      </c>
    </row>
    <row r="249" spans="2:65" s="1" customFormat="1" ht="14.4" customHeight="1">
      <c r="B249" s="45"/>
      <c r="C249" s="220" t="s">
        <v>318</v>
      </c>
      <c r="D249" s="220" t="s">
        <v>182</v>
      </c>
      <c r="E249" s="221" t="s">
        <v>430</v>
      </c>
      <c r="F249" s="222" t="s">
        <v>431</v>
      </c>
      <c r="G249" s="223" t="s">
        <v>423</v>
      </c>
      <c r="H249" s="224">
        <v>1</v>
      </c>
      <c r="I249" s="225"/>
      <c r="J249" s="224">
        <f>ROUND(I249*H249,0)</f>
        <v>0</v>
      </c>
      <c r="K249" s="222" t="s">
        <v>193</v>
      </c>
      <c r="L249" s="71"/>
      <c r="M249" s="226" t="s">
        <v>22</v>
      </c>
      <c r="N249" s="227" t="s">
        <v>45</v>
      </c>
      <c r="O249" s="46"/>
      <c r="P249" s="228">
        <f>O249*H249</f>
        <v>0</v>
      </c>
      <c r="Q249" s="228">
        <v>0</v>
      </c>
      <c r="R249" s="228">
        <f>Q249*H249</f>
        <v>0</v>
      </c>
      <c r="S249" s="228">
        <v>0</v>
      </c>
      <c r="T249" s="229">
        <f>S249*H249</f>
        <v>0</v>
      </c>
      <c r="AR249" s="23" t="s">
        <v>224</v>
      </c>
      <c r="AT249" s="23" t="s">
        <v>182</v>
      </c>
      <c r="AU249" s="23" t="s">
        <v>187</v>
      </c>
      <c r="AY249" s="23" t="s">
        <v>180</v>
      </c>
      <c r="BE249" s="230">
        <f>IF(N249="základní",J249,0)</f>
        <v>0</v>
      </c>
      <c r="BF249" s="230">
        <f>IF(N249="snížená",J249,0)</f>
        <v>0</v>
      </c>
      <c r="BG249" s="230">
        <f>IF(N249="zákl. přenesená",J249,0)</f>
        <v>0</v>
      </c>
      <c r="BH249" s="230">
        <f>IF(N249="sníž. přenesená",J249,0)</f>
        <v>0</v>
      </c>
      <c r="BI249" s="230">
        <f>IF(N249="nulová",J249,0)</f>
        <v>0</v>
      </c>
      <c r="BJ249" s="23" t="s">
        <v>187</v>
      </c>
      <c r="BK249" s="230">
        <f>ROUND(I249*H249,0)</f>
        <v>0</v>
      </c>
      <c r="BL249" s="23" t="s">
        <v>224</v>
      </c>
      <c r="BM249" s="23" t="s">
        <v>29</v>
      </c>
    </row>
    <row r="250" spans="2:65" s="1" customFormat="1" ht="22.8" customHeight="1">
      <c r="B250" s="45"/>
      <c r="C250" s="220" t="s">
        <v>432</v>
      </c>
      <c r="D250" s="220" t="s">
        <v>182</v>
      </c>
      <c r="E250" s="221" t="s">
        <v>433</v>
      </c>
      <c r="F250" s="222" t="s">
        <v>434</v>
      </c>
      <c r="G250" s="223" t="s">
        <v>423</v>
      </c>
      <c r="H250" s="224">
        <v>1</v>
      </c>
      <c r="I250" s="225"/>
      <c r="J250" s="224">
        <f>ROUND(I250*H250,0)</f>
        <v>0</v>
      </c>
      <c r="K250" s="222" t="s">
        <v>193</v>
      </c>
      <c r="L250" s="71"/>
      <c r="M250" s="226" t="s">
        <v>22</v>
      </c>
      <c r="N250" s="227" t="s">
        <v>45</v>
      </c>
      <c r="O250" s="46"/>
      <c r="P250" s="228">
        <f>O250*H250</f>
        <v>0</v>
      </c>
      <c r="Q250" s="228">
        <v>0</v>
      </c>
      <c r="R250" s="228">
        <f>Q250*H250</f>
        <v>0</v>
      </c>
      <c r="S250" s="228">
        <v>0</v>
      </c>
      <c r="T250" s="229">
        <f>S250*H250</f>
        <v>0</v>
      </c>
      <c r="AR250" s="23" t="s">
        <v>224</v>
      </c>
      <c r="AT250" s="23" t="s">
        <v>182</v>
      </c>
      <c r="AU250" s="23" t="s">
        <v>187</v>
      </c>
      <c r="AY250" s="23" t="s">
        <v>180</v>
      </c>
      <c r="BE250" s="230">
        <f>IF(N250="základní",J250,0)</f>
        <v>0</v>
      </c>
      <c r="BF250" s="230">
        <f>IF(N250="snížená",J250,0)</f>
        <v>0</v>
      </c>
      <c r="BG250" s="230">
        <f>IF(N250="zákl. přenesená",J250,0)</f>
        <v>0</v>
      </c>
      <c r="BH250" s="230">
        <f>IF(N250="sníž. přenesená",J250,0)</f>
        <v>0</v>
      </c>
      <c r="BI250" s="230">
        <f>IF(N250="nulová",J250,0)</f>
        <v>0</v>
      </c>
      <c r="BJ250" s="23" t="s">
        <v>187</v>
      </c>
      <c r="BK250" s="230">
        <f>ROUND(I250*H250,0)</f>
        <v>0</v>
      </c>
      <c r="BL250" s="23" t="s">
        <v>224</v>
      </c>
      <c r="BM250" s="23" t="s">
        <v>435</v>
      </c>
    </row>
    <row r="251" spans="2:47" s="1" customFormat="1" ht="13.5">
      <c r="B251" s="45"/>
      <c r="C251" s="73"/>
      <c r="D251" s="233" t="s">
        <v>205</v>
      </c>
      <c r="E251" s="73"/>
      <c r="F251" s="254" t="s">
        <v>436</v>
      </c>
      <c r="G251" s="73"/>
      <c r="H251" s="73"/>
      <c r="I251" s="190"/>
      <c r="J251" s="73"/>
      <c r="K251" s="73"/>
      <c r="L251" s="71"/>
      <c r="M251" s="255"/>
      <c r="N251" s="46"/>
      <c r="O251" s="46"/>
      <c r="P251" s="46"/>
      <c r="Q251" s="46"/>
      <c r="R251" s="46"/>
      <c r="S251" s="46"/>
      <c r="T251" s="94"/>
      <c r="AT251" s="23" t="s">
        <v>205</v>
      </c>
      <c r="AU251" s="23" t="s">
        <v>187</v>
      </c>
    </row>
    <row r="252" spans="2:65" s="1" customFormat="1" ht="14.4" customHeight="1">
      <c r="B252" s="45"/>
      <c r="C252" s="220" t="s">
        <v>323</v>
      </c>
      <c r="D252" s="220" t="s">
        <v>182</v>
      </c>
      <c r="E252" s="221" t="s">
        <v>437</v>
      </c>
      <c r="F252" s="222" t="s">
        <v>438</v>
      </c>
      <c r="G252" s="223" t="s">
        <v>423</v>
      </c>
      <c r="H252" s="224">
        <v>1</v>
      </c>
      <c r="I252" s="225"/>
      <c r="J252" s="224">
        <f>ROUND(I252*H252,0)</f>
        <v>0</v>
      </c>
      <c r="K252" s="222" t="s">
        <v>193</v>
      </c>
      <c r="L252" s="71"/>
      <c r="M252" s="226" t="s">
        <v>22</v>
      </c>
      <c r="N252" s="227" t="s">
        <v>45</v>
      </c>
      <c r="O252" s="46"/>
      <c r="P252" s="228">
        <f>O252*H252</f>
        <v>0</v>
      </c>
      <c r="Q252" s="228">
        <v>0</v>
      </c>
      <c r="R252" s="228">
        <f>Q252*H252</f>
        <v>0</v>
      </c>
      <c r="S252" s="228">
        <v>0</v>
      </c>
      <c r="T252" s="229">
        <f>S252*H252</f>
        <v>0</v>
      </c>
      <c r="AR252" s="23" t="s">
        <v>224</v>
      </c>
      <c r="AT252" s="23" t="s">
        <v>182</v>
      </c>
      <c r="AU252" s="23" t="s">
        <v>187</v>
      </c>
      <c r="AY252" s="23" t="s">
        <v>180</v>
      </c>
      <c r="BE252" s="230">
        <f>IF(N252="základní",J252,0)</f>
        <v>0</v>
      </c>
      <c r="BF252" s="230">
        <f>IF(N252="snížená",J252,0)</f>
        <v>0</v>
      </c>
      <c r="BG252" s="230">
        <f>IF(N252="zákl. přenesená",J252,0)</f>
        <v>0</v>
      </c>
      <c r="BH252" s="230">
        <f>IF(N252="sníž. přenesená",J252,0)</f>
        <v>0</v>
      </c>
      <c r="BI252" s="230">
        <f>IF(N252="nulová",J252,0)</f>
        <v>0</v>
      </c>
      <c r="BJ252" s="23" t="s">
        <v>187</v>
      </c>
      <c r="BK252" s="230">
        <f>ROUND(I252*H252,0)</f>
        <v>0</v>
      </c>
      <c r="BL252" s="23" t="s">
        <v>224</v>
      </c>
      <c r="BM252" s="23" t="s">
        <v>439</v>
      </c>
    </row>
    <row r="253" spans="2:65" s="1" customFormat="1" ht="22.8" customHeight="1">
      <c r="B253" s="45"/>
      <c r="C253" s="220" t="s">
        <v>440</v>
      </c>
      <c r="D253" s="220" t="s">
        <v>182</v>
      </c>
      <c r="E253" s="221" t="s">
        <v>441</v>
      </c>
      <c r="F253" s="222" t="s">
        <v>442</v>
      </c>
      <c r="G253" s="223" t="s">
        <v>423</v>
      </c>
      <c r="H253" s="224">
        <v>1</v>
      </c>
      <c r="I253" s="225"/>
      <c r="J253" s="224">
        <f>ROUND(I253*H253,0)</f>
        <v>0</v>
      </c>
      <c r="K253" s="222" t="s">
        <v>193</v>
      </c>
      <c r="L253" s="71"/>
      <c r="M253" s="226" t="s">
        <v>22</v>
      </c>
      <c r="N253" s="227" t="s">
        <v>45</v>
      </c>
      <c r="O253" s="46"/>
      <c r="P253" s="228">
        <f>O253*H253</f>
        <v>0</v>
      </c>
      <c r="Q253" s="228">
        <v>0</v>
      </c>
      <c r="R253" s="228">
        <f>Q253*H253</f>
        <v>0</v>
      </c>
      <c r="S253" s="228">
        <v>0</v>
      </c>
      <c r="T253" s="229">
        <f>S253*H253</f>
        <v>0</v>
      </c>
      <c r="AR253" s="23" t="s">
        <v>224</v>
      </c>
      <c r="AT253" s="23" t="s">
        <v>182</v>
      </c>
      <c r="AU253" s="23" t="s">
        <v>187</v>
      </c>
      <c r="AY253" s="23" t="s">
        <v>180</v>
      </c>
      <c r="BE253" s="230">
        <f>IF(N253="základní",J253,0)</f>
        <v>0</v>
      </c>
      <c r="BF253" s="230">
        <f>IF(N253="snížená",J253,0)</f>
        <v>0</v>
      </c>
      <c r="BG253" s="230">
        <f>IF(N253="zákl. přenesená",J253,0)</f>
        <v>0</v>
      </c>
      <c r="BH253" s="230">
        <f>IF(N253="sníž. přenesená",J253,0)</f>
        <v>0</v>
      </c>
      <c r="BI253" s="230">
        <f>IF(N253="nulová",J253,0)</f>
        <v>0</v>
      </c>
      <c r="BJ253" s="23" t="s">
        <v>187</v>
      </c>
      <c r="BK253" s="230">
        <f>ROUND(I253*H253,0)</f>
        <v>0</v>
      </c>
      <c r="BL253" s="23" t="s">
        <v>224</v>
      </c>
      <c r="BM253" s="23" t="s">
        <v>443</v>
      </c>
    </row>
    <row r="254" spans="2:47" s="1" customFormat="1" ht="13.5">
      <c r="B254" s="45"/>
      <c r="C254" s="73"/>
      <c r="D254" s="233" t="s">
        <v>205</v>
      </c>
      <c r="E254" s="73"/>
      <c r="F254" s="254" t="s">
        <v>444</v>
      </c>
      <c r="G254" s="73"/>
      <c r="H254" s="73"/>
      <c r="I254" s="190"/>
      <c r="J254" s="73"/>
      <c r="K254" s="73"/>
      <c r="L254" s="71"/>
      <c r="M254" s="255"/>
      <c r="N254" s="46"/>
      <c r="O254" s="46"/>
      <c r="P254" s="46"/>
      <c r="Q254" s="46"/>
      <c r="R254" s="46"/>
      <c r="S254" s="46"/>
      <c r="T254" s="94"/>
      <c r="AT254" s="23" t="s">
        <v>205</v>
      </c>
      <c r="AU254" s="23" t="s">
        <v>187</v>
      </c>
    </row>
    <row r="255" spans="2:65" s="1" customFormat="1" ht="22.8" customHeight="1">
      <c r="B255" s="45"/>
      <c r="C255" s="220" t="s">
        <v>329</v>
      </c>
      <c r="D255" s="220" t="s">
        <v>182</v>
      </c>
      <c r="E255" s="221" t="s">
        <v>445</v>
      </c>
      <c r="F255" s="222" t="s">
        <v>446</v>
      </c>
      <c r="G255" s="223" t="s">
        <v>423</v>
      </c>
      <c r="H255" s="224">
        <v>1</v>
      </c>
      <c r="I255" s="225"/>
      <c r="J255" s="224">
        <f>ROUND(I255*H255,0)</f>
        <v>0</v>
      </c>
      <c r="K255" s="222" t="s">
        <v>193</v>
      </c>
      <c r="L255" s="71"/>
      <c r="M255" s="226" t="s">
        <v>22</v>
      </c>
      <c r="N255" s="227" t="s">
        <v>45</v>
      </c>
      <c r="O255" s="46"/>
      <c r="P255" s="228">
        <f>O255*H255</f>
        <v>0</v>
      </c>
      <c r="Q255" s="228">
        <v>0</v>
      </c>
      <c r="R255" s="228">
        <f>Q255*H255</f>
        <v>0</v>
      </c>
      <c r="S255" s="228">
        <v>0</v>
      </c>
      <c r="T255" s="229">
        <f>S255*H255</f>
        <v>0</v>
      </c>
      <c r="AR255" s="23" t="s">
        <v>224</v>
      </c>
      <c r="AT255" s="23" t="s">
        <v>182</v>
      </c>
      <c r="AU255" s="23" t="s">
        <v>187</v>
      </c>
      <c r="AY255" s="23" t="s">
        <v>180</v>
      </c>
      <c r="BE255" s="230">
        <f>IF(N255="základní",J255,0)</f>
        <v>0</v>
      </c>
      <c r="BF255" s="230">
        <f>IF(N255="snížená",J255,0)</f>
        <v>0</v>
      </c>
      <c r="BG255" s="230">
        <f>IF(N255="zákl. přenesená",J255,0)</f>
        <v>0</v>
      </c>
      <c r="BH255" s="230">
        <f>IF(N255="sníž. přenesená",J255,0)</f>
        <v>0</v>
      </c>
      <c r="BI255" s="230">
        <f>IF(N255="nulová",J255,0)</f>
        <v>0</v>
      </c>
      <c r="BJ255" s="23" t="s">
        <v>187</v>
      </c>
      <c r="BK255" s="230">
        <f>ROUND(I255*H255,0)</f>
        <v>0</v>
      </c>
      <c r="BL255" s="23" t="s">
        <v>224</v>
      </c>
      <c r="BM255" s="23" t="s">
        <v>447</v>
      </c>
    </row>
    <row r="256" spans="2:65" s="1" customFormat="1" ht="14.4" customHeight="1">
      <c r="B256" s="45"/>
      <c r="C256" s="220" t="s">
        <v>448</v>
      </c>
      <c r="D256" s="220" t="s">
        <v>182</v>
      </c>
      <c r="E256" s="221" t="s">
        <v>449</v>
      </c>
      <c r="F256" s="222" t="s">
        <v>450</v>
      </c>
      <c r="G256" s="223" t="s">
        <v>423</v>
      </c>
      <c r="H256" s="224">
        <v>1</v>
      </c>
      <c r="I256" s="225"/>
      <c r="J256" s="224">
        <f>ROUND(I256*H256,0)</f>
        <v>0</v>
      </c>
      <c r="K256" s="222" t="s">
        <v>193</v>
      </c>
      <c r="L256" s="71"/>
      <c r="M256" s="226" t="s">
        <v>22</v>
      </c>
      <c r="N256" s="227" t="s">
        <v>45</v>
      </c>
      <c r="O256" s="46"/>
      <c r="P256" s="228">
        <f>O256*H256</f>
        <v>0</v>
      </c>
      <c r="Q256" s="228">
        <v>0</v>
      </c>
      <c r="R256" s="228">
        <f>Q256*H256</f>
        <v>0</v>
      </c>
      <c r="S256" s="228">
        <v>0</v>
      </c>
      <c r="T256" s="229">
        <f>S256*H256</f>
        <v>0</v>
      </c>
      <c r="AR256" s="23" t="s">
        <v>224</v>
      </c>
      <c r="AT256" s="23" t="s">
        <v>182</v>
      </c>
      <c r="AU256" s="23" t="s">
        <v>187</v>
      </c>
      <c r="AY256" s="23" t="s">
        <v>180</v>
      </c>
      <c r="BE256" s="230">
        <f>IF(N256="základní",J256,0)</f>
        <v>0</v>
      </c>
      <c r="BF256" s="230">
        <f>IF(N256="snížená",J256,0)</f>
        <v>0</v>
      </c>
      <c r="BG256" s="230">
        <f>IF(N256="zákl. přenesená",J256,0)</f>
        <v>0</v>
      </c>
      <c r="BH256" s="230">
        <f>IF(N256="sníž. přenesená",J256,0)</f>
        <v>0</v>
      </c>
      <c r="BI256" s="230">
        <f>IF(N256="nulová",J256,0)</f>
        <v>0</v>
      </c>
      <c r="BJ256" s="23" t="s">
        <v>187</v>
      </c>
      <c r="BK256" s="230">
        <f>ROUND(I256*H256,0)</f>
        <v>0</v>
      </c>
      <c r="BL256" s="23" t="s">
        <v>224</v>
      </c>
      <c r="BM256" s="23" t="s">
        <v>451</v>
      </c>
    </row>
    <row r="257" spans="2:47" s="1" customFormat="1" ht="13.5">
      <c r="B257" s="45"/>
      <c r="C257" s="73"/>
      <c r="D257" s="233" t="s">
        <v>205</v>
      </c>
      <c r="E257" s="73"/>
      <c r="F257" s="254" t="s">
        <v>452</v>
      </c>
      <c r="G257" s="73"/>
      <c r="H257" s="73"/>
      <c r="I257" s="190"/>
      <c r="J257" s="73"/>
      <c r="K257" s="73"/>
      <c r="L257" s="71"/>
      <c r="M257" s="255"/>
      <c r="N257" s="46"/>
      <c r="O257" s="46"/>
      <c r="P257" s="46"/>
      <c r="Q257" s="46"/>
      <c r="R257" s="46"/>
      <c r="S257" s="46"/>
      <c r="T257" s="94"/>
      <c r="AT257" s="23" t="s">
        <v>205</v>
      </c>
      <c r="AU257" s="23" t="s">
        <v>187</v>
      </c>
    </row>
    <row r="258" spans="2:65" s="1" customFormat="1" ht="22.8" customHeight="1">
      <c r="B258" s="45"/>
      <c r="C258" s="220" t="s">
        <v>335</v>
      </c>
      <c r="D258" s="220" t="s">
        <v>182</v>
      </c>
      <c r="E258" s="221" t="s">
        <v>453</v>
      </c>
      <c r="F258" s="222" t="s">
        <v>454</v>
      </c>
      <c r="G258" s="223" t="s">
        <v>423</v>
      </c>
      <c r="H258" s="224">
        <v>1</v>
      </c>
      <c r="I258" s="225"/>
      <c r="J258" s="224">
        <f>ROUND(I258*H258,0)</f>
        <v>0</v>
      </c>
      <c r="K258" s="222" t="s">
        <v>193</v>
      </c>
      <c r="L258" s="71"/>
      <c r="M258" s="226" t="s">
        <v>22</v>
      </c>
      <c r="N258" s="227" t="s">
        <v>45</v>
      </c>
      <c r="O258" s="46"/>
      <c r="P258" s="228">
        <f>O258*H258</f>
        <v>0</v>
      </c>
      <c r="Q258" s="228">
        <v>0</v>
      </c>
      <c r="R258" s="228">
        <f>Q258*H258</f>
        <v>0</v>
      </c>
      <c r="S258" s="228">
        <v>0</v>
      </c>
      <c r="T258" s="229">
        <f>S258*H258</f>
        <v>0</v>
      </c>
      <c r="AR258" s="23" t="s">
        <v>224</v>
      </c>
      <c r="AT258" s="23" t="s">
        <v>182</v>
      </c>
      <c r="AU258" s="23" t="s">
        <v>187</v>
      </c>
      <c r="AY258" s="23" t="s">
        <v>180</v>
      </c>
      <c r="BE258" s="230">
        <f>IF(N258="základní",J258,0)</f>
        <v>0</v>
      </c>
      <c r="BF258" s="230">
        <f>IF(N258="snížená",J258,0)</f>
        <v>0</v>
      </c>
      <c r="BG258" s="230">
        <f>IF(N258="zákl. přenesená",J258,0)</f>
        <v>0</v>
      </c>
      <c r="BH258" s="230">
        <f>IF(N258="sníž. přenesená",J258,0)</f>
        <v>0</v>
      </c>
      <c r="BI258" s="230">
        <f>IF(N258="nulová",J258,0)</f>
        <v>0</v>
      </c>
      <c r="BJ258" s="23" t="s">
        <v>187</v>
      </c>
      <c r="BK258" s="230">
        <f>ROUND(I258*H258,0)</f>
        <v>0</v>
      </c>
      <c r="BL258" s="23" t="s">
        <v>224</v>
      </c>
      <c r="BM258" s="23" t="s">
        <v>455</v>
      </c>
    </row>
    <row r="259" spans="2:65" s="1" customFormat="1" ht="22.8" customHeight="1">
      <c r="B259" s="45"/>
      <c r="C259" s="220" t="s">
        <v>456</v>
      </c>
      <c r="D259" s="220" t="s">
        <v>182</v>
      </c>
      <c r="E259" s="221" t="s">
        <v>457</v>
      </c>
      <c r="F259" s="222" t="s">
        <v>458</v>
      </c>
      <c r="G259" s="223" t="s">
        <v>358</v>
      </c>
      <c r="H259" s="224">
        <v>1</v>
      </c>
      <c r="I259" s="225"/>
      <c r="J259" s="224">
        <f>ROUND(I259*H259,0)</f>
        <v>0</v>
      </c>
      <c r="K259" s="222" t="s">
        <v>193</v>
      </c>
      <c r="L259" s="71"/>
      <c r="M259" s="226" t="s">
        <v>22</v>
      </c>
      <c r="N259" s="227" t="s">
        <v>45</v>
      </c>
      <c r="O259" s="46"/>
      <c r="P259" s="228">
        <f>O259*H259</f>
        <v>0</v>
      </c>
      <c r="Q259" s="228">
        <v>0</v>
      </c>
      <c r="R259" s="228">
        <f>Q259*H259</f>
        <v>0</v>
      </c>
      <c r="S259" s="228">
        <v>0</v>
      </c>
      <c r="T259" s="229">
        <f>S259*H259</f>
        <v>0</v>
      </c>
      <c r="AR259" s="23" t="s">
        <v>224</v>
      </c>
      <c r="AT259" s="23" t="s">
        <v>182</v>
      </c>
      <c r="AU259" s="23" t="s">
        <v>187</v>
      </c>
      <c r="AY259" s="23" t="s">
        <v>180</v>
      </c>
      <c r="BE259" s="230">
        <f>IF(N259="základní",J259,0)</f>
        <v>0</v>
      </c>
      <c r="BF259" s="230">
        <f>IF(N259="snížená",J259,0)</f>
        <v>0</v>
      </c>
      <c r="BG259" s="230">
        <f>IF(N259="zákl. přenesená",J259,0)</f>
        <v>0</v>
      </c>
      <c r="BH259" s="230">
        <f>IF(N259="sníž. přenesená",J259,0)</f>
        <v>0</v>
      </c>
      <c r="BI259" s="230">
        <f>IF(N259="nulová",J259,0)</f>
        <v>0</v>
      </c>
      <c r="BJ259" s="23" t="s">
        <v>187</v>
      </c>
      <c r="BK259" s="230">
        <f>ROUND(I259*H259,0)</f>
        <v>0</v>
      </c>
      <c r="BL259" s="23" t="s">
        <v>224</v>
      </c>
      <c r="BM259" s="23" t="s">
        <v>459</v>
      </c>
    </row>
    <row r="260" spans="2:65" s="1" customFormat="1" ht="14.4" customHeight="1">
      <c r="B260" s="45"/>
      <c r="C260" s="220" t="s">
        <v>342</v>
      </c>
      <c r="D260" s="220" t="s">
        <v>182</v>
      </c>
      <c r="E260" s="221" t="s">
        <v>460</v>
      </c>
      <c r="F260" s="222" t="s">
        <v>461</v>
      </c>
      <c r="G260" s="223" t="s">
        <v>423</v>
      </c>
      <c r="H260" s="224">
        <v>3</v>
      </c>
      <c r="I260" s="225"/>
      <c r="J260" s="224">
        <f>ROUND(I260*H260,0)</f>
        <v>0</v>
      </c>
      <c r="K260" s="222" t="s">
        <v>193</v>
      </c>
      <c r="L260" s="71"/>
      <c r="M260" s="226" t="s">
        <v>22</v>
      </c>
      <c r="N260" s="227" t="s">
        <v>45</v>
      </c>
      <c r="O260" s="46"/>
      <c r="P260" s="228">
        <f>O260*H260</f>
        <v>0</v>
      </c>
      <c r="Q260" s="228">
        <v>0</v>
      </c>
      <c r="R260" s="228">
        <f>Q260*H260</f>
        <v>0</v>
      </c>
      <c r="S260" s="228">
        <v>0</v>
      </c>
      <c r="T260" s="229">
        <f>S260*H260</f>
        <v>0</v>
      </c>
      <c r="AR260" s="23" t="s">
        <v>224</v>
      </c>
      <c r="AT260" s="23" t="s">
        <v>182</v>
      </c>
      <c r="AU260" s="23" t="s">
        <v>187</v>
      </c>
      <c r="AY260" s="23" t="s">
        <v>180</v>
      </c>
      <c r="BE260" s="230">
        <f>IF(N260="základní",J260,0)</f>
        <v>0</v>
      </c>
      <c r="BF260" s="230">
        <f>IF(N260="snížená",J260,0)</f>
        <v>0</v>
      </c>
      <c r="BG260" s="230">
        <f>IF(N260="zákl. přenesená",J260,0)</f>
        <v>0</v>
      </c>
      <c r="BH260" s="230">
        <f>IF(N260="sníž. přenesená",J260,0)</f>
        <v>0</v>
      </c>
      <c r="BI260" s="230">
        <f>IF(N260="nulová",J260,0)</f>
        <v>0</v>
      </c>
      <c r="BJ260" s="23" t="s">
        <v>187</v>
      </c>
      <c r="BK260" s="230">
        <f>ROUND(I260*H260,0)</f>
        <v>0</v>
      </c>
      <c r="BL260" s="23" t="s">
        <v>224</v>
      </c>
      <c r="BM260" s="23" t="s">
        <v>462</v>
      </c>
    </row>
    <row r="261" spans="2:65" s="1" customFormat="1" ht="22.8" customHeight="1">
      <c r="B261" s="45"/>
      <c r="C261" s="220" t="s">
        <v>463</v>
      </c>
      <c r="D261" s="220" t="s">
        <v>182</v>
      </c>
      <c r="E261" s="221" t="s">
        <v>464</v>
      </c>
      <c r="F261" s="222" t="s">
        <v>465</v>
      </c>
      <c r="G261" s="223" t="s">
        <v>423</v>
      </c>
      <c r="H261" s="224">
        <v>1</v>
      </c>
      <c r="I261" s="225"/>
      <c r="J261" s="224">
        <f>ROUND(I261*H261,0)</f>
        <v>0</v>
      </c>
      <c r="K261" s="222" t="s">
        <v>193</v>
      </c>
      <c r="L261" s="71"/>
      <c r="M261" s="226" t="s">
        <v>22</v>
      </c>
      <c r="N261" s="227" t="s">
        <v>45</v>
      </c>
      <c r="O261" s="46"/>
      <c r="P261" s="228">
        <f>O261*H261</f>
        <v>0</v>
      </c>
      <c r="Q261" s="228">
        <v>0</v>
      </c>
      <c r="R261" s="228">
        <f>Q261*H261</f>
        <v>0</v>
      </c>
      <c r="S261" s="228">
        <v>0</v>
      </c>
      <c r="T261" s="229">
        <f>S261*H261</f>
        <v>0</v>
      </c>
      <c r="AR261" s="23" t="s">
        <v>224</v>
      </c>
      <c r="AT261" s="23" t="s">
        <v>182</v>
      </c>
      <c r="AU261" s="23" t="s">
        <v>187</v>
      </c>
      <c r="AY261" s="23" t="s">
        <v>180</v>
      </c>
      <c r="BE261" s="230">
        <f>IF(N261="základní",J261,0)</f>
        <v>0</v>
      </c>
      <c r="BF261" s="230">
        <f>IF(N261="snížená",J261,0)</f>
        <v>0</v>
      </c>
      <c r="BG261" s="230">
        <f>IF(N261="zákl. přenesená",J261,0)</f>
        <v>0</v>
      </c>
      <c r="BH261" s="230">
        <f>IF(N261="sníž. přenesená",J261,0)</f>
        <v>0</v>
      </c>
      <c r="BI261" s="230">
        <f>IF(N261="nulová",J261,0)</f>
        <v>0</v>
      </c>
      <c r="BJ261" s="23" t="s">
        <v>187</v>
      </c>
      <c r="BK261" s="230">
        <f>ROUND(I261*H261,0)</f>
        <v>0</v>
      </c>
      <c r="BL261" s="23" t="s">
        <v>224</v>
      </c>
      <c r="BM261" s="23" t="s">
        <v>466</v>
      </c>
    </row>
    <row r="262" spans="2:47" s="1" customFormat="1" ht="13.5">
      <c r="B262" s="45"/>
      <c r="C262" s="73"/>
      <c r="D262" s="233" t="s">
        <v>205</v>
      </c>
      <c r="E262" s="73"/>
      <c r="F262" s="254" t="s">
        <v>467</v>
      </c>
      <c r="G262" s="73"/>
      <c r="H262" s="73"/>
      <c r="I262" s="190"/>
      <c r="J262" s="73"/>
      <c r="K262" s="73"/>
      <c r="L262" s="71"/>
      <c r="M262" s="255"/>
      <c r="N262" s="46"/>
      <c r="O262" s="46"/>
      <c r="P262" s="46"/>
      <c r="Q262" s="46"/>
      <c r="R262" s="46"/>
      <c r="S262" s="46"/>
      <c r="T262" s="94"/>
      <c r="AT262" s="23" t="s">
        <v>205</v>
      </c>
      <c r="AU262" s="23" t="s">
        <v>187</v>
      </c>
    </row>
    <row r="263" spans="2:65" s="1" customFormat="1" ht="14.4" customHeight="1">
      <c r="B263" s="45"/>
      <c r="C263" s="220" t="s">
        <v>345</v>
      </c>
      <c r="D263" s="220" t="s">
        <v>182</v>
      </c>
      <c r="E263" s="221" t="s">
        <v>468</v>
      </c>
      <c r="F263" s="222" t="s">
        <v>469</v>
      </c>
      <c r="G263" s="223" t="s">
        <v>423</v>
      </c>
      <c r="H263" s="224">
        <v>1</v>
      </c>
      <c r="I263" s="225"/>
      <c r="J263" s="224">
        <f>ROUND(I263*H263,0)</f>
        <v>0</v>
      </c>
      <c r="K263" s="222" t="s">
        <v>193</v>
      </c>
      <c r="L263" s="71"/>
      <c r="M263" s="226" t="s">
        <v>22</v>
      </c>
      <c r="N263" s="227" t="s">
        <v>45</v>
      </c>
      <c r="O263" s="46"/>
      <c r="P263" s="228">
        <f>O263*H263</f>
        <v>0</v>
      </c>
      <c r="Q263" s="228">
        <v>0</v>
      </c>
      <c r="R263" s="228">
        <f>Q263*H263</f>
        <v>0</v>
      </c>
      <c r="S263" s="228">
        <v>0</v>
      </c>
      <c r="T263" s="229">
        <f>S263*H263</f>
        <v>0</v>
      </c>
      <c r="AR263" s="23" t="s">
        <v>224</v>
      </c>
      <c r="AT263" s="23" t="s">
        <v>182</v>
      </c>
      <c r="AU263" s="23" t="s">
        <v>187</v>
      </c>
      <c r="AY263" s="23" t="s">
        <v>180</v>
      </c>
      <c r="BE263" s="230">
        <f>IF(N263="základní",J263,0)</f>
        <v>0</v>
      </c>
      <c r="BF263" s="230">
        <f>IF(N263="snížená",J263,0)</f>
        <v>0</v>
      </c>
      <c r="BG263" s="230">
        <f>IF(N263="zákl. přenesená",J263,0)</f>
        <v>0</v>
      </c>
      <c r="BH263" s="230">
        <f>IF(N263="sníž. přenesená",J263,0)</f>
        <v>0</v>
      </c>
      <c r="BI263" s="230">
        <f>IF(N263="nulová",J263,0)</f>
        <v>0</v>
      </c>
      <c r="BJ263" s="23" t="s">
        <v>187</v>
      </c>
      <c r="BK263" s="230">
        <f>ROUND(I263*H263,0)</f>
        <v>0</v>
      </c>
      <c r="BL263" s="23" t="s">
        <v>224</v>
      </c>
      <c r="BM263" s="23" t="s">
        <v>470</v>
      </c>
    </row>
    <row r="264" spans="2:47" s="1" customFormat="1" ht="13.5">
      <c r="B264" s="45"/>
      <c r="C264" s="73"/>
      <c r="D264" s="233" t="s">
        <v>205</v>
      </c>
      <c r="E264" s="73"/>
      <c r="F264" s="254" t="s">
        <v>471</v>
      </c>
      <c r="G264" s="73"/>
      <c r="H264" s="73"/>
      <c r="I264" s="190"/>
      <c r="J264" s="73"/>
      <c r="K264" s="73"/>
      <c r="L264" s="71"/>
      <c r="M264" s="255"/>
      <c r="N264" s="46"/>
      <c r="O264" s="46"/>
      <c r="P264" s="46"/>
      <c r="Q264" s="46"/>
      <c r="R264" s="46"/>
      <c r="S264" s="46"/>
      <c r="T264" s="94"/>
      <c r="AT264" s="23" t="s">
        <v>205</v>
      </c>
      <c r="AU264" s="23" t="s">
        <v>187</v>
      </c>
    </row>
    <row r="265" spans="2:65" s="1" customFormat="1" ht="14.4" customHeight="1">
      <c r="B265" s="45"/>
      <c r="C265" s="220" t="s">
        <v>472</v>
      </c>
      <c r="D265" s="220" t="s">
        <v>182</v>
      </c>
      <c r="E265" s="221" t="s">
        <v>473</v>
      </c>
      <c r="F265" s="222" t="s">
        <v>474</v>
      </c>
      <c r="G265" s="223" t="s">
        <v>423</v>
      </c>
      <c r="H265" s="224">
        <v>1</v>
      </c>
      <c r="I265" s="225"/>
      <c r="J265" s="224">
        <f>ROUND(I265*H265,0)</f>
        <v>0</v>
      </c>
      <c r="K265" s="222" t="s">
        <v>193</v>
      </c>
      <c r="L265" s="71"/>
      <c r="M265" s="226" t="s">
        <v>22</v>
      </c>
      <c r="N265" s="227" t="s">
        <v>45</v>
      </c>
      <c r="O265" s="46"/>
      <c r="P265" s="228">
        <f>O265*H265</f>
        <v>0</v>
      </c>
      <c r="Q265" s="228">
        <v>0</v>
      </c>
      <c r="R265" s="228">
        <f>Q265*H265</f>
        <v>0</v>
      </c>
      <c r="S265" s="228">
        <v>0</v>
      </c>
      <c r="T265" s="229">
        <f>S265*H265</f>
        <v>0</v>
      </c>
      <c r="AR265" s="23" t="s">
        <v>224</v>
      </c>
      <c r="AT265" s="23" t="s">
        <v>182</v>
      </c>
      <c r="AU265" s="23" t="s">
        <v>187</v>
      </c>
      <c r="AY265" s="23" t="s">
        <v>180</v>
      </c>
      <c r="BE265" s="230">
        <f>IF(N265="základní",J265,0)</f>
        <v>0</v>
      </c>
      <c r="BF265" s="230">
        <f>IF(N265="snížená",J265,0)</f>
        <v>0</v>
      </c>
      <c r="BG265" s="230">
        <f>IF(N265="zákl. přenesená",J265,0)</f>
        <v>0</v>
      </c>
      <c r="BH265" s="230">
        <f>IF(N265="sníž. přenesená",J265,0)</f>
        <v>0</v>
      </c>
      <c r="BI265" s="230">
        <f>IF(N265="nulová",J265,0)</f>
        <v>0</v>
      </c>
      <c r="BJ265" s="23" t="s">
        <v>187</v>
      </c>
      <c r="BK265" s="230">
        <f>ROUND(I265*H265,0)</f>
        <v>0</v>
      </c>
      <c r="BL265" s="23" t="s">
        <v>224</v>
      </c>
      <c r="BM265" s="23" t="s">
        <v>475</v>
      </c>
    </row>
    <row r="266" spans="2:47" s="1" customFormat="1" ht="13.5">
      <c r="B266" s="45"/>
      <c r="C266" s="73"/>
      <c r="D266" s="233" t="s">
        <v>205</v>
      </c>
      <c r="E266" s="73"/>
      <c r="F266" s="254" t="s">
        <v>476</v>
      </c>
      <c r="G266" s="73"/>
      <c r="H266" s="73"/>
      <c r="I266" s="190"/>
      <c r="J266" s="73"/>
      <c r="K266" s="73"/>
      <c r="L266" s="71"/>
      <c r="M266" s="255"/>
      <c r="N266" s="46"/>
      <c r="O266" s="46"/>
      <c r="P266" s="46"/>
      <c r="Q266" s="46"/>
      <c r="R266" s="46"/>
      <c r="S266" s="46"/>
      <c r="T266" s="94"/>
      <c r="AT266" s="23" t="s">
        <v>205</v>
      </c>
      <c r="AU266" s="23" t="s">
        <v>187</v>
      </c>
    </row>
    <row r="267" spans="2:65" s="1" customFormat="1" ht="34.2" customHeight="1">
      <c r="B267" s="45"/>
      <c r="C267" s="220" t="s">
        <v>351</v>
      </c>
      <c r="D267" s="220" t="s">
        <v>182</v>
      </c>
      <c r="E267" s="221" t="s">
        <v>477</v>
      </c>
      <c r="F267" s="222" t="s">
        <v>478</v>
      </c>
      <c r="G267" s="223" t="s">
        <v>334</v>
      </c>
      <c r="H267" s="225"/>
      <c r="I267" s="225"/>
      <c r="J267" s="224">
        <f>ROUND(I267*H267,0)</f>
        <v>0</v>
      </c>
      <c r="K267" s="222" t="s">
        <v>193</v>
      </c>
      <c r="L267" s="71"/>
      <c r="M267" s="226" t="s">
        <v>22</v>
      </c>
      <c r="N267" s="227" t="s">
        <v>45</v>
      </c>
      <c r="O267" s="46"/>
      <c r="P267" s="228">
        <f>O267*H267</f>
        <v>0</v>
      </c>
      <c r="Q267" s="228">
        <v>0</v>
      </c>
      <c r="R267" s="228">
        <f>Q267*H267</f>
        <v>0</v>
      </c>
      <c r="S267" s="228">
        <v>0</v>
      </c>
      <c r="T267" s="229">
        <f>S267*H267</f>
        <v>0</v>
      </c>
      <c r="AR267" s="23" t="s">
        <v>224</v>
      </c>
      <c r="AT267" s="23" t="s">
        <v>182</v>
      </c>
      <c r="AU267" s="23" t="s">
        <v>187</v>
      </c>
      <c r="AY267" s="23" t="s">
        <v>180</v>
      </c>
      <c r="BE267" s="230">
        <f>IF(N267="základní",J267,0)</f>
        <v>0</v>
      </c>
      <c r="BF267" s="230">
        <f>IF(N267="snížená",J267,0)</f>
        <v>0</v>
      </c>
      <c r="BG267" s="230">
        <f>IF(N267="zákl. přenesená",J267,0)</f>
        <v>0</v>
      </c>
      <c r="BH267" s="230">
        <f>IF(N267="sníž. přenesená",J267,0)</f>
        <v>0</v>
      </c>
      <c r="BI267" s="230">
        <f>IF(N267="nulová",J267,0)</f>
        <v>0</v>
      </c>
      <c r="BJ267" s="23" t="s">
        <v>187</v>
      </c>
      <c r="BK267" s="230">
        <f>ROUND(I267*H267,0)</f>
        <v>0</v>
      </c>
      <c r="BL267" s="23" t="s">
        <v>224</v>
      </c>
      <c r="BM267" s="23" t="s">
        <v>479</v>
      </c>
    </row>
    <row r="268" spans="2:47" s="1" customFormat="1" ht="13.5">
      <c r="B268" s="45"/>
      <c r="C268" s="73"/>
      <c r="D268" s="233" t="s">
        <v>205</v>
      </c>
      <c r="E268" s="73"/>
      <c r="F268" s="254" t="s">
        <v>480</v>
      </c>
      <c r="G268" s="73"/>
      <c r="H268" s="73"/>
      <c r="I268" s="190"/>
      <c r="J268" s="73"/>
      <c r="K268" s="73"/>
      <c r="L268" s="71"/>
      <c r="M268" s="255"/>
      <c r="N268" s="46"/>
      <c r="O268" s="46"/>
      <c r="P268" s="46"/>
      <c r="Q268" s="46"/>
      <c r="R268" s="46"/>
      <c r="S268" s="46"/>
      <c r="T268" s="94"/>
      <c r="AT268" s="23" t="s">
        <v>205</v>
      </c>
      <c r="AU268" s="23" t="s">
        <v>187</v>
      </c>
    </row>
    <row r="269" spans="2:63" s="10" customFormat="1" ht="29.85" customHeight="1">
      <c r="B269" s="204"/>
      <c r="C269" s="205"/>
      <c r="D269" s="206" t="s">
        <v>72</v>
      </c>
      <c r="E269" s="218" t="s">
        <v>481</v>
      </c>
      <c r="F269" s="218" t="s">
        <v>482</v>
      </c>
      <c r="G269" s="205"/>
      <c r="H269" s="205"/>
      <c r="I269" s="208"/>
      <c r="J269" s="219">
        <f>BK269</f>
        <v>0</v>
      </c>
      <c r="K269" s="205"/>
      <c r="L269" s="210"/>
      <c r="M269" s="211"/>
      <c r="N269" s="212"/>
      <c r="O269" s="212"/>
      <c r="P269" s="213">
        <f>SUM(P270:P296)</f>
        <v>0</v>
      </c>
      <c r="Q269" s="212"/>
      <c r="R269" s="213">
        <f>SUM(R270:R296)</f>
        <v>0</v>
      </c>
      <c r="S269" s="212"/>
      <c r="T269" s="214">
        <f>SUM(T270:T296)</f>
        <v>0</v>
      </c>
      <c r="AR269" s="215" t="s">
        <v>187</v>
      </c>
      <c r="AT269" s="216" t="s">
        <v>72</v>
      </c>
      <c r="AU269" s="216" t="s">
        <v>10</v>
      </c>
      <c r="AY269" s="215" t="s">
        <v>180</v>
      </c>
      <c r="BK269" s="217">
        <f>SUM(BK270:BK296)</f>
        <v>0</v>
      </c>
    </row>
    <row r="270" spans="2:65" s="1" customFormat="1" ht="14.4" customHeight="1">
      <c r="B270" s="45"/>
      <c r="C270" s="220" t="s">
        <v>483</v>
      </c>
      <c r="D270" s="220" t="s">
        <v>182</v>
      </c>
      <c r="E270" s="221" t="s">
        <v>484</v>
      </c>
      <c r="F270" s="222" t="s">
        <v>485</v>
      </c>
      <c r="G270" s="223" t="s">
        <v>269</v>
      </c>
      <c r="H270" s="224">
        <v>1</v>
      </c>
      <c r="I270" s="225"/>
      <c r="J270" s="224">
        <f>ROUND(I270*H270,0)</f>
        <v>0</v>
      </c>
      <c r="K270" s="222" t="s">
        <v>22</v>
      </c>
      <c r="L270" s="71"/>
      <c r="M270" s="226" t="s">
        <v>22</v>
      </c>
      <c r="N270" s="227" t="s">
        <v>45</v>
      </c>
      <c r="O270" s="46"/>
      <c r="P270" s="228">
        <f>O270*H270</f>
        <v>0</v>
      </c>
      <c r="Q270" s="228">
        <v>0</v>
      </c>
      <c r="R270" s="228">
        <f>Q270*H270</f>
        <v>0</v>
      </c>
      <c r="S270" s="228">
        <v>0</v>
      </c>
      <c r="T270" s="229">
        <f>S270*H270</f>
        <v>0</v>
      </c>
      <c r="AR270" s="23" t="s">
        <v>224</v>
      </c>
      <c r="AT270" s="23" t="s">
        <v>182</v>
      </c>
      <c r="AU270" s="23" t="s">
        <v>187</v>
      </c>
      <c r="AY270" s="23" t="s">
        <v>180</v>
      </c>
      <c r="BE270" s="230">
        <f>IF(N270="základní",J270,0)</f>
        <v>0</v>
      </c>
      <c r="BF270" s="230">
        <f>IF(N270="snížená",J270,0)</f>
        <v>0</v>
      </c>
      <c r="BG270" s="230">
        <f>IF(N270="zákl. přenesená",J270,0)</f>
        <v>0</v>
      </c>
      <c r="BH270" s="230">
        <f>IF(N270="sníž. přenesená",J270,0)</f>
        <v>0</v>
      </c>
      <c r="BI270" s="230">
        <f>IF(N270="nulová",J270,0)</f>
        <v>0</v>
      </c>
      <c r="BJ270" s="23" t="s">
        <v>187</v>
      </c>
      <c r="BK270" s="230">
        <f>ROUND(I270*H270,0)</f>
        <v>0</v>
      </c>
      <c r="BL270" s="23" t="s">
        <v>224</v>
      </c>
      <c r="BM270" s="23" t="s">
        <v>486</v>
      </c>
    </row>
    <row r="271" spans="2:65" s="1" customFormat="1" ht="14.4" customHeight="1">
      <c r="B271" s="45"/>
      <c r="C271" s="220" t="s">
        <v>354</v>
      </c>
      <c r="D271" s="220" t="s">
        <v>182</v>
      </c>
      <c r="E271" s="221" t="s">
        <v>487</v>
      </c>
      <c r="F271" s="222" t="s">
        <v>488</v>
      </c>
      <c r="G271" s="223" t="s">
        <v>269</v>
      </c>
      <c r="H271" s="224">
        <v>1</v>
      </c>
      <c r="I271" s="225"/>
      <c r="J271" s="224">
        <f>ROUND(I271*H271,0)</f>
        <v>0</v>
      </c>
      <c r="K271" s="222" t="s">
        <v>22</v>
      </c>
      <c r="L271" s="71"/>
      <c r="M271" s="226" t="s">
        <v>22</v>
      </c>
      <c r="N271" s="227" t="s">
        <v>45</v>
      </c>
      <c r="O271" s="46"/>
      <c r="P271" s="228">
        <f>O271*H271</f>
        <v>0</v>
      </c>
      <c r="Q271" s="228">
        <v>0</v>
      </c>
      <c r="R271" s="228">
        <f>Q271*H271</f>
        <v>0</v>
      </c>
      <c r="S271" s="228">
        <v>0</v>
      </c>
      <c r="T271" s="229">
        <f>S271*H271</f>
        <v>0</v>
      </c>
      <c r="AR271" s="23" t="s">
        <v>224</v>
      </c>
      <c r="AT271" s="23" t="s">
        <v>182</v>
      </c>
      <c r="AU271" s="23" t="s">
        <v>187</v>
      </c>
      <c r="AY271" s="23" t="s">
        <v>180</v>
      </c>
      <c r="BE271" s="230">
        <f>IF(N271="základní",J271,0)</f>
        <v>0</v>
      </c>
      <c r="BF271" s="230">
        <f>IF(N271="snížená",J271,0)</f>
        <v>0</v>
      </c>
      <c r="BG271" s="230">
        <f>IF(N271="zákl. přenesená",J271,0)</f>
        <v>0</v>
      </c>
      <c r="BH271" s="230">
        <f>IF(N271="sníž. přenesená",J271,0)</f>
        <v>0</v>
      </c>
      <c r="BI271" s="230">
        <f>IF(N271="nulová",J271,0)</f>
        <v>0</v>
      </c>
      <c r="BJ271" s="23" t="s">
        <v>187</v>
      </c>
      <c r="BK271" s="230">
        <f>ROUND(I271*H271,0)</f>
        <v>0</v>
      </c>
      <c r="BL271" s="23" t="s">
        <v>224</v>
      </c>
      <c r="BM271" s="23" t="s">
        <v>489</v>
      </c>
    </row>
    <row r="272" spans="2:65" s="1" customFormat="1" ht="14.4" customHeight="1">
      <c r="B272" s="45"/>
      <c r="C272" s="220" t="s">
        <v>490</v>
      </c>
      <c r="D272" s="220" t="s">
        <v>182</v>
      </c>
      <c r="E272" s="221" t="s">
        <v>491</v>
      </c>
      <c r="F272" s="222" t="s">
        <v>492</v>
      </c>
      <c r="G272" s="223" t="s">
        <v>269</v>
      </c>
      <c r="H272" s="224">
        <v>2</v>
      </c>
      <c r="I272" s="225"/>
      <c r="J272" s="224">
        <f>ROUND(I272*H272,0)</f>
        <v>0</v>
      </c>
      <c r="K272" s="222" t="s">
        <v>22</v>
      </c>
      <c r="L272" s="71"/>
      <c r="M272" s="226" t="s">
        <v>22</v>
      </c>
      <c r="N272" s="227" t="s">
        <v>45</v>
      </c>
      <c r="O272" s="46"/>
      <c r="P272" s="228">
        <f>O272*H272</f>
        <v>0</v>
      </c>
      <c r="Q272" s="228">
        <v>0</v>
      </c>
      <c r="R272" s="228">
        <f>Q272*H272</f>
        <v>0</v>
      </c>
      <c r="S272" s="228">
        <v>0</v>
      </c>
      <c r="T272" s="229">
        <f>S272*H272</f>
        <v>0</v>
      </c>
      <c r="AR272" s="23" t="s">
        <v>224</v>
      </c>
      <c r="AT272" s="23" t="s">
        <v>182</v>
      </c>
      <c r="AU272" s="23" t="s">
        <v>187</v>
      </c>
      <c r="AY272" s="23" t="s">
        <v>180</v>
      </c>
      <c r="BE272" s="230">
        <f>IF(N272="základní",J272,0)</f>
        <v>0</v>
      </c>
      <c r="BF272" s="230">
        <f>IF(N272="snížená",J272,0)</f>
        <v>0</v>
      </c>
      <c r="BG272" s="230">
        <f>IF(N272="zákl. přenesená",J272,0)</f>
        <v>0</v>
      </c>
      <c r="BH272" s="230">
        <f>IF(N272="sníž. přenesená",J272,0)</f>
        <v>0</v>
      </c>
      <c r="BI272" s="230">
        <f>IF(N272="nulová",J272,0)</f>
        <v>0</v>
      </c>
      <c r="BJ272" s="23" t="s">
        <v>187</v>
      </c>
      <c r="BK272" s="230">
        <f>ROUND(I272*H272,0)</f>
        <v>0</v>
      </c>
      <c r="BL272" s="23" t="s">
        <v>224</v>
      </c>
      <c r="BM272" s="23" t="s">
        <v>493</v>
      </c>
    </row>
    <row r="273" spans="2:65" s="1" customFormat="1" ht="14.4" customHeight="1">
      <c r="B273" s="45"/>
      <c r="C273" s="220" t="s">
        <v>359</v>
      </c>
      <c r="D273" s="220" t="s">
        <v>182</v>
      </c>
      <c r="E273" s="221" t="s">
        <v>494</v>
      </c>
      <c r="F273" s="222" t="s">
        <v>495</v>
      </c>
      <c r="G273" s="223" t="s">
        <v>203</v>
      </c>
      <c r="H273" s="224">
        <v>18</v>
      </c>
      <c r="I273" s="225"/>
      <c r="J273" s="224">
        <f>ROUND(I273*H273,0)</f>
        <v>0</v>
      </c>
      <c r="K273" s="222" t="s">
        <v>22</v>
      </c>
      <c r="L273" s="71"/>
      <c r="M273" s="226" t="s">
        <v>22</v>
      </c>
      <c r="N273" s="227" t="s">
        <v>45</v>
      </c>
      <c r="O273" s="46"/>
      <c r="P273" s="228">
        <f>O273*H273</f>
        <v>0</v>
      </c>
      <c r="Q273" s="228">
        <v>0</v>
      </c>
      <c r="R273" s="228">
        <f>Q273*H273</f>
        <v>0</v>
      </c>
      <c r="S273" s="228">
        <v>0</v>
      </c>
      <c r="T273" s="229">
        <f>S273*H273</f>
        <v>0</v>
      </c>
      <c r="AR273" s="23" t="s">
        <v>224</v>
      </c>
      <c r="AT273" s="23" t="s">
        <v>182</v>
      </c>
      <c r="AU273" s="23" t="s">
        <v>187</v>
      </c>
      <c r="AY273" s="23" t="s">
        <v>180</v>
      </c>
      <c r="BE273" s="230">
        <f>IF(N273="základní",J273,0)</f>
        <v>0</v>
      </c>
      <c r="BF273" s="230">
        <f>IF(N273="snížená",J273,0)</f>
        <v>0</v>
      </c>
      <c r="BG273" s="230">
        <f>IF(N273="zákl. přenesená",J273,0)</f>
        <v>0</v>
      </c>
      <c r="BH273" s="230">
        <f>IF(N273="sníž. přenesená",J273,0)</f>
        <v>0</v>
      </c>
      <c r="BI273" s="230">
        <f>IF(N273="nulová",J273,0)</f>
        <v>0</v>
      </c>
      <c r="BJ273" s="23" t="s">
        <v>187</v>
      </c>
      <c r="BK273" s="230">
        <f>ROUND(I273*H273,0)</f>
        <v>0</v>
      </c>
      <c r="BL273" s="23" t="s">
        <v>224</v>
      </c>
      <c r="BM273" s="23" t="s">
        <v>496</v>
      </c>
    </row>
    <row r="274" spans="2:65" s="1" customFormat="1" ht="14.4" customHeight="1">
      <c r="B274" s="45"/>
      <c r="C274" s="220" t="s">
        <v>497</v>
      </c>
      <c r="D274" s="220" t="s">
        <v>182</v>
      </c>
      <c r="E274" s="221" t="s">
        <v>498</v>
      </c>
      <c r="F274" s="222" t="s">
        <v>499</v>
      </c>
      <c r="G274" s="223" t="s">
        <v>203</v>
      </c>
      <c r="H274" s="224">
        <v>60</v>
      </c>
      <c r="I274" s="225"/>
      <c r="J274" s="224">
        <f>ROUND(I274*H274,0)</f>
        <v>0</v>
      </c>
      <c r="K274" s="222" t="s">
        <v>22</v>
      </c>
      <c r="L274" s="71"/>
      <c r="M274" s="226" t="s">
        <v>22</v>
      </c>
      <c r="N274" s="227" t="s">
        <v>45</v>
      </c>
      <c r="O274" s="46"/>
      <c r="P274" s="228">
        <f>O274*H274</f>
        <v>0</v>
      </c>
      <c r="Q274" s="228">
        <v>0</v>
      </c>
      <c r="R274" s="228">
        <f>Q274*H274</f>
        <v>0</v>
      </c>
      <c r="S274" s="228">
        <v>0</v>
      </c>
      <c r="T274" s="229">
        <f>S274*H274</f>
        <v>0</v>
      </c>
      <c r="AR274" s="23" t="s">
        <v>224</v>
      </c>
      <c r="AT274" s="23" t="s">
        <v>182</v>
      </c>
      <c r="AU274" s="23" t="s">
        <v>187</v>
      </c>
      <c r="AY274" s="23" t="s">
        <v>180</v>
      </c>
      <c r="BE274" s="230">
        <f>IF(N274="základní",J274,0)</f>
        <v>0</v>
      </c>
      <c r="BF274" s="230">
        <f>IF(N274="snížená",J274,0)</f>
        <v>0</v>
      </c>
      <c r="BG274" s="230">
        <f>IF(N274="zákl. přenesená",J274,0)</f>
        <v>0</v>
      </c>
      <c r="BH274" s="230">
        <f>IF(N274="sníž. přenesená",J274,0)</f>
        <v>0</v>
      </c>
      <c r="BI274" s="230">
        <f>IF(N274="nulová",J274,0)</f>
        <v>0</v>
      </c>
      <c r="BJ274" s="23" t="s">
        <v>187</v>
      </c>
      <c r="BK274" s="230">
        <f>ROUND(I274*H274,0)</f>
        <v>0</v>
      </c>
      <c r="BL274" s="23" t="s">
        <v>224</v>
      </c>
      <c r="BM274" s="23" t="s">
        <v>500</v>
      </c>
    </row>
    <row r="275" spans="2:65" s="1" customFormat="1" ht="14.4" customHeight="1">
      <c r="B275" s="45"/>
      <c r="C275" s="220" t="s">
        <v>363</v>
      </c>
      <c r="D275" s="220" t="s">
        <v>182</v>
      </c>
      <c r="E275" s="221" t="s">
        <v>501</v>
      </c>
      <c r="F275" s="222" t="s">
        <v>502</v>
      </c>
      <c r="G275" s="223" t="s">
        <v>203</v>
      </c>
      <c r="H275" s="224">
        <v>100</v>
      </c>
      <c r="I275" s="225"/>
      <c r="J275" s="224">
        <f>ROUND(I275*H275,0)</f>
        <v>0</v>
      </c>
      <c r="K275" s="222" t="s">
        <v>22</v>
      </c>
      <c r="L275" s="71"/>
      <c r="M275" s="226" t="s">
        <v>22</v>
      </c>
      <c r="N275" s="227" t="s">
        <v>45</v>
      </c>
      <c r="O275" s="46"/>
      <c r="P275" s="228">
        <f>O275*H275</f>
        <v>0</v>
      </c>
      <c r="Q275" s="228">
        <v>0</v>
      </c>
      <c r="R275" s="228">
        <f>Q275*H275</f>
        <v>0</v>
      </c>
      <c r="S275" s="228">
        <v>0</v>
      </c>
      <c r="T275" s="229">
        <f>S275*H275</f>
        <v>0</v>
      </c>
      <c r="AR275" s="23" t="s">
        <v>224</v>
      </c>
      <c r="AT275" s="23" t="s">
        <v>182</v>
      </c>
      <c r="AU275" s="23" t="s">
        <v>187</v>
      </c>
      <c r="AY275" s="23" t="s">
        <v>180</v>
      </c>
      <c r="BE275" s="230">
        <f>IF(N275="základní",J275,0)</f>
        <v>0</v>
      </c>
      <c r="BF275" s="230">
        <f>IF(N275="snížená",J275,0)</f>
        <v>0</v>
      </c>
      <c r="BG275" s="230">
        <f>IF(N275="zákl. přenesená",J275,0)</f>
        <v>0</v>
      </c>
      <c r="BH275" s="230">
        <f>IF(N275="sníž. přenesená",J275,0)</f>
        <v>0</v>
      </c>
      <c r="BI275" s="230">
        <f>IF(N275="nulová",J275,0)</f>
        <v>0</v>
      </c>
      <c r="BJ275" s="23" t="s">
        <v>187</v>
      </c>
      <c r="BK275" s="230">
        <f>ROUND(I275*H275,0)</f>
        <v>0</v>
      </c>
      <c r="BL275" s="23" t="s">
        <v>224</v>
      </c>
      <c r="BM275" s="23" t="s">
        <v>503</v>
      </c>
    </row>
    <row r="276" spans="2:65" s="1" customFormat="1" ht="14.4" customHeight="1">
      <c r="B276" s="45"/>
      <c r="C276" s="220" t="s">
        <v>504</v>
      </c>
      <c r="D276" s="220" t="s">
        <v>182</v>
      </c>
      <c r="E276" s="221" t="s">
        <v>505</v>
      </c>
      <c r="F276" s="222" t="s">
        <v>506</v>
      </c>
      <c r="G276" s="223" t="s">
        <v>203</v>
      </c>
      <c r="H276" s="224">
        <v>25</v>
      </c>
      <c r="I276" s="225"/>
      <c r="J276" s="224">
        <f>ROUND(I276*H276,0)</f>
        <v>0</v>
      </c>
      <c r="K276" s="222" t="s">
        <v>22</v>
      </c>
      <c r="L276" s="71"/>
      <c r="M276" s="226" t="s">
        <v>22</v>
      </c>
      <c r="N276" s="227" t="s">
        <v>45</v>
      </c>
      <c r="O276" s="46"/>
      <c r="P276" s="228">
        <f>O276*H276</f>
        <v>0</v>
      </c>
      <c r="Q276" s="228">
        <v>0</v>
      </c>
      <c r="R276" s="228">
        <f>Q276*H276</f>
        <v>0</v>
      </c>
      <c r="S276" s="228">
        <v>0</v>
      </c>
      <c r="T276" s="229">
        <f>S276*H276</f>
        <v>0</v>
      </c>
      <c r="AR276" s="23" t="s">
        <v>224</v>
      </c>
      <c r="AT276" s="23" t="s">
        <v>182</v>
      </c>
      <c r="AU276" s="23" t="s">
        <v>187</v>
      </c>
      <c r="AY276" s="23" t="s">
        <v>180</v>
      </c>
      <c r="BE276" s="230">
        <f>IF(N276="základní",J276,0)</f>
        <v>0</v>
      </c>
      <c r="BF276" s="230">
        <f>IF(N276="snížená",J276,0)</f>
        <v>0</v>
      </c>
      <c r="BG276" s="230">
        <f>IF(N276="zákl. přenesená",J276,0)</f>
        <v>0</v>
      </c>
      <c r="BH276" s="230">
        <f>IF(N276="sníž. přenesená",J276,0)</f>
        <v>0</v>
      </c>
      <c r="BI276" s="230">
        <f>IF(N276="nulová",J276,0)</f>
        <v>0</v>
      </c>
      <c r="BJ276" s="23" t="s">
        <v>187</v>
      </c>
      <c r="BK276" s="230">
        <f>ROUND(I276*H276,0)</f>
        <v>0</v>
      </c>
      <c r="BL276" s="23" t="s">
        <v>224</v>
      </c>
      <c r="BM276" s="23" t="s">
        <v>507</v>
      </c>
    </row>
    <row r="277" spans="2:65" s="1" customFormat="1" ht="14.4" customHeight="1">
      <c r="B277" s="45"/>
      <c r="C277" s="220" t="s">
        <v>367</v>
      </c>
      <c r="D277" s="220" t="s">
        <v>182</v>
      </c>
      <c r="E277" s="221" t="s">
        <v>508</v>
      </c>
      <c r="F277" s="222" t="s">
        <v>509</v>
      </c>
      <c r="G277" s="223" t="s">
        <v>203</v>
      </c>
      <c r="H277" s="224">
        <v>18</v>
      </c>
      <c r="I277" s="225"/>
      <c r="J277" s="224">
        <f>ROUND(I277*H277,0)</f>
        <v>0</v>
      </c>
      <c r="K277" s="222" t="s">
        <v>22</v>
      </c>
      <c r="L277" s="71"/>
      <c r="M277" s="226" t="s">
        <v>22</v>
      </c>
      <c r="N277" s="227" t="s">
        <v>45</v>
      </c>
      <c r="O277" s="46"/>
      <c r="P277" s="228">
        <f>O277*H277</f>
        <v>0</v>
      </c>
      <c r="Q277" s="228">
        <v>0</v>
      </c>
      <c r="R277" s="228">
        <f>Q277*H277</f>
        <v>0</v>
      </c>
      <c r="S277" s="228">
        <v>0</v>
      </c>
      <c r="T277" s="229">
        <f>S277*H277</f>
        <v>0</v>
      </c>
      <c r="AR277" s="23" t="s">
        <v>224</v>
      </c>
      <c r="AT277" s="23" t="s">
        <v>182</v>
      </c>
      <c r="AU277" s="23" t="s">
        <v>187</v>
      </c>
      <c r="AY277" s="23" t="s">
        <v>180</v>
      </c>
      <c r="BE277" s="230">
        <f>IF(N277="základní",J277,0)</f>
        <v>0</v>
      </c>
      <c r="BF277" s="230">
        <f>IF(N277="snížená",J277,0)</f>
        <v>0</v>
      </c>
      <c r="BG277" s="230">
        <f>IF(N277="zákl. přenesená",J277,0)</f>
        <v>0</v>
      </c>
      <c r="BH277" s="230">
        <f>IF(N277="sníž. přenesená",J277,0)</f>
        <v>0</v>
      </c>
      <c r="BI277" s="230">
        <f>IF(N277="nulová",J277,0)</f>
        <v>0</v>
      </c>
      <c r="BJ277" s="23" t="s">
        <v>187</v>
      </c>
      <c r="BK277" s="230">
        <f>ROUND(I277*H277,0)</f>
        <v>0</v>
      </c>
      <c r="BL277" s="23" t="s">
        <v>224</v>
      </c>
      <c r="BM277" s="23" t="s">
        <v>510</v>
      </c>
    </row>
    <row r="278" spans="2:65" s="1" customFormat="1" ht="14.4" customHeight="1">
      <c r="B278" s="45"/>
      <c r="C278" s="220" t="s">
        <v>511</v>
      </c>
      <c r="D278" s="220" t="s">
        <v>182</v>
      </c>
      <c r="E278" s="221" t="s">
        <v>512</v>
      </c>
      <c r="F278" s="222" t="s">
        <v>513</v>
      </c>
      <c r="G278" s="223" t="s">
        <v>203</v>
      </c>
      <c r="H278" s="224">
        <v>3</v>
      </c>
      <c r="I278" s="225"/>
      <c r="J278" s="224">
        <f>ROUND(I278*H278,0)</f>
        <v>0</v>
      </c>
      <c r="K278" s="222" t="s">
        <v>22</v>
      </c>
      <c r="L278" s="71"/>
      <c r="M278" s="226" t="s">
        <v>22</v>
      </c>
      <c r="N278" s="227" t="s">
        <v>45</v>
      </c>
      <c r="O278" s="46"/>
      <c r="P278" s="228">
        <f>O278*H278</f>
        <v>0</v>
      </c>
      <c r="Q278" s="228">
        <v>0</v>
      </c>
      <c r="R278" s="228">
        <f>Q278*H278</f>
        <v>0</v>
      </c>
      <c r="S278" s="228">
        <v>0</v>
      </c>
      <c r="T278" s="229">
        <f>S278*H278</f>
        <v>0</v>
      </c>
      <c r="AR278" s="23" t="s">
        <v>224</v>
      </c>
      <c r="AT278" s="23" t="s">
        <v>182</v>
      </c>
      <c r="AU278" s="23" t="s">
        <v>187</v>
      </c>
      <c r="AY278" s="23" t="s">
        <v>180</v>
      </c>
      <c r="BE278" s="230">
        <f>IF(N278="základní",J278,0)</f>
        <v>0</v>
      </c>
      <c r="BF278" s="230">
        <f>IF(N278="snížená",J278,0)</f>
        <v>0</v>
      </c>
      <c r="BG278" s="230">
        <f>IF(N278="zákl. přenesená",J278,0)</f>
        <v>0</v>
      </c>
      <c r="BH278" s="230">
        <f>IF(N278="sníž. přenesená",J278,0)</f>
        <v>0</v>
      </c>
      <c r="BI278" s="230">
        <f>IF(N278="nulová",J278,0)</f>
        <v>0</v>
      </c>
      <c r="BJ278" s="23" t="s">
        <v>187</v>
      </c>
      <c r="BK278" s="230">
        <f>ROUND(I278*H278,0)</f>
        <v>0</v>
      </c>
      <c r="BL278" s="23" t="s">
        <v>224</v>
      </c>
      <c r="BM278" s="23" t="s">
        <v>514</v>
      </c>
    </row>
    <row r="279" spans="2:65" s="1" customFormat="1" ht="14.4" customHeight="1">
      <c r="B279" s="45"/>
      <c r="C279" s="220" t="s">
        <v>370</v>
      </c>
      <c r="D279" s="220" t="s">
        <v>182</v>
      </c>
      <c r="E279" s="221" t="s">
        <v>515</v>
      </c>
      <c r="F279" s="222" t="s">
        <v>516</v>
      </c>
      <c r="G279" s="223" t="s">
        <v>269</v>
      </c>
      <c r="H279" s="224">
        <v>28</v>
      </c>
      <c r="I279" s="225"/>
      <c r="J279" s="224">
        <f>ROUND(I279*H279,0)</f>
        <v>0</v>
      </c>
      <c r="K279" s="222" t="s">
        <v>22</v>
      </c>
      <c r="L279" s="71"/>
      <c r="M279" s="226" t="s">
        <v>22</v>
      </c>
      <c r="N279" s="227" t="s">
        <v>45</v>
      </c>
      <c r="O279" s="46"/>
      <c r="P279" s="228">
        <f>O279*H279</f>
        <v>0</v>
      </c>
      <c r="Q279" s="228">
        <v>0</v>
      </c>
      <c r="R279" s="228">
        <f>Q279*H279</f>
        <v>0</v>
      </c>
      <c r="S279" s="228">
        <v>0</v>
      </c>
      <c r="T279" s="229">
        <f>S279*H279</f>
        <v>0</v>
      </c>
      <c r="AR279" s="23" t="s">
        <v>224</v>
      </c>
      <c r="AT279" s="23" t="s">
        <v>182</v>
      </c>
      <c r="AU279" s="23" t="s">
        <v>187</v>
      </c>
      <c r="AY279" s="23" t="s">
        <v>180</v>
      </c>
      <c r="BE279" s="230">
        <f>IF(N279="základní",J279,0)</f>
        <v>0</v>
      </c>
      <c r="BF279" s="230">
        <f>IF(N279="snížená",J279,0)</f>
        <v>0</v>
      </c>
      <c r="BG279" s="230">
        <f>IF(N279="zákl. přenesená",J279,0)</f>
        <v>0</v>
      </c>
      <c r="BH279" s="230">
        <f>IF(N279="sníž. přenesená",J279,0)</f>
        <v>0</v>
      </c>
      <c r="BI279" s="230">
        <f>IF(N279="nulová",J279,0)</f>
        <v>0</v>
      </c>
      <c r="BJ279" s="23" t="s">
        <v>187</v>
      </c>
      <c r="BK279" s="230">
        <f>ROUND(I279*H279,0)</f>
        <v>0</v>
      </c>
      <c r="BL279" s="23" t="s">
        <v>224</v>
      </c>
      <c r="BM279" s="23" t="s">
        <v>517</v>
      </c>
    </row>
    <row r="280" spans="2:65" s="1" customFormat="1" ht="14.4" customHeight="1">
      <c r="B280" s="45"/>
      <c r="C280" s="220" t="s">
        <v>518</v>
      </c>
      <c r="D280" s="220" t="s">
        <v>182</v>
      </c>
      <c r="E280" s="221" t="s">
        <v>519</v>
      </c>
      <c r="F280" s="222" t="s">
        <v>520</v>
      </c>
      <c r="G280" s="223" t="s">
        <v>269</v>
      </c>
      <c r="H280" s="224">
        <v>4</v>
      </c>
      <c r="I280" s="225"/>
      <c r="J280" s="224">
        <f>ROUND(I280*H280,0)</f>
        <v>0</v>
      </c>
      <c r="K280" s="222" t="s">
        <v>22</v>
      </c>
      <c r="L280" s="71"/>
      <c r="M280" s="226" t="s">
        <v>22</v>
      </c>
      <c r="N280" s="227" t="s">
        <v>45</v>
      </c>
      <c r="O280" s="46"/>
      <c r="P280" s="228">
        <f>O280*H280</f>
        <v>0</v>
      </c>
      <c r="Q280" s="228">
        <v>0</v>
      </c>
      <c r="R280" s="228">
        <f>Q280*H280</f>
        <v>0</v>
      </c>
      <c r="S280" s="228">
        <v>0</v>
      </c>
      <c r="T280" s="229">
        <f>S280*H280</f>
        <v>0</v>
      </c>
      <c r="AR280" s="23" t="s">
        <v>224</v>
      </c>
      <c r="AT280" s="23" t="s">
        <v>182</v>
      </c>
      <c r="AU280" s="23" t="s">
        <v>187</v>
      </c>
      <c r="AY280" s="23" t="s">
        <v>180</v>
      </c>
      <c r="BE280" s="230">
        <f>IF(N280="základní",J280,0)</f>
        <v>0</v>
      </c>
      <c r="BF280" s="230">
        <f>IF(N280="snížená",J280,0)</f>
        <v>0</v>
      </c>
      <c r="BG280" s="230">
        <f>IF(N280="zákl. přenesená",J280,0)</f>
        <v>0</v>
      </c>
      <c r="BH280" s="230">
        <f>IF(N280="sníž. přenesená",J280,0)</f>
        <v>0</v>
      </c>
      <c r="BI280" s="230">
        <f>IF(N280="nulová",J280,0)</f>
        <v>0</v>
      </c>
      <c r="BJ280" s="23" t="s">
        <v>187</v>
      </c>
      <c r="BK280" s="230">
        <f>ROUND(I280*H280,0)</f>
        <v>0</v>
      </c>
      <c r="BL280" s="23" t="s">
        <v>224</v>
      </c>
      <c r="BM280" s="23" t="s">
        <v>521</v>
      </c>
    </row>
    <row r="281" spans="2:65" s="1" customFormat="1" ht="14.4" customHeight="1">
      <c r="B281" s="45"/>
      <c r="C281" s="220" t="s">
        <v>374</v>
      </c>
      <c r="D281" s="220" t="s">
        <v>182</v>
      </c>
      <c r="E281" s="221" t="s">
        <v>522</v>
      </c>
      <c r="F281" s="222" t="s">
        <v>523</v>
      </c>
      <c r="G281" s="223" t="s">
        <v>269</v>
      </c>
      <c r="H281" s="224">
        <v>2</v>
      </c>
      <c r="I281" s="225"/>
      <c r="J281" s="224">
        <f>ROUND(I281*H281,0)</f>
        <v>0</v>
      </c>
      <c r="K281" s="222" t="s">
        <v>22</v>
      </c>
      <c r="L281" s="71"/>
      <c r="M281" s="226" t="s">
        <v>22</v>
      </c>
      <c r="N281" s="227" t="s">
        <v>45</v>
      </c>
      <c r="O281" s="46"/>
      <c r="P281" s="228">
        <f>O281*H281</f>
        <v>0</v>
      </c>
      <c r="Q281" s="228">
        <v>0</v>
      </c>
      <c r="R281" s="228">
        <f>Q281*H281</f>
        <v>0</v>
      </c>
      <c r="S281" s="228">
        <v>0</v>
      </c>
      <c r="T281" s="229">
        <f>S281*H281</f>
        <v>0</v>
      </c>
      <c r="AR281" s="23" t="s">
        <v>224</v>
      </c>
      <c r="AT281" s="23" t="s">
        <v>182</v>
      </c>
      <c r="AU281" s="23" t="s">
        <v>187</v>
      </c>
      <c r="AY281" s="23" t="s">
        <v>180</v>
      </c>
      <c r="BE281" s="230">
        <f>IF(N281="základní",J281,0)</f>
        <v>0</v>
      </c>
      <c r="BF281" s="230">
        <f>IF(N281="snížená",J281,0)</f>
        <v>0</v>
      </c>
      <c r="BG281" s="230">
        <f>IF(N281="zákl. přenesená",J281,0)</f>
        <v>0</v>
      </c>
      <c r="BH281" s="230">
        <f>IF(N281="sníž. přenesená",J281,0)</f>
        <v>0</v>
      </c>
      <c r="BI281" s="230">
        <f>IF(N281="nulová",J281,0)</f>
        <v>0</v>
      </c>
      <c r="BJ281" s="23" t="s">
        <v>187</v>
      </c>
      <c r="BK281" s="230">
        <f>ROUND(I281*H281,0)</f>
        <v>0</v>
      </c>
      <c r="BL281" s="23" t="s">
        <v>224</v>
      </c>
      <c r="BM281" s="23" t="s">
        <v>524</v>
      </c>
    </row>
    <row r="282" spans="2:65" s="1" customFormat="1" ht="14.4" customHeight="1">
      <c r="B282" s="45"/>
      <c r="C282" s="220" t="s">
        <v>525</v>
      </c>
      <c r="D282" s="220" t="s">
        <v>182</v>
      </c>
      <c r="E282" s="221" t="s">
        <v>526</v>
      </c>
      <c r="F282" s="222" t="s">
        <v>527</v>
      </c>
      <c r="G282" s="223" t="s">
        <v>269</v>
      </c>
      <c r="H282" s="224">
        <v>15</v>
      </c>
      <c r="I282" s="225"/>
      <c r="J282" s="224">
        <f>ROUND(I282*H282,0)</f>
        <v>0</v>
      </c>
      <c r="K282" s="222" t="s">
        <v>22</v>
      </c>
      <c r="L282" s="71"/>
      <c r="M282" s="226" t="s">
        <v>22</v>
      </c>
      <c r="N282" s="227" t="s">
        <v>45</v>
      </c>
      <c r="O282" s="46"/>
      <c r="P282" s="228">
        <f>O282*H282</f>
        <v>0</v>
      </c>
      <c r="Q282" s="228">
        <v>0</v>
      </c>
      <c r="R282" s="228">
        <f>Q282*H282</f>
        <v>0</v>
      </c>
      <c r="S282" s="228">
        <v>0</v>
      </c>
      <c r="T282" s="229">
        <f>S282*H282</f>
        <v>0</v>
      </c>
      <c r="AR282" s="23" t="s">
        <v>224</v>
      </c>
      <c r="AT282" s="23" t="s">
        <v>182</v>
      </c>
      <c r="AU282" s="23" t="s">
        <v>187</v>
      </c>
      <c r="AY282" s="23" t="s">
        <v>180</v>
      </c>
      <c r="BE282" s="230">
        <f>IF(N282="základní",J282,0)</f>
        <v>0</v>
      </c>
      <c r="BF282" s="230">
        <f>IF(N282="snížená",J282,0)</f>
        <v>0</v>
      </c>
      <c r="BG282" s="230">
        <f>IF(N282="zákl. přenesená",J282,0)</f>
        <v>0</v>
      </c>
      <c r="BH282" s="230">
        <f>IF(N282="sníž. přenesená",J282,0)</f>
        <v>0</v>
      </c>
      <c r="BI282" s="230">
        <f>IF(N282="nulová",J282,0)</f>
        <v>0</v>
      </c>
      <c r="BJ282" s="23" t="s">
        <v>187</v>
      </c>
      <c r="BK282" s="230">
        <f>ROUND(I282*H282,0)</f>
        <v>0</v>
      </c>
      <c r="BL282" s="23" t="s">
        <v>224</v>
      </c>
      <c r="BM282" s="23" t="s">
        <v>528</v>
      </c>
    </row>
    <row r="283" spans="2:65" s="1" customFormat="1" ht="14.4" customHeight="1">
      <c r="B283" s="45"/>
      <c r="C283" s="220" t="s">
        <v>378</v>
      </c>
      <c r="D283" s="220" t="s">
        <v>182</v>
      </c>
      <c r="E283" s="221" t="s">
        <v>529</v>
      </c>
      <c r="F283" s="222" t="s">
        <v>530</v>
      </c>
      <c r="G283" s="223" t="s">
        <v>269</v>
      </c>
      <c r="H283" s="224">
        <v>21</v>
      </c>
      <c r="I283" s="225"/>
      <c r="J283" s="224">
        <f>ROUND(I283*H283,0)</f>
        <v>0</v>
      </c>
      <c r="K283" s="222" t="s">
        <v>22</v>
      </c>
      <c r="L283" s="71"/>
      <c r="M283" s="226" t="s">
        <v>22</v>
      </c>
      <c r="N283" s="227" t="s">
        <v>45</v>
      </c>
      <c r="O283" s="46"/>
      <c r="P283" s="228">
        <f>O283*H283</f>
        <v>0</v>
      </c>
      <c r="Q283" s="228">
        <v>0</v>
      </c>
      <c r="R283" s="228">
        <f>Q283*H283</f>
        <v>0</v>
      </c>
      <c r="S283" s="228">
        <v>0</v>
      </c>
      <c r="T283" s="229">
        <f>S283*H283</f>
        <v>0</v>
      </c>
      <c r="AR283" s="23" t="s">
        <v>224</v>
      </c>
      <c r="AT283" s="23" t="s">
        <v>182</v>
      </c>
      <c r="AU283" s="23" t="s">
        <v>187</v>
      </c>
      <c r="AY283" s="23" t="s">
        <v>180</v>
      </c>
      <c r="BE283" s="230">
        <f>IF(N283="základní",J283,0)</f>
        <v>0</v>
      </c>
      <c r="BF283" s="230">
        <f>IF(N283="snížená",J283,0)</f>
        <v>0</v>
      </c>
      <c r="BG283" s="230">
        <f>IF(N283="zákl. přenesená",J283,0)</f>
        <v>0</v>
      </c>
      <c r="BH283" s="230">
        <f>IF(N283="sníž. přenesená",J283,0)</f>
        <v>0</v>
      </c>
      <c r="BI283" s="230">
        <f>IF(N283="nulová",J283,0)</f>
        <v>0</v>
      </c>
      <c r="BJ283" s="23" t="s">
        <v>187</v>
      </c>
      <c r="BK283" s="230">
        <f>ROUND(I283*H283,0)</f>
        <v>0</v>
      </c>
      <c r="BL283" s="23" t="s">
        <v>224</v>
      </c>
      <c r="BM283" s="23" t="s">
        <v>531</v>
      </c>
    </row>
    <row r="284" spans="2:65" s="1" customFormat="1" ht="14.4" customHeight="1">
      <c r="B284" s="45"/>
      <c r="C284" s="220" t="s">
        <v>532</v>
      </c>
      <c r="D284" s="220" t="s">
        <v>182</v>
      </c>
      <c r="E284" s="221" t="s">
        <v>533</v>
      </c>
      <c r="F284" s="222" t="s">
        <v>534</v>
      </c>
      <c r="G284" s="223" t="s">
        <v>269</v>
      </c>
      <c r="H284" s="224">
        <v>12</v>
      </c>
      <c r="I284" s="225"/>
      <c r="J284" s="224">
        <f>ROUND(I284*H284,0)</f>
        <v>0</v>
      </c>
      <c r="K284" s="222" t="s">
        <v>22</v>
      </c>
      <c r="L284" s="71"/>
      <c r="M284" s="226" t="s">
        <v>22</v>
      </c>
      <c r="N284" s="227" t="s">
        <v>45</v>
      </c>
      <c r="O284" s="46"/>
      <c r="P284" s="228">
        <f>O284*H284</f>
        <v>0</v>
      </c>
      <c r="Q284" s="228">
        <v>0</v>
      </c>
      <c r="R284" s="228">
        <f>Q284*H284</f>
        <v>0</v>
      </c>
      <c r="S284" s="228">
        <v>0</v>
      </c>
      <c r="T284" s="229">
        <f>S284*H284</f>
        <v>0</v>
      </c>
      <c r="AR284" s="23" t="s">
        <v>224</v>
      </c>
      <c r="AT284" s="23" t="s">
        <v>182</v>
      </c>
      <c r="AU284" s="23" t="s">
        <v>187</v>
      </c>
      <c r="AY284" s="23" t="s">
        <v>180</v>
      </c>
      <c r="BE284" s="230">
        <f>IF(N284="základní",J284,0)</f>
        <v>0</v>
      </c>
      <c r="BF284" s="230">
        <f>IF(N284="snížená",J284,0)</f>
        <v>0</v>
      </c>
      <c r="BG284" s="230">
        <f>IF(N284="zákl. přenesená",J284,0)</f>
        <v>0</v>
      </c>
      <c r="BH284" s="230">
        <f>IF(N284="sníž. přenesená",J284,0)</f>
        <v>0</v>
      </c>
      <c r="BI284" s="230">
        <f>IF(N284="nulová",J284,0)</f>
        <v>0</v>
      </c>
      <c r="BJ284" s="23" t="s">
        <v>187</v>
      </c>
      <c r="BK284" s="230">
        <f>ROUND(I284*H284,0)</f>
        <v>0</v>
      </c>
      <c r="BL284" s="23" t="s">
        <v>224</v>
      </c>
      <c r="BM284" s="23" t="s">
        <v>535</v>
      </c>
    </row>
    <row r="285" spans="2:65" s="1" customFormat="1" ht="14.4" customHeight="1">
      <c r="B285" s="45"/>
      <c r="C285" s="220" t="s">
        <v>383</v>
      </c>
      <c r="D285" s="220" t="s">
        <v>182</v>
      </c>
      <c r="E285" s="221" t="s">
        <v>536</v>
      </c>
      <c r="F285" s="222" t="s">
        <v>537</v>
      </c>
      <c r="G285" s="223" t="s">
        <v>269</v>
      </c>
      <c r="H285" s="224">
        <v>2</v>
      </c>
      <c r="I285" s="225"/>
      <c r="J285" s="224">
        <f>ROUND(I285*H285,0)</f>
        <v>0</v>
      </c>
      <c r="K285" s="222" t="s">
        <v>22</v>
      </c>
      <c r="L285" s="71"/>
      <c r="M285" s="226" t="s">
        <v>22</v>
      </c>
      <c r="N285" s="227" t="s">
        <v>45</v>
      </c>
      <c r="O285" s="46"/>
      <c r="P285" s="228">
        <f>O285*H285</f>
        <v>0</v>
      </c>
      <c r="Q285" s="228">
        <v>0</v>
      </c>
      <c r="R285" s="228">
        <f>Q285*H285</f>
        <v>0</v>
      </c>
      <c r="S285" s="228">
        <v>0</v>
      </c>
      <c r="T285" s="229">
        <f>S285*H285</f>
        <v>0</v>
      </c>
      <c r="AR285" s="23" t="s">
        <v>224</v>
      </c>
      <c r="AT285" s="23" t="s">
        <v>182</v>
      </c>
      <c r="AU285" s="23" t="s">
        <v>187</v>
      </c>
      <c r="AY285" s="23" t="s">
        <v>180</v>
      </c>
      <c r="BE285" s="230">
        <f>IF(N285="základní",J285,0)</f>
        <v>0</v>
      </c>
      <c r="BF285" s="230">
        <f>IF(N285="snížená",J285,0)</f>
        <v>0</v>
      </c>
      <c r="BG285" s="230">
        <f>IF(N285="zákl. přenesená",J285,0)</f>
        <v>0</v>
      </c>
      <c r="BH285" s="230">
        <f>IF(N285="sníž. přenesená",J285,0)</f>
        <v>0</v>
      </c>
      <c r="BI285" s="230">
        <f>IF(N285="nulová",J285,0)</f>
        <v>0</v>
      </c>
      <c r="BJ285" s="23" t="s">
        <v>187</v>
      </c>
      <c r="BK285" s="230">
        <f>ROUND(I285*H285,0)</f>
        <v>0</v>
      </c>
      <c r="BL285" s="23" t="s">
        <v>224</v>
      </c>
      <c r="BM285" s="23" t="s">
        <v>538</v>
      </c>
    </row>
    <row r="286" spans="2:65" s="1" customFormat="1" ht="14.4" customHeight="1">
      <c r="B286" s="45"/>
      <c r="C286" s="220" t="s">
        <v>539</v>
      </c>
      <c r="D286" s="220" t="s">
        <v>182</v>
      </c>
      <c r="E286" s="221" t="s">
        <v>540</v>
      </c>
      <c r="F286" s="222" t="s">
        <v>541</v>
      </c>
      <c r="G286" s="223" t="s">
        <v>269</v>
      </c>
      <c r="H286" s="224">
        <v>2</v>
      </c>
      <c r="I286" s="225"/>
      <c r="J286" s="224">
        <f>ROUND(I286*H286,0)</f>
        <v>0</v>
      </c>
      <c r="K286" s="222" t="s">
        <v>22</v>
      </c>
      <c r="L286" s="71"/>
      <c r="M286" s="226" t="s">
        <v>22</v>
      </c>
      <c r="N286" s="227" t="s">
        <v>45</v>
      </c>
      <c r="O286" s="46"/>
      <c r="P286" s="228">
        <f>O286*H286</f>
        <v>0</v>
      </c>
      <c r="Q286" s="228">
        <v>0</v>
      </c>
      <c r="R286" s="228">
        <f>Q286*H286</f>
        <v>0</v>
      </c>
      <c r="S286" s="228">
        <v>0</v>
      </c>
      <c r="T286" s="229">
        <f>S286*H286</f>
        <v>0</v>
      </c>
      <c r="AR286" s="23" t="s">
        <v>224</v>
      </c>
      <c r="AT286" s="23" t="s">
        <v>182</v>
      </c>
      <c r="AU286" s="23" t="s">
        <v>187</v>
      </c>
      <c r="AY286" s="23" t="s">
        <v>180</v>
      </c>
      <c r="BE286" s="230">
        <f>IF(N286="základní",J286,0)</f>
        <v>0</v>
      </c>
      <c r="BF286" s="230">
        <f>IF(N286="snížená",J286,0)</f>
        <v>0</v>
      </c>
      <c r="BG286" s="230">
        <f>IF(N286="zákl. přenesená",J286,0)</f>
        <v>0</v>
      </c>
      <c r="BH286" s="230">
        <f>IF(N286="sníž. přenesená",J286,0)</f>
        <v>0</v>
      </c>
      <c r="BI286" s="230">
        <f>IF(N286="nulová",J286,0)</f>
        <v>0</v>
      </c>
      <c r="BJ286" s="23" t="s">
        <v>187</v>
      </c>
      <c r="BK286" s="230">
        <f>ROUND(I286*H286,0)</f>
        <v>0</v>
      </c>
      <c r="BL286" s="23" t="s">
        <v>224</v>
      </c>
      <c r="BM286" s="23" t="s">
        <v>542</v>
      </c>
    </row>
    <row r="287" spans="2:65" s="1" customFormat="1" ht="14.4" customHeight="1">
      <c r="B287" s="45"/>
      <c r="C287" s="220" t="s">
        <v>386</v>
      </c>
      <c r="D287" s="220" t="s">
        <v>182</v>
      </c>
      <c r="E287" s="221" t="s">
        <v>543</v>
      </c>
      <c r="F287" s="222" t="s">
        <v>544</v>
      </c>
      <c r="G287" s="223" t="s">
        <v>269</v>
      </c>
      <c r="H287" s="224">
        <v>2</v>
      </c>
      <c r="I287" s="225"/>
      <c r="J287" s="224">
        <f>ROUND(I287*H287,0)</f>
        <v>0</v>
      </c>
      <c r="K287" s="222" t="s">
        <v>22</v>
      </c>
      <c r="L287" s="71"/>
      <c r="M287" s="226" t="s">
        <v>22</v>
      </c>
      <c r="N287" s="227" t="s">
        <v>45</v>
      </c>
      <c r="O287" s="46"/>
      <c r="P287" s="228">
        <f>O287*H287</f>
        <v>0</v>
      </c>
      <c r="Q287" s="228">
        <v>0</v>
      </c>
      <c r="R287" s="228">
        <f>Q287*H287</f>
        <v>0</v>
      </c>
      <c r="S287" s="228">
        <v>0</v>
      </c>
      <c r="T287" s="229">
        <f>S287*H287</f>
        <v>0</v>
      </c>
      <c r="AR287" s="23" t="s">
        <v>224</v>
      </c>
      <c r="AT287" s="23" t="s">
        <v>182</v>
      </c>
      <c r="AU287" s="23" t="s">
        <v>187</v>
      </c>
      <c r="AY287" s="23" t="s">
        <v>180</v>
      </c>
      <c r="BE287" s="230">
        <f>IF(N287="základní",J287,0)</f>
        <v>0</v>
      </c>
      <c r="BF287" s="230">
        <f>IF(N287="snížená",J287,0)</f>
        <v>0</v>
      </c>
      <c r="BG287" s="230">
        <f>IF(N287="zákl. přenesená",J287,0)</f>
        <v>0</v>
      </c>
      <c r="BH287" s="230">
        <f>IF(N287="sníž. přenesená",J287,0)</f>
        <v>0</v>
      </c>
      <c r="BI287" s="230">
        <f>IF(N287="nulová",J287,0)</f>
        <v>0</v>
      </c>
      <c r="BJ287" s="23" t="s">
        <v>187</v>
      </c>
      <c r="BK287" s="230">
        <f>ROUND(I287*H287,0)</f>
        <v>0</v>
      </c>
      <c r="BL287" s="23" t="s">
        <v>224</v>
      </c>
      <c r="BM287" s="23" t="s">
        <v>545</v>
      </c>
    </row>
    <row r="288" spans="2:65" s="1" customFormat="1" ht="14.4" customHeight="1">
      <c r="B288" s="45"/>
      <c r="C288" s="220" t="s">
        <v>546</v>
      </c>
      <c r="D288" s="220" t="s">
        <v>182</v>
      </c>
      <c r="E288" s="221" t="s">
        <v>547</v>
      </c>
      <c r="F288" s="222" t="s">
        <v>548</v>
      </c>
      <c r="G288" s="223" t="s">
        <v>269</v>
      </c>
      <c r="H288" s="224">
        <v>2</v>
      </c>
      <c r="I288" s="225"/>
      <c r="J288" s="224">
        <f>ROUND(I288*H288,0)</f>
        <v>0</v>
      </c>
      <c r="K288" s="222" t="s">
        <v>22</v>
      </c>
      <c r="L288" s="71"/>
      <c r="M288" s="226" t="s">
        <v>22</v>
      </c>
      <c r="N288" s="227" t="s">
        <v>45</v>
      </c>
      <c r="O288" s="46"/>
      <c r="P288" s="228">
        <f>O288*H288</f>
        <v>0</v>
      </c>
      <c r="Q288" s="228">
        <v>0</v>
      </c>
      <c r="R288" s="228">
        <f>Q288*H288</f>
        <v>0</v>
      </c>
      <c r="S288" s="228">
        <v>0</v>
      </c>
      <c r="T288" s="229">
        <f>S288*H288</f>
        <v>0</v>
      </c>
      <c r="AR288" s="23" t="s">
        <v>224</v>
      </c>
      <c r="AT288" s="23" t="s">
        <v>182</v>
      </c>
      <c r="AU288" s="23" t="s">
        <v>187</v>
      </c>
      <c r="AY288" s="23" t="s">
        <v>180</v>
      </c>
      <c r="BE288" s="230">
        <f>IF(N288="základní",J288,0)</f>
        <v>0</v>
      </c>
      <c r="BF288" s="230">
        <f>IF(N288="snížená",J288,0)</f>
        <v>0</v>
      </c>
      <c r="BG288" s="230">
        <f>IF(N288="zákl. přenesená",J288,0)</f>
        <v>0</v>
      </c>
      <c r="BH288" s="230">
        <f>IF(N288="sníž. přenesená",J288,0)</f>
        <v>0</v>
      </c>
      <c r="BI288" s="230">
        <f>IF(N288="nulová",J288,0)</f>
        <v>0</v>
      </c>
      <c r="BJ288" s="23" t="s">
        <v>187</v>
      </c>
      <c r="BK288" s="230">
        <f>ROUND(I288*H288,0)</f>
        <v>0</v>
      </c>
      <c r="BL288" s="23" t="s">
        <v>224</v>
      </c>
      <c r="BM288" s="23" t="s">
        <v>549</v>
      </c>
    </row>
    <row r="289" spans="2:65" s="1" customFormat="1" ht="14.4" customHeight="1">
      <c r="B289" s="45"/>
      <c r="C289" s="220" t="s">
        <v>392</v>
      </c>
      <c r="D289" s="220" t="s">
        <v>182</v>
      </c>
      <c r="E289" s="221" t="s">
        <v>550</v>
      </c>
      <c r="F289" s="222" t="s">
        <v>551</v>
      </c>
      <c r="G289" s="223" t="s">
        <v>269</v>
      </c>
      <c r="H289" s="224">
        <v>12</v>
      </c>
      <c r="I289" s="225"/>
      <c r="J289" s="224">
        <f>ROUND(I289*H289,0)</f>
        <v>0</v>
      </c>
      <c r="K289" s="222" t="s">
        <v>22</v>
      </c>
      <c r="L289" s="71"/>
      <c r="M289" s="226" t="s">
        <v>22</v>
      </c>
      <c r="N289" s="227" t="s">
        <v>45</v>
      </c>
      <c r="O289" s="46"/>
      <c r="P289" s="228">
        <f>O289*H289</f>
        <v>0</v>
      </c>
      <c r="Q289" s="228">
        <v>0</v>
      </c>
      <c r="R289" s="228">
        <f>Q289*H289</f>
        <v>0</v>
      </c>
      <c r="S289" s="228">
        <v>0</v>
      </c>
      <c r="T289" s="229">
        <f>S289*H289</f>
        <v>0</v>
      </c>
      <c r="AR289" s="23" t="s">
        <v>224</v>
      </c>
      <c r="AT289" s="23" t="s">
        <v>182</v>
      </c>
      <c r="AU289" s="23" t="s">
        <v>187</v>
      </c>
      <c r="AY289" s="23" t="s">
        <v>180</v>
      </c>
      <c r="BE289" s="230">
        <f>IF(N289="základní",J289,0)</f>
        <v>0</v>
      </c>
      <c r="BF289" s="230">
        <f>IF(N289="snížená",J289,0)</f>
        <v>0</v>
      </c>
      <c r="BG289" s="230">
        <f>IF(N289="zákl. přenesená",J289,0)</f>
        <v>0</v>
      </c>
      <c r="BH289" s="230">
        <f>IF(N289="sníž. přenesená",J289,0)</f>
        <v>0</v>
      </c>
      <c r="BI289" s="230">
        <f>IF(N289="nulová",J289,0)</f>
        <v>0</v>
      </c>
      <c r="BJ289" s="23" t="s">
        <v>187</v>
      </c>
      <c r="BK289" s="230">
        <f>ROUND(I289*H289,0)</f>
        <v>0</v>
      </c>
      <c r="BL289" s="23" t="s">
        <v>224</v>
      </c>
      <c r="BM289" s="23" t="s">
        <v>552</v>
      </c>
    </row>
    <row r="290" spans="2:65" s="1" customFormat="1" ht="14.4" customHeight="1">
      <c r="B290" s="45"/>
      <c r="C290" s="220" t="s">
        <v>553</v>
      </c>
      <c r="D290" s="220" t="s">
        <v>182</v>
      </c>
      <c r="E290" s="221" t="s">
        <v>554</v>
      </c>
      <c r="F290" s="222" t="s">
        <v>555</v>
      </c>
      <c r="G290" s="223" t="s">
        <v>269</v>
      </c>
      <c r="H290" s="224">
        <v>6</v>
      </c>
      <c r="I290" s="225"/>
      <c r="J290" s="224">
        <f>ROUND(I290*H290,0)</f>
        <v>0</v>
      </c>
      <c r="K290" s="222" t="s">
        <v>22</v>
      </c>
      <c r="L290" s="71"/>
      <c r="M290" s="226" t="s">
        <v>22</v>
      </c>
      <c r="N290" s="227" t="s">
        <v>45</v>
      </c>
      <c r="O290" s="46"/>
      <c r="P290" s="228">
        <f>O290*H290</f>
        <v>0</v>
      </c>
      <c r="Q290" s="228">
        <v>0</v>
      </c>
      <c r="R290" s="228">
        <f>Q290*H290</f>
        <v>0</v>
      </c>
      <c r="S290" s="228">
        <v>0</v>
      </c>
      <c r="T290" s="229">
        <f>S290*H290</f>
        <v>0</v>
      </c>
      <c r="AR290" s="23" t="s">
        <v>224</v>
      </c>
      <c r="AT290" s="23" t="s">
        <v>182</v>
      </c>
      <c r="AU290" s="23" t="s">
        <v>187</v>
      </c>
      <c r="AY290" s="23" t="s">
        <v>180</v>
      </c>
      <c r="BE290" s="230">
        <f>IF(N290="základní",J290,0)</f>
        <v>0</v>
      </c>
      <c r="BF290" s="230">
        <f>IF(N290="snížená",J290,0)</f>
        <v>0</v>
      </c>
      <c r="BG290" s="230">
        <f>IF(N290="zákl. přenesená",J290,0)</f>
        <v>0</v>
      </c>
      <c r="BH290" s="230">
        <f>IF(N290="sníž. přenesená",J290,0)</f>
        <v>0</v>
      </c>
      <c r="BI290" s="230">
        <f>IF(N290="nulová",J290,0)</f>
        <v>0</v>
      </c>
      <c r="BJ290" s="23" t="s">
        <v>187</v>
      </c>
      <c r="BK290" s="230">
        <f>ROUND(I290*H290,0)</f>
        <v>0</v>
      </c>
      <c r="BL290" s="23" t="s">
        <v>224</v>
      </c>
      <c r="BM290" s="23" t="s">
        <v>556</v>
      </c>
    </row>
    <row r="291" spans="2:65" s="1" customFormat="1" ht="14.4" customHeight="1">
      <c r="B291" s="45"/>
      <c r="C291" s="220" t="s">
        <v>396</v>
      </c>
      <c r="D291" s="220" t="s">
        <v>182</v>
      </c>
      <c r="E291" s="221" t="s">
        <v>557</v>
      </c>
      <c r="F291" s="222" t="s">
        <v>558</v>
      </c>
      <c r="G291" s="223" t="s">
        <v>269</v>
      </c>
      <c r="H291" s="224">
        <v>8</v>
      </c>
      <c r="I291" s="225"/>
      <c r="J291" s="224">
        <f>ROUND(I291*H291,0)</f>
        <v>0</v>
      </c>
      <c r="K291" s="222" t="s">
        <v>22</v>
      </c>
      <c r="L291" s="71"/>
      <c r="M291" s="226" t="s">
        <v>22</v>
      </c>
      <c r="N291" s="227" t="s">
        <v>45</v>
      </c>
      <c r="O291" s="46"/>
      <c r="P291" s="228">
        <f>O291*H291</f>
        <v>0</v>
      </c>
      <c r="Q291" s="228">
        <v>0</v>
      </c>
      <c r="R291" s="228">
        <f>Q291*H291</f>
        <v>0</v>
      </c>
      <c r="S291" s="228">
        <v>0</v>
      </c>
      <c r="T291" s="229">
        <f>S291*H291</f>
        <v>0</v>
      </c>
      <c r="AR291" s="23" t="s">
        <v>224</v>
      </c>
      <c r="AT291" s="23" t="s">
        <v>182</v>
      </c>
      <c r="AU291" s="23" t="s">
        <v>187</v>
      </c>
      <c r="AY291" s="23" t="s">
        <v>180</v>
      </c>
      <c r="BE291" s="230">
        <f>IF(N291="základní",J291,0)</f>
        <v>0</v>
      </c>
      <c r="BF291" s="230">
        <f>IF(N291="snížená",J291,0)</f>
        <v>0</v>
      </c>
      <c r="BG291" s="230">
        <f>IF(N291="zákl. přenesená",J291,0)</f>
        <v>0</v>
      </c>
      <c r="BH291" s="230">
        <f>IF(N291="sníž. přenesená",J291,0)</f>
        <v>0</v>
      </c>
      <c r="BI291" s="230">
        <f>IF(N291="nulová",J291,0)</f>
        <v>0</v>
      </c>
      <c r="BJ291" s="23" t="s">
        <v>187</v>
      </c>
      <c r="BK291" s="230">
        <f>ROUND(I291*H291,0)</f>
        <v>0</v>
      </c>
      <c r="BL291" s="23" t="s">
        <v>224</v>
      </c>
      <c r="BM291" s="23" t="s">
        <v>559</v>
      </c>
    </row>
    <row r="292" spans="2:65" s="1" customFormat="1" ht="22.8" customHeight="1">
      <c r="B292" s="45"/>
      <c r="C292" s="220" t="s">
        <v>560</v>
      </c>
      <c r="D292" s="220" t="s">
        <v>182</v>
      </c>
      <c r="E292" s="221" t="s">
        <v>561</v>
      </c>
      <c r="F292" s="222" t="s">
        <v>562</v>
      </c>
      <c r="G292" s="223" t="s">
        <v>563</v>
      </c>
      <c r="H292" s="224">
        <v>24</v>
      </c>
      <c r="I292" s="225"/>
      <c r="J292" s="224">
        <f>ROUND(I292*H292,0)</f>
        <v>0</v>
      </c>
      <c r="K292" s="222" t="s">
        <v>22</v>
      </c>
      <c r="L292" s="71"/>
      <c r="M292" s="226" t="s">
        <v>22</v>
      </c>
      <c r="N292" s="227" t="s">
        <v>45</v>
      </c>
      <c r="O292" s="46"/>
      <c r="P292" s="228">
        <f>O292*H292</f>
        <v>0</v>
      </c>
      <c r="Q292" s="228">
        <v>0</v>
      </c>
      <c r="R292" s="228">
        <f>Q292*H292</f>
        <v>0</v>
      </c>
      <c r="S292" s="228">
        <v>0</v>
      </c>
      <c r="T292" s="229">
        <f>S292*H292</f>
        <v>0</v>
      </c>
      <c r="AR292" s="23" t="s">
        <v>224</v>
      </c>
      <c r="AT292" s="23" t="s">
        <v>182</v>
      </c>
      <c r="AU292" s="23" t="s">
        <v>187</v>
      </c>
      <c r="AY292" s="23" t="s">
        <v>180</v>
      </c>
      <c r="BE292" s="230">
        <f>IF(N292="základní",J292,0)</f>
        <v>0</v>
      </c>
      <c r="BF292" s="230">
        <f>IF(N292="snížená",J292,0)</f>
        <v>0</v>
      </c>
      <c r="BG292" s="230">
        <f>IF(N292="zákl. přenesená",J292,0)</f>
        <v>0</v>
      </c>
      <c r="BH292" s="230">
        <f>IF(N292="sníž. přenesená",J292,0)</f>
        <v>0</v>
      </c>
      <c r="BI292" s="230">
        <f>IF(N292="nulová",J292,0)</f>
        <v>0</v>
      </c>
      <c r="BJ292" s="23" t="s">
        <v>187</v>
      </c>
      <c r="BK292" s="230">
        <f>ROUND(I292*H292,0)</f>
        <v>0</v>
      </c>
      <c r="BL292" s="23" t="s">
        <v>224</v>
      </c>
      <c r="BM292" s="23" t="s">
        <v>564</v>
      </c>
    </row>
    <row r="293" spans="2:65" s="1" customFormat="1" ht="14.4" customHeight="1">
      <c r="B293" s="45"/>
      <c r="C293" s="220" t="s">
        <v>401</v>
      </c>
      <c r="D293" s="220" t="s">
        <v>182</v>
      </c>
      <c r="E293" s="221" t="s">
        <v>565</v>
      </c>
      <c r="F293" s="222" t="s">
        <v>566</v>
      </c>
      <c r="G293" s="223" t="s">
        <v>567</v>
      </c>
      <c r="H293" s="224">
        <v>1</v>
      </c>
      <c r="I293" s="225"/>
      <c r="J293" s="224">
        <f>ROUND(I293*H293,0)</f>
        <v>0</v>
      </c>
      <c r="K293" s="222" t="s">
        <v>22</v>
      </c>
      <c r="L293" s="71"/>
      <c r="M293" s="226" t="s">
        <v>22</v>
      </c>
      <c r="N293" s="227" t="s">
        <v>45</v>
      </c>
      <c r="O293" s="46"/>
      <c r="P293" s="228">
        <f>O293*H293</f>
        <v>0</v>
      </c>
      <c r="Q293" s="228">
        <v>0</v>
      </c>
      <c r="R293" s="228">
        <f>Q293*H293</f>
        <v>0</v>
      </c>
      <c r="S293" s="228">
        <v>0</v>
      </c>
      <c r="T293" s="229">
        <f>S293*H293</f>
        <v>0</v>
      </c>
      <c r="AR293" s="23" t="s">
        <v>224</v>
      </c>
      <c r="AT293" s="23" t="s">
        <v>182</v>
      </c>
      <c r="AU293" s="23" t="s">
        <v>187</v>
      </c>
      <c r="AY293" s="23" t="s">
        <v>180</v>
      </c>
      <c r="BE293" s="230">
        <f>IF(N293="základní",J293,0)</f>
        <v>0</v>
      </c>
      <c r="BF293" s="230">
        <f>IF(N293="snížená",J293,0)</f>
        <v>0</v>
      </c>
      <c r="BG293" s="230">
        <f>IF(N293="zákl. přenesená",J293,0)</f>
        <v>0</v>
      </c>
      <c r="BH293" s="230">
        <f>IF(N293="sníž. přenesená",J293,0)</f>
        <v>0</v>
      </c>
      <c r="BI293" s="230">
        <f>IF(N293="nulová",J293,0)</f>
        <v>0</v>
      </c>
      <c r="BJ293" s="23" t="s">
        <v>187</v>
      </c>
      <c r="BK293" s="230">
        <f>ROUND(I293*H293,0)</f>
        <v>0</v>
      </c>
      <c r="BL293" s="23" t="s">
        <v>224</v>
      </c>
      <c r="BM293" s="23" t="s">
        <v>568</v>
      </c>
    </row>
    <row r="294" spans="2:65" s="1" customFormat="1" ht="14.4" customHeight="1">
      <c r="B294" s="45"/>
      <c r="C294" s="220" t="s">
        <v>569</v>
      </c>
      <c r="D294" s="220" t="s">
        <v>182</v>
      </c>
      <c r="E294" s="221" t="s">
        <v>570</v>
      </c>
      <c r="F294" s="222" t="s">
        <v>571</v>
      </c>
      <c r="G294" s="223" t="s">
        <v>567</v>
      </c>
      <c r="H294" s="224">
        <v>1</v>
      </c>
      <c r="I294" s="225"/>
      <c r="J294" s="224">
        <f>ROUND(I294*H294,0)</f>
        <v>0</v>
      </c>
      <c r="K294" s="222" t="s">
        <v>22</v>
      </c>
      <c r="L294" s="71"/>
      <c r="M294" s="226" t="s">
        <v>22</v>
      </c>
      <c r="N294" s="227" t="s">
        <v>45</v>
      </c>
      <c r="O294" s="46"/>
      <c r="P294" s="228">
        <f>O294*H294</f>
        <v>0</v>
      </c>
      <c r="Q294" s="228">
        <v>0</v>
      </c>
      <c r="R294" s="228">
        <f>Q294*H294</f>
        <v>0</v>
      </c>
      <c r="S294" s="228">
        <v>0</v>
      </c>
      <c r="T294" s="229">
        <f>S294*H294</f>
        <v>0</v>
      </c>
      <c r="AR294" s="23" t="s">
        <v>224</v>
      </c>
      <c r="AT294" s="23" t="s">
        <v>182</v>
      </c>
      <c r="AU294" s="23" t="s">
        <v>187</v>
      </c>
      <c r="AY294" s="23" t="s">
        <v>180</v>
      </c>
      <c r="BE294" s="230">
        <f>IF(N294="základní",J294,0)</f>
        <v>0</v>
      </c>
      <c r="BF294" s="230">
        <f>IF(N294="snížená",J294,0)</f>
        <v>0</v>
      </c>
      <c r="BG294" s="230">
        <f>IF(N294="zákl. přenesená",J294,0)</f>
        <v>0</v>
      </c>
      <c r="BH294" s="230">
        <f>IF(N294="sníž. přenesená",J294,0)</f>
        <v>0</v>
      </c>
      <c r="BI294" s="230">
        <f>IF(N294="nulová",J294,0)</f>
        <v>0</v>
      </c>
      <c r="BJ294" s="23" t="s">
        <v>187</v>
      </c>
      <c r="BK294" s="230">
        <f>ROUND(I294*H294,0)</f>
        <v>0</v>
      </c>
      <c r="BL294" s="23" t="s">
        <v>224</v>
      </c>
      <c r="BM294" s="23" t="s">
        <v>572</v>
      </c>
    </row>
    <row r="295" spans="2:65" s="1" customFormat="1" ht="14.4" customHeight="1">
      <c r="B295" s="45"/>
      <c r="C295" s="220" t="s">
        <v>404</v>
      </c>
      <c r="D295" s="220" t="s">
        <v>182</v>
      </c>
      <c r="E295" s="221" t="s">
        <v>573</v>
      </c>
      <c r="F295" s="222" t="s">
        <v>574</v>
      </c>
      <c r="G295" s="223" t="s">
        <v>563</v>
      </c>
      <c r="H295" s="224">
        <v>40</v>
      </c>
      <c r="I295" s="225"/>
      <c r="J295" s="224">
        <f>ROUND(I295*H295,0)</f>
        <v>0</v>
      </c>
      <c r="K295" s="222" t="s">
        <v>22</v>
      </c>
      <c r="L295" s="71"/>
      <c r="M295" s="226" t="s">
        <v>22</v>
      </c>
      <c r="N295" s="227" t="s">
        <v>45</v>
      </c>
      <c r="O295" s="46"/>
      <c r="P295" s="228">
        <f>O295*H295</f>
        <v>0</v>
      </c>
      <c r="Q295" s="228">
        <v>0</v>
      </c>
      <c r="R295" s="228">
        <f>Q295*H295</f>
        <v>0</v>
      </c>
      <c r="S295" s="228">
        <v>0</v>
      </c>
      <c r="T295" s="229">
        <f>S295*H295</f>
        <v>0</v>
      </c>
      <c r="AR295" s="23" t="s">
        <v>224</v>
      </c>
      <c r="AT295" s="23" t="s">
        <v>182</v>
      </c>
      <c r="AU295" s="23" t="s">
        <v>187</v>
      </c>
      <c r="AY295" s="23" t="s">
        <v>180</v>
      </c>
      <c r="BE295" s="230">
        <f>IF(N295="základní",J295,0)</f>
        <v>0</v>
      </c>
      <c r="BF295" s="230">
        <f>IF(N295="snížená",J295,0)</f>
        <v>0</v>
      </c>
      <c r="BG295" s="230">
        <f>IF(N295="zákl. přenesená",J295,0)</f>
        <v>0</v>
      </c>
      <c r="BH295" s="230">
        <f>IF(N295="sníž. přenesená",J295,0)</f>
        <v>0</v>
      </c>
      <c r="BI295" s="230">
        <f>IF(N295="nulová",J295,0)</f>
        <v>0</v>
      </c>
      <c r="BJ295" s="23" t="s">
        <v>187</v>
      </c>
      <c r="BK295" s="230">
        <f>ROUND(I295*H295,0)</f>
        <v>0</v>
      </c>
      <c r="BL295" s="23" t="s">
        <v>224</v>
      </c>
      <c r="BM295" s="23" t="s">
        <v>575</v>
      </c>
    </row>
    <row r="296" spans="2:65" s="1" customFormat="1" ht="14.4" customHeight="1">
      <c r="B296" s="45"/>
      <c r="C296" s="220" t="s">
        <v>576</v>
      </c>
      <c r="D296" s="220" t="s">
        <v>182</v>
      </c>
      <c r="E296" s="221" t="s">
        <v>577</v>
      </c>
      <c r="F296" s="222" t="s">
        <v>578</v>
      </c>
      <c r="G296" s="223" t="s">
        <v>567</v>
      </c>
      <c r="H296" s="224">
        <v>1</v>
      </c>
      <c r="I296" s="225"/>
      <c r="J296" s="224">
        <f>ROUND(I296*H296,0)</f>
        <v>0</v>
      </c>
      <c r="K296" s="222" t="s">
        <v>22</v>
      </c>
      <c r="L296" s="71"/>
      <c r="M296" s="226" t="s">
        <v>22</v>
      </c>
      <c r="N296" s="227" t="s">
        <v>45</v>
      </c>
      <c r="O296" s="46"/>
      <c r="P296" s="228">
        <f>O296*H296</f>
        <v>0</v>
      </c>
      <c r="Q296" s="228">
        <v>0</v>
      </c>
      <c r="R296" s="228">
        <f>Q296*H296</f>
        <v>0</v>
      </c>
      <c r="S296" s="228">
        <v>0</v>
      </c>
      <c r="T296" s="229">
        <f>S296*H296</f>
        <v>0</v>
      </c>
      <c r="AR296" s="23" t="s">
        <v>224</v>
      </c>
      <c r="AT296" s="23" t="s">
        <v>182</v>
      </c>
      <c r="AU296" s="23" t="s">
        <v>187</v>
      </c>
      <c r="AY296" s="23" t="s">
        <v>180</v>
      </c>
      <c r="BE296" s="230">
        <f>IF(N296="základní",J296,0)</f>
        <v>0</v>
      </c>
      <c r="BF296" s="230">
        <f>IF(N296="snížená",J296,0)</f>
        <v>0</v>
      </c>
      <c r="BG296" s="230">
        <f>IF(N296="zákl. přenesená",J296,0)</f>
        <v>0</v>
      </c>
      <c r="BH296" s="230">
        <f>IF(N296="sníž. přenesená",J296,0)</f>
        <v>0</v>
      </c>
      <c r="BI296" s="230">
        <f>IF(N296="nulová",J296,0)</f>
        <v>0</v>
      </c>
      <c r="BJ296" s="23" t="s">
        <v>187</v>
      </c>
      <c r="BK296" s="230">
        <f>ROUND(I296*H296,0)</f>
        <v>0</v>
      </c>
      <c r="BL296" s="23" t="s">
        <v>224</v>
      </c>
      <c r="BM296" s="23" t="s">
        <v>579</v>
      </c>
    </row>
    <row r="297" spans="2:63" s="10" customFormat="1" ht="29.85" customHeight="1">
      <c r="B297" s="204"/>
      <c r="C297" s="205"/>
      <c r="D297" s="206" t="s">
        <v>72</v>
      </c>
      <c r="E297" s="218" t="s">
        <v>580</v>
      </c>
      <c r="F297" s="218" t="s">
        <v>581</v>
      </c>
      <c r="G297" s="205"/>
      <c r="H297" s="205"/>
      <c r="I297" s="208"/>
      <c r="J297" s="219">
        <f>BK297</f>
        <v>0</v>
      </c>
      <c r="K297" s="205"/>
      <c r="L297" s="210"/>
      <c r="M297" s="211"/>
      <c r="N297" s="212"/>
      <c r="O297" s="212"/>
      <c r="P297" s="213">
        <f>SUM(P298:P309)</f>
        <v>0</v>
      </c>
      <c r="Q297" s="212"/>
      <c r="R297" s="213">
        <f>SUM(R298:R309)</f>
        <v>0</v>
      </c>
      <c r="S297" s="212"/>
      <c r="T297" s="214">
        <f>SUM(T298:T309)</f>
        <v>0</v>
      </c>
      <c r="AR297" s="215" t="s">
        <v>187</v>
      </c>
      <c r="AT297" s="216" t="s">
        <v>72</v>
      </c>
      <c r="AU297" s="216" t="s">
        <v>10</v>
      </c>
      <c r="AY297" s="215" t="s">
        <v>180</v>
      </c>
      <c r="BK297" s="217">
        <f>SUM(BK298:BK309)</f>
        <v>0</v>
      </c>
    </row>
    <row r="298" spans="2:65" s="1" customFormat="1" ht="22.8" customHeight="1">
      <c r="B298" s="45"/>
      <c r="C298" s="220" t="s">
        <v>409</v>
      </c>
      <c r="D298" s="220" t="s">
        <v>182</v>
      </c>
      <c r="E298" s="221" t="s">
        <v>582</v>
      </c>
      <c r="F298" s="222" t="s">
        <v>583</v>
      </c>
      <c r="G298" s="223" t="s">
        <v>269</v>
      </c>
      <c r="H298" s="224">
        <v>1</v>
      </c>
      <c r="I298" s="225"/>
      <c r="J298" s="224">
        <f>ROUND(I298*H298,0)</f>
        <v>0</v>
      </c>
      <c r="K298" s="222" t="s">
        <v>22</v>
      </c>
      <c r="L298" s="71"/>
      <c r="M298" s="226" t="s">
        <v>22</v>
      </c>
      <c r="N298" s="227" t="s">
        <v>45</v>
      </c>
      <c r="O298" s="46"/>
      <c r="P298" s="228">
        <f>O298*H298</f>
        <v>0</v>
      </c>
      <c r="Q298" s="228">
        <v>0</v>
      </c>
      <c r="R298" s="228">
        <f>Q298*H298</f>
        <v>0</v>
      </c>
      <c r="S298" s="228">
        <v>0</v>
      </c>
      <c r="T298" s="229">
        <f>S298*H298</f>
        <v>0</v>
      </c>
      <c r="AR298" s="23" t="s">
        <v>224</v>
      </c>
      <c r="AT298" s="23" t="s">
        <v>182</v>
      </c>
      <c r="AU298" s="23" t="s">
        <v>187</v>
      </c>
      <c r="AY298" s="23" t="s">
        <v>180</v>
      </c>
      <c r="BE298" s="230">
        <f>IF(N298="základní",J298,0)</f>
        <v>0</v>
      </c>
      <c r="BF298" s="230">
        <f>IF(N298="snížená",J298,0)</f>
        <v>0</v>
      </c>
      <c r="BG298" s="230">
        <f>IF(N298="zákl. přenesená",J298,0)</f>
        <v>0</v>
      </c>
      <c r="BH298" s="230">
        <f>IF(N298="sníž. přenesená",J298,0)</f>
        <v>0</v>
      </c>
      <c r="BI298" s="230">
        <f>IF(N298="nulová",J298,0)</f>
        <v>0</v>
      </c>
      <c r="BJ298" s="23" t="s">
        <v>187</v>
      </c>
      <c r="BK298" s="230">
        <f>ROUND(I298*H298,0)</f>
        <v>0</v>
      </c>
      <c r="BL298" s="23" t="s">
        <v>224</v>
      </c>
      <c r="BM298" s="23" t="s">
        <v>584</v>
      </c>
    </row>
    <row r="299" spans="2:65" s="1" customFormat="1" ht="14.4" customHeight="1">
      <c r="B299" s="45"/>
      <c r="C299" s="220" t="s">
        <v>585</v>
      </c>
      <c r="D299" s="220" t="s">
        <v>182</v>
      </c>
      <c r="E299" s="221" t="s">
        <v>586</v>
      </c>
      <c r="F299" s="222" t="s">
        <v>587</v>
      </c>
      <c r="G299" s="223" t="s">
        <v>269</v>
      </c>
      <c r="H299" s="224">
        <v>1</v>
      </c>
      <c r="I299" s="225"/>
      <c r="J299" s="224">
        <f>ROUND(I299*H299,0)</f>
        <v>0</v>
      </c>
      <c r="K299" s="222" t="s">
        <v>22</v>
      </c>
      <c r="L299" s="71"/>
      <c r="M299" s="226" t="s">
        <v>22</v>
      </c>
      <c r="N299" s="227" t="s">
        <v>45</v>
      </c>
      <c r="O299" s="46"/>
      <c r="P299" s="228">
        <f>O299*H299</f>
        <v>0</v>
      </c>
      <c r="Q299" s="228">
        <v>0</v>
      </c>
      <c r="R299" s="228">
        <f>Q299*H299</f>
        <v>0</v>
      </c>
      <c r="S299" s="228">
        <v>0</v>
      </c>
      <c r="T299" s="229">
        <f>S299*H299</f>
        <v>0</v>
      </c>
      <c r="AR299" s="23" t="s">
        <v>224</v>
      </c>
      <c r="AT299" s="23" t="s">
        <v>182</v>
      </c>
      <c r="AU299" s="23" t="s">
        <v>187</v>
      </c>
      <c r="AY299" s="23" t="s">
        <v>180</v>
      </c>
      <c r="BE299" s="230">
        <f>IF(N299="základní",J299,0)</f>
        <v>0</v>
      </c>
      <c r="BF299" s="230">
        <f>IF(N299="snížená",J299,0)</f>
        <v>0</v>
      </c>
      <c r="BG299" s="230">
        <f>IF(N299="zákl. přenesená",J299,0)</f>
        <v>0</v>
      </c>
      <c r="BH299" s="230">
        <f>IF(N299="sníž. přenesená",J299,0)</f>
        <v>0</v>
      </c>
      <c r="BI299" s="230">
        <f>IF(N299="nulová",J299,0)</f>
        <v>0</v>
      </c>
      <c r="BJ299" s="23" t="s">
        <v>187</v>
      </c>
      <c r="BK299" s="230">
        <f>ROUND(I299*H299,0)</f>
        <v>0</v>
      </c>
      <c r="BL299" s="23" t="s">
        <v>224</v>
      </c>
      <c r="BM299" s="23" t="s">
        <v>588</v>
      </c>
    </row>
    <row r="300" spans="2:65" s="1" customFormat="1" ht="34.2" customHeight="1">
      <c r="B300" s="45"/>
      <c r="C300" s="220" t="s">
        <v>413</v>
      </c>
      <c r="D300" s="220" t="s">
        <v>182</v>
      </c>
      <c r="E300" s="221" t="s">
        <v>589</v>
      </c>
      <c r="F300" s="222" t="s">
        <v>590</v>
      </c>
      <c r="G300" s="223" t="s">
        <v>358</v>
      </c>
      <c r="H300" s="224">
        <v>3</v>
      </c>
      <c r="I300" s="225"/>
      <c r="J300" s="224">
        <f>ROUND(I300*H300,0)</f>
        <v>0</v>
      </c>
      <c r="K300" s="222" t="s">
        <v>193</v>
      </c>
      <c r="L300" s="71"/>
      <c r="M300" s="226" t="s">
        <v>22</v>
      </c>
      <c r="N300" s="227" t="s">
        <v>45</v>
      </c>
      <c r="O300" s="46"/>
      <c r="P300" s="228">
        <f>O300*H300</f>
        <v>0</v>
      </c>
      <c r="Q300" s="228">
        <v>0</v>
      </c>
      <c r="R300" s="228">
        <f>Q300*H300</f>
        <v>0</v>
      </c>
      <c r="S300" s="228">
        <v>0</v>
      </c>
      <c r="T300" s="229">
        <f>S300*H300</f>
        <v>0</v>
      </c>
      <c r="AR300" s="23" t="s">
        <v>224</v>
      </c>
      <c r="AT300" s="23" t="s">
        <v>182</v>
      </c>
      <c r="AU300" s="23" t="s">
        <v>187</v>
      </c>
      <c r="AY300" s="23" t="s">
        <v>180</v>
      </c>
      <c r="BE300" s="230">
        <f>IF(N300="základní",J300,0)</f>
        <v>0</v>
      </c>
      <c r="BF300" s="230">
        <f>IF(N300="snížená",J300,0)</f>
        <v>0</v>
      </c>
      <c r="BG300" s="230">
        <f>IF(N300="zákl. přenesená",J300,0)</f>
        <v>0</v>
      </c>
      <c r="BH300" s="230">
        <f>IF(N300="sníž. přenesená",J300,0)</f>
        <v>0</v>
      </c>
      <c r="BI300" s="230">
        <f>IF(N300="nulová",J300,0)</f>
        <v>0</v>
      </c>
      <c r="BJ300" s="23" t="s">
        <v>187</v>
      </c>
      <c r="BK300" s="230">
        <f>ROUND(I300*H300,0)</f>
        <v>0</v>
      </c>
      <c r="BL300" s="23" t="s">
        <v>224</v>
      </c>
      <c r="BM300" s="23" t="s">
        <v>591</v>
      </c>
    </row>
    <row r="301" spans="2:47" s="1" customFormat="1" ht="13.5">
      <c r="B301" s="45"/>
      <c r="C301" s="73"/>
      <c r="D301" s="233" t="s">
        <v>205</v>
      </c>
      <c r="E301" s="73"/>
      <c r="F301" s="254" t="s">
        <v>592</v>
      </c>
      <c r="G301" s="73"/>
      <c r="H301" s="73"/>
      <c r="I301" s="190"/>
      <c r="J301" s="73"/>
      <c r="K301" s="73"/>
      <c r="L301" s="71"/>
      <c r="M301" s="255"/>
      <c r="N301" s="46"/>
      <c r="O301" s="46"/>
      <c r="P301" s="46"/>
      <c r="Q301" s="46"/>
      <c r="R301" s="46"/>
      <c r="S301" s="46"/>
      <c r="T301" s="94"/>
      <c r="AT301" s="23" t="s">
        <v>205</v>
      </c>
      <c r="AU301" s="23" t="s">
        <v>187</v>
      </c>
    </row>
    <row r="302" spans="2:65" s="1" customFormat="1" ht="14.4" customHeight="1">
      <c r="B302" s="45"/>
      <c r="C302" s="266" t="s">
        <v>593</v>
      </c>
      <c r="D302" s="266" t="s">
        <v>594</v>
      </c>
      <c r="E302" s="267" t="s">
        <v>595</v>
      </c>
      <c r="F302" s="268" t="s">
        <v>596</v>
      </c>
      <c r="G302" s="269" t="s">
        <v>269</v>
      </c>
      <c r="H302" s="270">
        <v>3</v>
      </c>
      <c r="I302" s="271"/>
      <c r="J302" s="270">
        <f>ROUND(I302*H302,0)</f>
        <v>0</v>
      </c>
      <c r="K302" s="268" t="s">
        <v>22</v>
      </c>
      <c r="L302" s="272"/>
      <c r="M302" s="273" t="s">
        <v>22</v>
      </c>
      <c r="N302" s="274" t="s">
        <v>45</v>
      </c>
      <c r="O302" s="46"/>
      <c r="P302" s="228">
        <f>O302*H302</f>
        <v>0</v>
      </c>
      <c r="Q302" s="228">
        <v>0</v>
      </c>
      <c r="R302" s="228">
        <f>Q302*H302</f>
        <v>0</v>
      </c>
      <c r="S302" s="228">
        <v>0</v>
      </c>
      <c r="T302" s="229">
        <f>S302*H302</f>
        <v>0</v>
      </c>
      <c r="AR302" s="23" t="s">
        <v>270</v>
      </c>
      <c r="AT302" s="23" t="s">
        <v>594</v>
      </c>
      <c r="AU302" s="23" t="s">
        <v>187</v>
      </c>
      <c r="AY302" s="23" t="s">
        <v>180</v>
      </c>
      <c r="BE302" s="230">
        <f>IF(N302="základní",J302,0)</f>
        <v>0</v>
      </c>
      <c r="BF302" s="230">
        <f>IF(N302="snížená",J302,0)</f>
        <v>0</v>
      </c>
      <c r="BG302" s="230">
        <f>IF(N302="zákl. přenesená",J302,0)</f>
        <v>0</v>
      </c>
      <c r="BH302" s="230">
        <f>IF(N302="sníž. přenesená",J302,0)</f>
        <v>0</v>
      </c>
      <c r="BI302" s="230">
        <f>IF(N302="nulová",J302,0)</f>
        <v>0</v>
      </c>
      <c r="BJ302" s="23" t="s">
        <v>187</v>
      </c>
      <c r="BK302" s="230">
        <f>ROUND(I302*H302,0)</f>
        <v>0</v>
      </c>
      <c r="BL302" s="23" t="s">
        <v>224</v>
      </c>
      <c r="BM302" s="23" t="s">
        <v>597</v>
      </c>
    </row>
    <row r="303" spans="2:65" s="1" customFormat="1" ht="14.4" customHeight="1">
      <c r="B303" s="45"/>
      <c r="C303" s="266" t="s">
        <v>417</v>
      </c>
      <c r="D303" s="266" t="s">
        <v>594</v>
      </c>
      <c r="E303" s="267" t="s">
        <v>598</v>
      </c>
      <c r="F303" s="268" t="s">
        <v>599</v>
      </c>
      <c r="G303" s="269" t="s">
        <v>358</v>
      </c>
      <c r="H303" s="270">
        <v>2</v>
      </c>
      <c r="I303" s="271"/>
      <c r="J303" s="270">
        <f>ROUND(I303*H303,0)</f>
        <v>0</v>
      </c>
      <c r="K303" s="268" t="s">
        <v>193</v>
      </c>
      <c r="L303" s="272"/>
      <c r="M303" s="273" t="s">
        <v>22</v>
      </c>
      <c r="N303" s="274" t="s">
        <v>45</v>
      </c>
      <c r="O303" s="46"/>
      <c r="P303" s="228">
        <f>O303*H303</f>
        <v>0</v>
      </c>
      <c r="Q303" s="228">
        <v>0</v>
      </c>
      <c r="R303" s="228">
        <f>Q303*H303</f>
        <v>0</v>
      </c>
      <c r="S303" s="228">
        <v>0</v>
      </c>
      <c r="T303" s="229">
        <f>S303*H303</f>
        <v>0</v>
      </c>
      <c r="AR303" s="23" t="s">
        <v>270</v>
      </c>
      <c r="AT303" s="23" t="s">
        <v>594</v>
      </c>
      <c r="AU303" s="23" t="s">
        <v>187</v>
      </c>
      <c r="AY303" s="23" t="s">
        <v>180</v>
      </c>
      <c r="BE303" s="230">
        <f>IF(N303="základní",J303,0)</f>
        <v>0</v>
      </c>
      <c r="BF303" s="230">
        <f>IF(N303="snížená",J303,0)</f>
        <v>0</v>
      </c>
      <c r="BG303" s="230">
        <f>IF(N303="zákl. přenesená",J303,0)</f>
        <v>0</v>
      </c>
      <c r="BH303" s="230">
        <f>IF(N303="sníž. přenesená",J303,0)</f>
        <v>0</v>
      </c>
      <c r="BI303" s="230">
        <f>IF(N303="nulová",J303,0)</f>
        <v>0</v>
      </c>
      <c r="BJ303" s="23" t="s">
        <v>187</v>
      </c>
      <c r="BK303" s="230">
        <f>ROUND(I303*H303,0)</f>
        <v>0</v>
      </c>
      <c r="BL303" s="23" t="s">
        <v>224</v>
      </c>
      <c r="BM303" s="23" t="s">
        <v>600</v>
      </c>
    </row>
    <row r="304" spans="2:65" s="1" customFormat="1" ht="14.4" customHeight="1">
      <c r="B304" s="45"/>
      <c r="C304" s="266" t="s">
        <v>601</v>
      </c>
      <c r="D304" s="266" t="s">
        <v>594</v>
      </c>
      <c r="E304" s="267" t="s">
        <v>602</v>
      </c>
      <c r="F304" s="268" t="s">
        <v>603</v>
      </c>
      <c r="G304" s="269" t="s">
        <v>358</v>
      </c>
      <c r="H304" s="270">
        <v>1</v>
      </c>
      <c r="I304" s="271"/>
      <c r="J304" s="270">
        <f>ROUND(I304*H304,0)</f>
        <v>0</v>
      </c>
      <c r="K304" s="268" t="s">
        <v>193</v>
      </c>
      <c r="L304" s="272"/>
      <c r="M304" s="273" t="s">
        <v>22</v>
      </c>
      <c r="N304" s="274" t="s">
        <v>45</v>
      </c>
      <c r="O304" s="46"/>
      <c r="P304" s="228">
        <f>O304*H304</f>
        <v>0</v>
      </c>
      <c r="Q304" s="228">
        <v>0</v>
      </c>
      <c r="R304" s="228">
        <f>Q304*H304</f>
        <v>0</v>
      </c>
      <c r="S304" s="228">
        <v>0</v>
      </c>
      <c r="T304" s="229">
        <f>S304*H304</f>
        <v>0</v>
      </c>
      <c r="AR304" s="23" t="s">
        <v>270</v>
      </c>
      <c r="AT304" s="23" t="s">
        <v>594</v>
      </c>
      <c r="AU304" s="23" t="s">
        <v>187</v>
      </c>
      <c r="AY304" s="23" t="s">
        <v>180</v>
      </c>
      <c r="BE304" s="230">
        <f>IF(N304="základní",J304,0)</f>
        <v>0</v>
      </c>
      <c r="BF304" s="230">
        <f>IF(N304="snížená",J304,0)</f>
        <v>0</v>
      </c>
      <c r="BG304" s="230">
        <f>IF(N304="zákl. přenesená",J304,0)</f>
        <v>0</v>
      </c>
      <c r="BH304" s="230">
        <f>IF(N304="sníž. přenesená",J304,0)</f>
        <v>0</v>
      </c>
      <c r="BI304" s="230">
        <f>IF(N304="nulová",J304,0)</f>
        <v>0</v>
      </c>
      <c r="BJ304" s="23" t="s">
        <v>187</v>
      </c>
      <c r="BK304" s="230">
        <f>ROUND(I304*H304,0)</f>
        <v>0</v>
      </c>
      <c r="BL304" s="23" t="s">
        <v>224</v>
      </c>
      <c r="BM304" s="23" t="s">
        <v>604</v>
      </c>
    </row>
    <row r="305" spans="2:65" s="1" customFormat="1" ht="22.8" customHeight="1">
      <c r="B305" s="45"/>
      <c r="C305" s="220" t="s">
        <v>424</v>
      </c>
      <c r="D305" s="220" t="s">
        <v>182</v>
      </c>
      <c r="E305" s="221" t="s">
        <v>605</v>
      </c>
      <c r="F305" s="222" t="s">
        <v>606</v>
      </c>
      <c r="G305" s="223" t="s">
        <v>358</v>
      </c>
      <c r="H305" s="224">
        <v>3</v>
      </c>
      <c r="I305" s="225"/>
      <c r="J305" s="224">
        <f>ROUND(I305*H305,0)</f>
        <v>0</v>
      </c>
      <c r="K305" s="222" t="s">
        <v>193</v>
      </c>
      <c r="L305" s="71"/>
      <c r="M305" s="226" t="s">
        <v>22</v>
      </c>
      <c r="N305" s="227" t="s">
        <v>45</v>
      </c>
      <c r="O305" s="46"/>
      <c r="P305" s="228">
        <f>O305*H305</f>
        <v>0</v>
      </c>
      <c r="Q305" s="228">
        <v>0</v>
      </c>
      <c r="R305" s="228">
        <f>Q305*H305</f>
        <v>0</v>
      </c>
      <c r="S305" s="228">
        <v>0</v>
      </c>
      <c r="T305" s="229">
        <f>S305*H305</f>
        <v>0</v>
      </c>
      <c r="AR305" s="23" t="s">
        <v>224</v>
      </c>
      <c r="AT305" s="23" t="s">
        <v>182</v>
      </c>
      <c r="AU305" s="23" t="s">
        <v>187</v>
      </c>
      <c r="AY305" s="23" t="s">
        <v>180</v>
      </c>
      <c r="BE305" s="230">
        <f>IF(N305="základní",J305,0)</f>
        <v>0</v>
      </c>
      <c r="BF305" s="230">
        <f>IF(N305="snížená",J305,0)</f>
        <v>0</v>
      </c>
      <c r="BG305" s="230">
        <f>IF(N305="zákl. přenesená",J305,0)</f>
        <v>0</v>
      </c>
      <c r="BH305" s="230">
        <f>IF(N305="sníž. přenesená",J305,0)</f>
        <v>0</v>
      </c>
      <c r="BI305" s="230">
        <f>IF(N305="nulová",J305,0)</f>
        <v>0</v>
      </c>
      <c r="BJ305" s="23" t="s">
        <v>187</v>
      </c>
      <c r="BK305" s="230">
        <f>ROUND(I305*H305,0)</f>
        <v>0</v>
      </c>
      <c r="BL305" s="23" t="s">
        <v>224</v>
      </c>
      <c r="BM305" s="23" t="s">
        <v>607</v>
      </c>
    </row>
    <row r="306" spans="2:47" s="1" customFormat="1" ht="13.5">
      <c r="B306" s="45"/>
      <c r="C306" s="73"/>
      <c r="D306" s="233" t="s">
        <v>205</v>
      </c>
      <c r="E306" s="73"/>
      <c r="F306" s="254" t="s">
        <v>608</v>
      </c>
      <c r="G306" s="73"/>
      <c r="H306" s="73"/>
      <c r="I306" s="190"/>
      <c r="J306" s="73"/>
      <c r="K306" s="73"/>
      <c r="L306" s="71"/>
      <c r="M306" s="255"/>
      <c r="N306" s="46"/>
      <c r="O306" s="46"/>
      <c r="P306" s="46"/>
      <c r="Q306" s="46"/>
      <c r="R306" s="46"/>
      <c r="S306" s="46"/>
      <c r="T306" s="94"/>
      <c r="AT306" s="23" t="s">
        <v>205</v>
      </c>
      <c r="AU306" s="23" t="s">
        <v>187</v>
      </c>
    </row>
    <row r="307" spans="2:65" s="1" customFormat="1" ht="22.8" customHeight="1">
      <c r="B307" s="45"/>
      <c r="C307" s="266" t="s">
        <v>609</v>
      </c>
      <c r="D307" s="266" t="s">
        <v>594</v>
      </c>
      <c r="E307" s="267" t="s">
        <v>610</v>
      </c>
      <c r="F307" s="268" t="s">
        <v>611</v>
      </c>
      <c r="G307" s="269" t="s">
        <v>358</v>
      </c>
      <c r="H307" s="270">
        <v>3</v>
      </c>
      <c r="I307" s="271"/>
      <c r="J307" s="270">
        <f>ROUND(I307*H307,0)</f>
        <v>0</v>
      </c>
      <c r="K307" s="268" t="s">
        <v>193</v>
      </c>
      <c r="L307" s="272"/>
      <c r="M307" s="273" t="s">
        <v>22</v>
      </c>
      <c r="N307" s="274" t="s">
        <v>45</v>
      </c>
      <c r="O307" s="46"/>
      <c r="P307" s="228">
        <f>O307*H307</f>
        <v>0</v>
      </c>
      <c r="Q307" s="228">
        <v>0</v>
      </c>
      <c r="R307" s="228">
        <f>Q307*H307</f>
        <v>0</v>
      </c>
      <c r="S307" s="228">
        <v>0</v>
      </c>
      <c r="T307" s="229">
        <f>S307*H307</f>
        <v>0</v>
      </c>
      <c r="AR307" s="23" t="s">
        <v>270</v>
      </c>
      <c r="AT307" s="23" t="s">
        <v>594</v>
      </c>
      <c r="AU307" s="23" t="s">
        <v>187</v>
      </c>
      <c r="AY307" s="23" t="s">
        <v>180</v>
      </c>
      <c r="BE307" s="230">
        <f>IF(N307="základní",J307,0)</f>
        <v>0</v>
      </c>
      <c r="BF307" s="230">
        <f>IF(N307="snížená",J307,0)</f>
        <v>0</v>
      </c>
      <c r="BG307" s="230">
        <f>IF(N307="zákl. přenesená",J307,0)</f>
        <v>0</v>
      </c>
      <c r="BH307" s="230">
        <f>IF(N307="sníž. přenesená",J307,0)</f>
        <v>0</v>
      </c>
      <c r="BI307" s="230">
        <f>IF(N307="nulová",J307,0)</f>
        <v>0</v>
      </c>
      <c r="BJ307" s="23" t="s">
        <v>187</v>
      </c>
      <c r="BK307" s="230">
        <f>ROUND(I307*H307,0)</f>
        <v>0</v>
      </c>
      <c r="BL307" s="23" t="s">
        <v>224</v>
      </c>
      <c r="BM307" s="23" t="s">
        <v>612</v>
      </c>
    </row>
    <row r="308" spans="2:65" s="1" customFormat="1" ht="34.2" customHeight="1">
      <c r="B308" s="45"/>
      <c r="C308" s="220" t="s">
        <v>428</v>
      </c>
      <c r="D308" s="220" t="s">
        <v>182</v>
      </c>
      <c r="E308" s="221" t="s">
        <v>613</v>
      </c>
      <c r="F308" s="222" t="s">
        <v>614</v>
      </c>
      <c r="G308" s="223" t="s">
        <v>334</v>
      </c>
      <c r="H308" s="225"/>
      <c r="I308" s="225"/>
      <c r="J308" s="224">
        <f>ROUND(I308*H308,0)</f>
        <v>0</v>
      </c>
      <c r="K308" s="222" t="s">
        <v>193</v>
      </c>
      <c r="L308" s="71"/>
      <c r="M308" s="226" t="s">
        <v>22</v>
      </c>
      <c r="N308" s="227" t="s">
        <v>45</v>
      </c>
      <c r="O308" s="46"/>
      <c r="P308" s="228">
        <f>O308*H308</f>
        <v>0</v>
      </c>
      <c r="Q308" s="228">
        <v>0</v>
      </c>
      <c r="R308" s="228">
        <f>Q308*H308</f>
        <v>0</v>
      </c>
      <c r="S308" s="228">
        <v>0</v>
      </c>
      <c r="T308" s="229">
        <f>S308*H308</f>
        <v>0</v>
      </c>
      <c r="AR308" s="23" t="s">
        <v>224</v>
      </c>
      <c r="AT308" s="23" t="s">
        <v>182</v>
      </c>
      <c r="AU308" s="23" t="s">
        <v>187</v>
      </c>
      <c r="AY308" s="23" t="s">
        <v>180</v>
      </c>
      <c r="BE308" s="230">
        <f>IF(N308="základní",J308,0)</f>
        <v>0</v>
      </c>
      <c r="BF308" s="230">
        <f>IF(N308="snížená",J308,0)</f>
        <v>0</v>
      </c>
      <c r="BG308" s="230">
        <f>IF(N308="zákl. přenesená",J308,0)</f>
        <v>0</v>
      </c>
      <c r="BH308" s="230">
        <f>IF(N308="sníž. přenesená",J308,0)</f>
        <v>0</v>
      </c>
      <c r="BI308" s="230">
        <f>IF(N308="nulová",J308,0)</f>
        <v>0</v>
      </c>
      <c r="BJ308" s="23" t="s">
        <v>187</v>
      </c>
      <c r="BK308" s="230">
        <f>ROUND(I308*H308,0)</f>
        <v>0</v>
      </c>
      <c r="BL308" s="23" t="s">
        <v>224</v>
      </c>
      <c r="BM308" s="23" t="s">
        <v>615</v>
      </c>
    </row>
    <row r="309" spans="2:47" s="1" customFormat="1" ht="13.5">
      <c r="B309" s="45"/>
      <c r="C309" s="73"/>
      <c r="D309" s="233" t="s">
        <v>205</v>
      </c>
      <c r="E309" s="73"/>
      <c r="F309" s="254" t="s">
        <v>616</v>
      </c>
      <c r="G309" s="73"/>
      <c r="H309" s="73"/>
      <c r="I309" s="190"/>
      <c r="J309" s="73"/>
      <c r="K309" s="73"/>
      <c r="L309" s="71"/>
      <c r="M309" s="255"/>
      <c r="N309" s="46"/>
      <c r="O309" s="46"/>
      <c r="P309" s="46"/>
      <c r="Q309" s="46"/>
      <c r="R309" s="46"/>
      <c r="S309" s="46"/>
      <c r="T309" s="94"/>
      <c r="AT309" s="23" t="s">
        <v>205</v>
      </c>
      <c r="AU309" s="23" t="s">
        <v>187</v>
      </c>
    </row>
    <row r="310" spans="2:63" s="10" customFormat="1" ht="29.85" customHeight="1">
      <c r="B310" s="204"/>
      <c r="C310" s="205"/>
      <c r="D310" s="206" t="s">
        <v>72</v>
      </c>
      <c r="E310" s="218" t="s">
        <v>617</v>
      </c>
      <c r="F310" s="218" t="s">
        <v>618</v>
      </c>
      <c r="G310" s="205"/>
      <c r="H310" s="205"/>
      <c r="I310" s="208"/>
      <c r="J310" s="219">
        <f>BK310</f>
        <v>0</v>
      </c>
      <c r="K310" s="205"/>
      <c r="L310" s="210"/>
      <c r="M310" s="211"/>
      <c r="N310" s="212"/>
      <c r="O310" s="212"/>
      <c r="P310" s="213">
        <f>SUM(P311:P344)</f>
        <v>0</v>
      </c>
      <c r="Q310" s="212"/>
      <c r="R310" s="213">
        <f>SUM(R311:R344)</f>
        <v>0</v>
      </c>
      <c r="S310" s="212"/>
      <c r="T310" s="214">
        <f>SUM(T311:T344)</f>
        <v>0</v>
      </c>
      <c r="AR310" s="215" t="s">
        <v>187</v>
      </c>
      <c r="AT310" s="216" t="s">
        <v>72</v>
      </c>
      <c r="AU310" s="216" t="s">
        <v>10</v>
      </c>
      <c r="AY310" s="215" t="s">
        <v>180</v>
      </c>
      <c r="BK310" s="217">
        <f>SUM(BK311:BK344)</f>
        <v>0</v>
      </c>
    </row>
    <row r="311" spans="2:65" s="1" customFormat="1" ht="22.8" customHeight="1">
      <c r="B311" s="45"/>
      <c r="C311" s="220" t="s">
        <v>619</v>
      </c>
      <c r="D311" s="220" t="s">
        <v>182</v>
      </c>
      <c r="E311" s="221" t="s">
        <v>620</v>
      </c>
      <c r="F311" s="222" t="s">
        <v>621</v>
      </c>
      <c r="G311" s="223" t="s">
        <v>203</v>
      </c>
      <c r="H311" s="224">
        <v>2.62</v>
      </c>
      <c r="I311" s="225"/>
      <c r="J311" s="224">
        <f>ROUND(I311*H311,0)</f>
        <v>0</v>
      </c>
      <c r="K311" s="222" t="s">
        <v>193</v>
      </c>
      <c r="L311" s="71"/>
      <c r="M311" s="226" t="s">
        <v>22</v>
      </c>
      <c r="N311" s="227" t="s">
        <v>45</v>
      </c>
      <c r="O311" s="46"/>
      <c r="P311" s="228">
        <f>O311*H311</f>
        <v>0</v>
      </c>
      <c r="Q311" s="228">
        <v>0</v>
      </c>
      <c r="R311" s="228">
        <f>Q311*H311</f>
        <v>0</v>
      </c>
      <c r="S311" s="228">
        <v>0</v>
      </c>
      <c r="T311" s="229">
        <f>S311*H311</f>
        <v>0</v>
      </c>
      <c r="AR311" s="23" t="s">
        <v>224</v>
      </c>
      <c r="AT311" s="23" t="s">
        <v>182</v>
      </c>
      <c r="AU311" s="23" t="s">
        <v>187</v>
      </c>
      <c r="AY311" s="23" t="s">
        <v>180</v>
      </c>
      <c r="BE311" s="230">
        <f>IF(N311="základní",J311,0)</f>
        <v>0</v>
      </c>
      <c r="BF311" s="230">
        <f>IF(N311="snížená",J311,0)</f>
        <v>0</v>
      </c>
      <c r="BG311" s="230">
        <f>IF(N311="zákl. přenesená",J311,0)</f>
        <v>0</v>
      </c>
      <c r="BH311" s="230">
        <f>IF(N311="sníž. přenesená",J311,0)</f>
        <v>0</v>
      </c>
      <c r="BI311" s="230">
        <f>IF(N311="nulová",J311,0)</f>
        <v>0</v>
      </c>
      <c r="BJ311" s="23" t="s">
        <v>187</v>
      </c>
      <c r="BK311" s="230">
        <f>ROUND(I311*H311,0)</f>
        <v>0</v>
      </c>
      <c r="BL311" s="23" t="s">
        <v>224</v>
      </c>
      <c r="BM311" s="23" t="s">
        <v>622</v>
      </c>
    </row>
    <row r="312" spans="2:51" s="13" customFormat="1" ht="13.5">
      <c r="B312" s="256"/>
      <c r="C312" s="257"/>
      <c r="D312" s="233" t="s">
        <v>194</v>
      </c>
      <c r="E312" s="258" t="s">
        <v>22</v>
      </c>
      <c r="F312" s="259" t="s">
        <v>623</v>
      </c>
      <c r="G312" s="257"/>
      <c r="H312" s="258" t="s">
        <v>22</v>
      </c>
      <c r="I312" s="260"/>
      <c r="J312" s="257"/>
      <c r="K312" s="257"/>
      <c r="L312" s="261"/>
      <c r="M312" s="262"/>
      <c r="N312" s="263"/>
      <c r="O312" s="263"/>
      <c r="P312" s="263"/>
      <c r="Q312" s="263"/>
      <c r="R312" s="263"/>
      <c r="S312" s="263"/>
      <c r="T312" s="264"/>
      <c r="AT312" s="265" t="s">
        <v>194</v>
      </c>
      <c r="AU312" s="265" t="s">
        <v>187</v>
      </c>
      <c r="AV312" s="13" t="s">
        <v>10</v>
      </c>
      <c r="AW312" s="13" t="s">
        <v>35</v>
      </c>
      <c r="AX312" s="13" t="s">
        <v>73</v>
      </c>
      <c r="AY312" s="265" t="s">
        <v>180</v>
      </c>
    </row>
    <row r="313" spans="2:51" s="11" customFormat="1" ht="13.5">
      <c r="B313" s="231"/>
      <c r="C313" s="232"/>
      <c r="D313" s="233" t="s">
        <v>194</v>
      </c>
      <c r="E313" s="234" t="s">
        <v>22</v>
      </c>
      <c r="F313" s="235" t="s">
        <v>624</v>
      </c>
      <c r="G313" s="232"/>
      <c r="H313" s="236">
        <v>2.62</v>
      </c>
      <c r="I313" s="237"/>
      <c r="J313" s="232"/>
      <c r="K313" s="232"/>
      <c r="L313" s="238"/>
      <c r="M313" s="239"/>
      <c r="N313" s="240"/>
      <c r="O313" s="240"/>
      <c r="P313" s="240"/>
      <c r="Q313" s="240"/>
      <c r="R313" s="240"/>
      <c r="S313" s="240"/>
      <c r="T313" s="241"/>
      <c r="AT313" s="242" t="s">
        <v>194</v>
      </c>
      <c r="AU313" s="242" t="s">
        <v>187</v>
      </c>
      <c r="AV313" s="11" t="s">
        <v>187</v>
      </c>
      <c r="AW313" s="11" t="s">
        <v>35</v>
      </c>
      <c r="AX313" s="11" t="s">
        <v>73</v>
      </c>
      <c r="AY313" s="242" t="s">
        <v>180</v>
      </c>
    </row>
    <row r="314" spans="2:51" s="12" customFormat="1" ht="13.5">
      <c r="B314" s="243"/>
      <c r="C314" s="244"/>
      <c r="D314" s="233" t="s">
        <v>194</v>
      </c>
      <c r="E314" s="245" t="s">
        <v>22</v>
      </c>
      <c r="F314" s="246" t="s">
        <v>196</v>
      </c>
      <c r="G314" s="244"/>
      <c r="H314" s="247">
        <v>2.62</v>
      </c>
      <c r="I314" s="248"/>
      <c r="J314" s="244"/>
      <c r="K314" s="244"/>
      <c r="L314" s="249"/>
      <c r="M314" s="250"/>
      <c r="N314" s="251"/>
      <c r="O314" s="251"/>
      <c r="P314" s="251"/>
      <c r="Q314" s="251"/>
      <c r="R314" s="251"/>
      <c r="S314" s="251"/>
      <c r="T314" s="252"/>
      <c r="AT314" s="253" t="s">
        <v>194</v>
      </c>
      <c r="AU314" s="253" t="s">
        <v>187</v>
      </c>
      <c r="AV314" s="12" t="s">
        <v>186</v>
      </c>
      <c r="AW314" s="12" t="s">
        <v>35</v>
      </c>
      <c r="AX314" s="12" t="s">
        <v>10</v>
      </c>
      <c r="AY314" s="253" t="s">
        <v>180</v>
      </c>
    </row>
    <row r="315" spans="2:65" s="1" customFormat="1" ht="22.8" customHeight="1">
      <c r="B315" s="45"/>
      <c r="C315" s="220" t="s">
        <v>29</v>
      </c>
      <c r="D315" s="220" t="s">
        <v>182</v>
      </c>
      <c r="E315" s="221" t="s">
        <v>625</v>
      </c>
      <c r="F315" s="222" t="s">
        <v>626</v>
      </c>
      <c r="G315" s="223" t="s">
        <v>192</v>
      </c>
      <c r="H315" s="224">
        <v>5.49</v>
      </c>
      <c r="I315" s="225"/>
      <c r="J315" s="224">
        <f>ROUND(I315*H315,0)</f>
        <v>0</v>
      </c>
      <c r="K315" s="222" t="s">
        <v>193</v>
      </c>
      <c r="L315" s="71"/>
      <c r="M315" s="226" t="s">
        <v>22</v>
      </c>
      <c r="N315" s="227" t="s">
        <v>45</v>
      </c>
      <c r="O315" s="46"/>
      <c r="P315" s="228">
        <f>O315*H315</f>
        <v>0</v>
      </c>
      <c r="Q315" s="228">
        <v>0</v>
      </c>
      <c r="R315" s="228">
        <f>Q315*H315</f>
        <v>0</v>
      </c>
      <c r="S315" s="228">
        <v>0</v>
      </c>
      <c r="T315" s="229">
        <f>S315*H315</f>
        <v>0</v>
      </c>
      <c r="AR315" s="23" t="s">
        <v>224</v>
      </c>
      <c r="AT315" s="23" t="s">
        <v>182</v>
      </c>
      <c r="AU315" s="23" t="s">
        <v>187</v>
      </c>
      <c r="AY315" s="23" t="s">
        <v>180</v>
      </c>
      <c r="BE315" s="230">
        <f>IF(N315="základní",J315,0)</f>
        <v>0</v>
      </c>
      <c r="BF315" s="230">
        <f>IF(N315="snížená",J315,0)</f>
        <v>0</v>
      </c>
      <c r="BG315" s="230">
        <f>IF(N315="zákl. přenesená",J315,0)</f>
        <v>0</v>
      </c>
      <c r="BH315" s="230">
        <f>IF(N315="sníž. přenesená",J315,0)</f>
        <v>0</v>
      </c>
      <c r="BI315" s="230">
        <f>IF(N315="nulová",J315,0)</f>
        <v>0</v>
      </c>
      <c r="BJ315" s="23" t="s">
        <v>187</v>
      </c>
      <c r="BK315" s="230">
        <f>ROUND(I315*H315,0)</f>
        <v>0</v>
      </c>
      <c r="BL315" s="23" t="s">
        <v>224</v>
      </c>
      <c r="BM315" s="23" t="s">
        <v>627</v>
      </c>
    </row>
    <row r="316" spans="2:51" s="11" customFormat="1" ht="13.5">
      <c r="B316" s="231"/>
      <c r="C316" s="232"/>
      <c r="D316" s="233" t="s">
        <v>194</v>
      </c>
      <c r="E316" s="234" t="s">
        <v>22</v>
      </c>
      <c r="F316" s="235" t="s">
        <v>628</v>
      </c>
      <c r="G316" s="232"/>
      <c r="H316" s="236">
        <v>1.94</v>
      </c>
      <c r="I316" s="237"/>
      <c r="J316" s="232"/>
      <c r="K316" s="232"/>
      <c r="L316" s="238"/>
      <c r="M316" s="239"/>
      <c r="N316" s="240"/>
      <c r="O316" s="240"/>
      <c r="P316" s="240"/>
      <c r="Q316" s="240"/>
      <c r="R316" s="240"/>
      <c r="S316" s="240"/>
      <c r="T316" s="241"/>
      <c r="AT316" s="242" t="s">
        <v>194</v>
      </c>
      <c r="AU316" s="242" t="s">
        <v>187</v>
      </c>
      <c r="AV316" s="11" t="s">
        <v>187</v>
      </c>
      <c r="AW316" s="11" t="s">
        <v>35</v>
      </c>
      <c r="AX316" s="11" t="s">
        <v>73</v>
      </c>
      <c r="AY316" s="242" t="s">
        <v>180</v>
      </c>
    </row>
    <row r="317" spans="2:51" s="11" customFormat="1" ht="13.5">
      <c r="B317" s="231"/>
      <c r="C317" s="232"/>
      <c r="D317" s="233" t="s">
        <v>194</v>
      </c>
      <c r="E317" s="234" t="s">
        <v>22</v>
      </c>
      <c r="F317" s="235" t="s">
        <v>629</v>
      </c>
      <c r="G317" s="232"/>
      <c r="H317" s="236">
        <v>2.45</v>
      </c>
      <c r="I317" s="237"/>
      <c r="J317" s="232"/>
      <c r="K317" s="232"/>
      <c r="L317" s="238"/>
      <c r="M317" s="239"/>
      <c r="N317" s="240"/>
      <c r="O317" s="240"/>
      <c r="P317" s="240"/>
      <c r="Q317" s="240"/>
      <c r="R317" s="240"/>
      <c r="S317" s="240"/>
      <c r="T317" s="241"/>
      <c r="AT317" s="242" t="s">
        <v>194</v>
      </c>
      <c r="AU317" s="242" t="s">
        <v>187</v>
      </c>
      <c r="AV317" s="11" t="s">
        <v>187</v>
      </c>
      <c r="AW317" s="11" t="s">
        <v>35</v>
      </c>
      <c r="AX317" s="11" t="s">
        <v>73</v>
      </c>
      <c r="AY317" s="242" t="s">
        <v>180</v>
      </c>
    </row>
    <row r="318" spans="2:51" s="11" customFormat="1" ht="13.5">
      <c r="B318" s="231"/>
      <c r="C318" s="232"/>
      <c r="D318" s="233" t="s">
        <v>194</v>
      </c>
      <c r="E318" s="234" t="s">
        <v>22</v>
      </c>
      <c r="F318" s="235" t="s">
        <v>325</v>
      </c>
      <c r="G318" s="232"/>
      <c r="H318" s="236">
        <v>1.1</v>
      </c>
      <c r="I318" s="237"/>
      <c r="J318" s="232"/>
      <c r="K318" s="232"/>
      <c r="L318" s="238"/>
      <c r="M318" s="239"/>
      <c r="N318" s="240"/>
      <c r="O318" s="240"/>
      <c r="P318" s="240"/>
      <c r="Q318" s="240"/>
      <c r="R318" s="240"/>
      <c r="S318" s="240"/>
      <c r="T318" s="241"/>
      <c r="AT318" s="242" t="s">
        <v>194</v>
      </c>
      <c r="AU318" s="242" t="s">
        <v>187</v>
      </c>
      <c r="AV318" s="11" t="s">
        <v>187</v>
      </c>
      <c r="AW318" s="11" t="s">
        <v>35</v>
      </c>
      <c r="AX318" s="11" t="s">
        <v>73</v>
      </c>
      <c r="AY318" s="242" t="s">
        <v>180</v>
      </c>
    </row>
    <row r="319" spans="2:51" s="12" customFormat="1" ht="13.5">
      <c r="B319" s="243"/>
      <c r="C319" s="244"/>
      <c r="D319" s="233" t="s">
        <v>194</v>
      </c>
      <c r="E319" s="245" t="s">
        <v>22</v>
      </c>
      <c r="F319" s="246" t="s">
        <v>196</v>
      </c>
      <c r="G319" s="244"/>
      <c r="H319" s="247">
        <v>5.49</v>
      </c>
      <c r="I319" s="248"/>
      <c r="J319" s="244"/>
      <c r="K319" s="244"/>
      <c r="L319" s="249"/>
      <c r="M319" s="250"/>
      <c r="N319" s="251"/>
      <c r="O319" s="251"/>
      <c r="P319" s="251"/>
      <c r="Q319" s="251"/>
      <c r="R319" s="251"/>
      <c r="S319" s="251"/>
      <c r="T319" s="252"/>
      <c r="AT319" s="253" t="s">
        <v>194</v>
      </c>
      <c r="AU319" s="253" t="s">
        <v>187</v>
      </c>
      <c r="AV319" s="12" t="s">
        <v>186</v>
      </c>
      <c r="AW319" s="12" t="s">
        <v>35</v>
      </c>
      <c r="AX319" s="12" t="s">
        <v>10</v>
      </c>
      <c r="AY319" s="253" t="s">
        <v>180</v>
      </c>
    </row>
    <row r="320" spans="2:65" s="1" customFormat="1" ht="14.4" customHeight="1">
      <c r="B320" s="45"/>
      <c r="C320" s="266" t="s">
        <v>630</v>
      </c>
      <c r="D320" s="266" t="s">
        <v>594</v>
      </c>
      <c r="E320" s="267" t="s">
        <v>631</v>
      </c>
      <c r="F320" s="268" t="s">
        <v>632</v>
      </c>
      <c r="G320" s="269" t="s">
        <v>192</v>
      </c>
      <c r="H320" s="270">
        <v>6.33</v>
      </c>
      <c r="I320" s="271"/>
      <c r="J320" s="270">
        <f>ROUND(I320*H320,0)</f>
        <v>0</v>
      </c>
      <c r="K320" s="268" t="s">
        <v>22</v>
      </c>
      <c r="L320" s="272"/>
      <c r="M320" s="273" t="s">
        <v>22</v>
      </c>
      <c r="N320" s="274" t="s">
        <v>45</v>
      </c>
      <c r="O320" s="46"/>
      <c r="P320" s="228">
        <f>O320*H320</f>
        <v>0</v>
      </c>
      <c r="Q320" s="228">
        <v>0</v>
      </c>
      <c r="R320" s="228">
        <f>Q320*H320</f>
        <v>0</v>
      </c>
      <c r="S320" s="228">
        <v>0</v>
      </c>
      <c r="T320" s="229">
        <f>S320*H320</f>
        <v>0</v>
      </c>
      <c r="AR320" s="23" t="s">
        <v>270</v>
      </c>
      <c r="AT320" s="23" t="s">
        <v>594</v>
      </c>
      <c r="AU320" s="23" t="s">
        <v>187</v>
      </c>
      <c r="AY320" s="23" t="s">
        <v>180</v>
      </c>
      <c r="BE320" s="230">
        <f>IF(N320="základní",J320,0)</f>
        <v>0</v>
      </c>
      <c r="BF320" s="230">
        <f>IF(N320="snížená",J320,0)</f>
        <v>0</v>
      </c>
      <c r="BG320" s="230">
        <f>IF(N320="zákl. přenesená",J320,0)</f>
        <v>0</v>
      </c>
      <c r="BH320" s="230">
        <f>IF(N320="sníž. přenesená",J320,0)</f>
        <v>0</v>
      </c>
      <c r="BI320" s="230">
        <f>IF(N320="nulová",J320,0)</f>
        <v>0</v>
      </c>
      <c r="BJ320" s="23" t="s">
        <v>187</v>
      </c>
      <c r="BK320" s="230">
        <f>ROUND(I320*H320,0)</f>
        <v>0</v>
      </c>
      <c r="BL320" s="23" t="s">
        <v>224</v>
      </c>
      <c r="BM320" s="23" t="s">
        <v>633</v>
      </c>
    </row>
    <row r="321" spans="2:51" s="11" customFormat="1" ht="13.5">
      <c r="B321" s="231"/>
      <c r="C321" s="232"/>
      <c r="D321" s="233" t="s">
        <v>194</v>
      </c>
      <c r="E321" s="234" t="s">
        <v>22</v>
      </c>
      <c r="F321" s="235" t="s">
        <v>634</v>
      </c>
      <c r="G321" s="232"/>
      <c r="H321" s="236">
        <v>0.29</v>
      </c>
      <c r="I321" s="237"/>
      <c r="J321" s="232"/>
      <c r="K321" s="232"/>
      <c r="L321" s="238"/>
      <c r="M321" s="239"/>
      <c r="N321" s="240"/>
      <c r="O321" s="240"/>
      <c r="P321" s="240"/>
      <c r="Q321" s="240"/>
      <c r="R321" s="240"/>
      <c r="S321" s="240"/>
      <c r="T321" s="241"/>
      <c r="AT321" s="242" t="s">
        <v>194</v>
      </c>
      <c r="AU321" s="242" t="s">
        <v>187</v>
      </c>
      <c r="AV321" s="11" t="s">
        <v>187</v>
      </c>
      <c r="AW321" s="11" t="s">
        <v>35</v>
      </c>
      <c r="AX321" s="11" t="s">
        <v>73</v>
      </c>
      <c r="AY321" s="242" t="s">
        <v>180</v>
      </c>
    </row>
    <row r="322" spans="2:51" s="11" customFormat="1" ht="13.5">
      <c r="B322" s="231"/>
      <c r="C322" s="232"/>
      <c r="D322" s="233" t="s">
        <v>194</v>
      </c>
      <c r="E322" s="234" t="s">
        <v>22</v>
      </c>
      <c r="F322" s="235" t="s">
        <v>635</v>
      </c>
      <c r="G322" s="232"/>
      <c r="H322" s="236">
        <v>6.04</v>
      </c>
      <c r="I322" s="237"/>
      <c r="J322" s="232"/>
      <c r="K322" s="232"/>
      <c r="L322" s="238"/>
      <c r="M322" s="239"/>
      <c r="N322" s="240"/>
      <c r="O322" s="240"/>
      <c r="P322" s="240"/>
      <c r="Q322" s="240"/>
      <c r="R322" s="240"/>
      <c r="S322" s="240"/>
      <c r="T322" s="241"/>
      <c r="AT322" s="242" t="s">
        <v>194</v>
      </c>
      <c r="AU322" s="242" t="s">
        <v>187</v>
      </c>
      <c r="AV322" s="11" t="s">
        <v>187</v>
      </c>
      <c r="AW322" s="11" t="s">
        <v>35</v>
      </c>
      <c r="AX322" s="11" t="s">
        <v>73</v>
      </c>
      <c r="AY322" s="242" t="s">
        <v>180</v>
      </c>
    </row>
    <row r="323" spans="2:51" s="12" customFormat="1" ht="13.5">
      <c r="B323" s="243"/>
      <c r="C323" s="244"/>
      <c r="D323" s="233" t="s">
        <v>194</v>
      </c>
      <c r="E323" s="245" t="s">
        <v>22</v>
      </c>
      <c r="F323" s="246" t="s">
        <v>196</v>
      </c>
      <c r="G323" s="244"/>
      <c r="H323" s="247">
        <v>6.33</v>
      </c>
      <c r="I323" s="248"/>
      <c r="J323" s="244"/>
      <c r="K323" s="244"/>
      <c r="L323" s="249"/>
      <c r="M323" s="250"/>
      <c r="N323" s="251"/>
      <c r="O323" s="251"/>
      <c r="P323" s="251"/>
      <c r="Q323" s="251"/>
      <c r="R323" s="251"/>
      <c r="S323" s="251"/>
      <c r="T323" s="252"/>
      <c r="AT323" s="253" t="s">
        <v>194</v>
      </c>
      <c r="AU323" s="253" t="s">
        <v>187</v>
      </c>
      <c r="AV323" s="12" t="s">
        <v>186</v>
      </c>
      <c r="AW323" s="12" t="s">
        <v>35</v>
      </c>
      <c r="AX323" s="12" t="s">
        <v>10</v>
      </c>
      <c r="AY323" s="253" t="s">
        <v>180</v>
      </c>
    </row>
    <row r="324" spans="2:65" s="1" customFormat="1" ht="22.8" customHeight="1">
      <c r="B324" s="45"/>
      <c r="C324" s="220" t="s">
        <v>435</v>
      </c>
      <c r="D324" s="220" t="s">
        <v>182</v>
      </c>
      <c r="E324" s="221" t="s">
        <v>636</v>
      </c>
      <c r="F324" s="222" t="s">
        <v>637</v>
      </c>
      <c r="G324" s="223" t="s">
        <v>192</v>
      </c>
      <c r="H324" s="224">
        <v>5.49</v>
      </c>
      <c r="I324" s="225"/>
      <c r="J324" s="224">
        <f>ROUND(I324*H324,0)</f>
        <v>0</v>
      </c>
      <c r="K324" s="222" t="s">
        <v>193</v>
      </c>
      <c r="L324" s="71"/>
      <c r="M324" s="226" t="s">
        <v>22</v>
      </c>
      <c r="N324" s="227" t="s">
        <v>45</v>
      </c>
      <c r="O324" s="46"/>
      <c r="P324" s="228">
        <f>O324*H324</f>
        <v>0</v>
      </c>
      <c r="Q324" s="228">
        <v>0</v>
      </c>
      <c r="R324" s="228">
        <f>Q324*H324</f>
        <v>0</v>
      </c>
      <c r="S324" s="228">
        <v>0</v>
      </c>
      <c r="T324" s="229">
        <f>S324*H324</f>
        <v>0</v>
      </c>
      <c r="AR324" s="23" t="s">
        <v>224</v>
      </c>
      <c r="AT324" s="23" t="s">
        <v>182</v>
      </c>
      <c r="AU324" s="23" t="s">
        <v>187</v>
      </c>
      <c r="AY324" s="23" t="s">
        <v>180</v>
      </c>
      <c r="BE324" s="230">
        <f>IF(N324="základní",J324,0)</f>
        <v>0</v>
      </c>
      <c r="BF324" s="230">
        <f>IF(N324="snížená",J324,0)</f>
        <v>0</v>
      </c>
      <c r="BG324" s="230">
        <f>IF(N324="zákl. přenesená",J324,0)</f>
        <v>0</v>
      </c>
      <c r="BH324" s="230">
        <f>IF(N324="sníž. přenesená",J324,0)</f>
        <v>0</v>
      </c>
      <c r="BI324" s="230">
        <f>IF(N324="nulová",J324,0)</f>
        <v>0</v>
      </c>
      <c r="BJ324" s="23" t="s">
        <v>187</v>
      </c>
      <c r="BK324" s="230">
        <f>ROUND(I324*H324,0)</f>
        <v>0</v>
      </c>
      <c r="BL324" s="23" t="s">
        <v>224</v>
      </c>
      <c r="BM324" s="23" t="s">
        <v>638</v>
      </c>
    </row>
    <row r="325" spans="2:51" s="11" customFormat="1" ht="13.5">
      <c r="B325" s="231"/>
      <c r="C325" s="232"/>
      <c r="D325" s="233" t="s">
        <v>194</v>
      </c>
      <c r="E325" s="234" t="s">
        <v>22</v>
      </c>
      <c r="F325" s="235" t="s">
        <v>628</v>
      </c>
      <c r="G325" s="232"/>
      <c r="H325" s="236">
        <v>1.94</v>
      </c>
      <c r="I325" s="237"/>
      <c r="J325" s="232"/>
      <c r="K325" s="232"/>
      <c r="L325" s="238"/>
      <c r="M325" s="239"/>
      <c r="N325" s="240"/>
      <c r="O325" s="240"/>
      <c r="P325" s="240"/>
      <c r="Q325" s="240"/>
      <c r="R325" s="240"/>
      <c r="S325" s="240"/>
      <c r="T325" s="241"/>
      <c r="AT325" s="242" t="s">
        <v>194</v>
      </c>
      <c r="AU325" s="242" t="s">
        <v>187</v>
      </c>
      <c r="AV325" s="11" t="s">
        <v>187</v>
      </c>
      <c r="AW325" s="11" t="s">
        <v>35</v>
      </c>
      <c r="AX325" s="11" t="s">
        <v>73</v>
      </c>
      <c r="AY325" s="242" t="s">
        <v>180</v>
      </c>
    </row>
    <row r="326" spans="2:51" s="11" customFormat="1" ht="13.5">
      <c r="B326" s="231"/>
      <c r="C326" s="232"/>
      <c r="D326" s="233" t="s">
        <v>194</v>
      </c>
      <c r="E326" s="234" t="s">
        <v>22</v>
      </c>
      <c r="F326" s="235" t="s">
        <v>629</v>
      </c>
      <c r="G326" s="232"/>
      <c r="H326" s="236">
        <v>2.45</v>
      </c>
      <c r="I326" s="237"/>
      <c r="J326" s="232"/>
      <c r="K326" s="232"/>
      <c r="L326" s="238"/>
      <c r="M326" s="239"/>
      <c r="N326" s="240"/>
      <c r="O326" s="240"/>
      <c r="P326" s="240"/>
      <c r="Q326" s="240"/>
      <c r="R326" s="240"/>
      <c r="S326" s="240"/>
      <c r="T326" s="241"/>
      <c r="AT326" s="242" t="s">
        <v>194</v>
      </c>
      <c r="AU326" s="242" t="s">
        <v>187</v>
      </c>
      <c r="AV326" s="11" t="s">
        <v>187</v>
      </c>
      <c r="AW326" s="11" t="s">
        <v>35</v>
      </c>
      <c r="AX326" s="11" t="s">
        <v>73</v>
      </c>
      <c r="AY326" s="242" t="s">
        <v>180</v>
      </c>
    </row>
    <row r="327" spans="2:51" s="11" customFormat="1" ht="13.5">
      <c r="B327" s="231"/>
      <c r="C327" s="232"/>
      <c r="D327" s="233" t="s">
        <v>194</v>
      </c>
      <c r="E327" s="234" t="s">
        <v>22</v>
      </c>
      <c r="F327" s="235" t="s">
        <v>325</v>
      </c>
      <c r="G327" s="232"/>
      <c r="H327" s="236">
        <v>1.1</v>
      </c>
      <c r="I327" s="237"/>
      <c r="J327" s="232"/>
      <c r="K327" s="232"/>
      <c r="L327" s="238"/>
      <c r="M327" s="239"/>
      <c r="N327" s="240"/>
      <c r="O327" s="240"/>
      <c r="P327" s="240"/>
      <c r="Q327" s="240"/>
      <c r="R327" s="240"/>
      <c r="S327" s="240"/>
      <c r="T327" s="241"/>
      <c r="AT327" s="242" t="s">
        <v>194</v>
      </c>
      <c r="AU327" s="242" t="s">
        <v>187</v>
      </c>
      <c r="AV327" s="11" t="s">
        <v>187</v>
      </c>
      <c r="AW327" s="11" t="s">
        <v>35</v>
      </c>
      <c r="AX327" s="11" t="s">
        <v>73</v>
      </c>
      <c r="AY327" s="242" t="s">
        <v>180</v>
      </c>
    </row>
    <row r="328" spans="2:51" s="12" customFormat="1" ht="13.5">
      <c r="B328" s="243"/>
      <c r="C328" s="244"/>
      <c r="D328" s="233" t="s">
        <v>194</v>
      </c>
      <c r="E328" s="245" t="s">
        <v>22</v>
      </c>
      <c r="F328" s="246" t="s">
        <v>196</v>
      </c>
      <c r="G328" s="244"/>
      <c r="H328" s="247">
        <v>5.49</v>
      </c>
      <c r="I328" s="248"/>
      <c r="J328" s="244"/>
      <c r="K328" s="244"/>
      <c r="L328" s="249"/>
      <c r="M328" s="250"/>
      <c r="N328" s="251"/>
      <c r="O328" s="251"/>
      <c r="P328" s="251"/>
      <c r="Q328" s="251"/>
      <c r="R328" s="251"/>
      <c r="S328" s="251"/>
      <c r="T328" s="252"/>
      <c r="AT328" s="253" t="s">
        <v>194</v>
      </c>
      <c r="AU328" s="253" t="s">
        <v>187</v>
      </c>
      <c r="AV328" s="12" t="s">
        <v>186</v>
      </c>
      <c r="AW328" s="12" t="s">
        <v>35</v>
      </c>
      <c r="AX328" s="12" t="s">
        <v>10</v>
      </c>
      <c r="AY328" s="253" t="s">
        <v>180</v>
      </c>
    </row>
    <row r="329" spans="2:65" s="1" customFormat="1" ht="14.4" customHeight="1">
      <c r="B329" s="45"/>
      <c r="C329" s="220" t="s">
        <v>639</v>
      </c>
      <c r="D329" s="220" t="s">
        <v>182</v>
      </c>
      <c r="E329" s="221" t="s">
        <v>640</v>
      </c>
      <c r="F329" s="222" t="s">
        <v>641</v>
      </c>
      <c r="G329" s="223" t="s">
        <v>192</v>
      </c>
      <c r="H329" s="224">
        <v>5.49</v>
      </c>
      <c r="I329" s="225"/>
      <c r="J329" s="224">
        <f>ROUND(I329*H329,0)</f>
        <v>0</v>
      </c>
      <c r="K329" s="222" t="s">
        <v>193</v>
      </c>
      <c r="L329" s="71"/>
      <c r="M329" s="226" t="s">
        <v>22</v>
      </c>
      <c r="N329" s="227" t="s">
        <v>45</v>
      </c>
      <c r="O329" s="46"/>
      <c r="P329" s="228">
        <f>O329*H329</f>
        <v>0</v>
      </c>
      <c r="Q329" s="228">
        <v>0</v>
      </c>
      <c r="R329" s="228">
        <f>Q329*H329</f>
        <v>0</v>
      </c>
      <c r="S329" s="228">
        <v>0</v>
      </c>
      <c r="T329" s="229">
        <f>S329*H329</f>
        <v>0</v>
      </c>
      <c r="AR329" s="23" t="s">
        <v>224</v>
      </c>
      <c r="AT329" s="23" t="s">
        <v>182</v>
      </c>
      <c r="AU329" s="23" t="s">
        <v>187</v>
      </c>
      <c r="AY329" s="23" t="s">
        <v>180</v>
      </c>
      <c r="BE329" s="230">
        <f>IF(N329="základní",J329,0)</f>
        <v>0</v>
      </c>
      <c r="BF329" s="230">
        <f>IF(N329="snížená",J329,0)</f>
        <v>0</v>
      </c>
      <c r="BG329" s="230">
        <f>IF(N329="zákl. přenesená",J329,0)</f>
        <v>0</v>
      </c>
      <c r="BH329" s="230">
        <f>IF(N329="sníž. přenesená",J329,0)</f>
        <v>0</v>
      </c>
      <c r="BI329" s="230">
        <f>IF(N329="nulová",J329,0)</f>
        <v>0</v>
      </c>
      <c r="BJ329" s="23" t="s">
        <v>187</v>
      </c>
      <c r="BK329" s="230">
        <f>ROUND(I329*H329,0)</f>
        <v>0</v>
      </c>
      <c r="BL329" s="23" t="s">
        <v>224</v>
      </c>
      <c r="BM329" s="23" t="s">
        <v>642</v>
      </c>
    </row>
    <row r="330" spans="2:47" s="1" customFormat="1" ht="13.5">
      <c r="B330" s="45"/>
      <c r="C330" s="73"/>
      <c r="D330" s="233" t="s">
        <v>205</v>
      </c>
      <c r="E330" s="73"/>
      <c r="F330" s="254" t="s">
        <v>643</v>
      </c>
      <c r="G330" s="73"/>
      <c r="H330" s="73"/>
      <c r="I330" s="190"/>
      <c r="J330" s="73"/>
      <c r="K330" s="73"/>
      <c r="L330" s="71"/>
      <c r="M330" s="255"/>
      <c r="N330" s="46"/>
      <c r="O330" s="46"/>
      <c r="P330" s="46"/>
      <c r="Q330" s="46"/>
      <c r="R330" s="46"/>
      <c r="S330" s="46"/>
      <c r="T330" s="94"/>
      <c r="AT330" s="23" t="s">
        <v>205</v>
      </c>
      <c r="AU330" s="23" t="s">
        <v>187</v>
      </c>
    </row>
    <row r="331" spans="2:51" s="11" customFormat="1" ht="13.5">
      <c r="B331" s="231"/>
      <c r="C331" s="232"/>
      <c r="D331" s="233" t="s">
        <v>194</v>
      </c>
      <c r="E331" s="234" t="s">
        <v>22</v>
      </c>
      <c r="F331" s="235" t="s">
        <v>644</v>
      </c>
      <c r="G331" s="232"/>
      <c r="H331" s="236">
        <v>5.49</v>
      </c>
      <c r="I331" s="237"/>
      <c r="J331" s="232"/>
      <c r="K331" s="232"/>
      <c r="L331" s="238"/>
      <c r="M331" s="239"/>
      <c r="N331" s="240"/>
      <c r="O331" s="240"/>
      <c r="P331" s="240"/>
      <c r="Q331" s="240"/>
      <c r="R331" s="240"/>
      <c r="S331" s="240"/>
      <c r="T331" s="241"/>
      <c r="AT331" s="242" t="s">
        <v>194</v>
      </c>
      <c r="AU331" s="242" t="s">
        <v>187</v>
      </c>
      <c r="AV331" s="11" t="s">
        <v>187</v>
      </c>
      <c r="AW331" s="11" t="s">
        <v>35</v>
      </c>
      <c r="AX331" s="11" t="s">
        <v>73</v>
      </c>
      <c r="AY331" s="242" t="s">
        <v>180</v>
      </c>
    </row>
    <row r="332" spans="2:51" s="12" customFormat="1" ht="13.5">
      <c r="B332" s="243"/>
      <c r="C332" s="244"/>
      <c r="D332" s="233" t="s">
        <v>194</v>
      </c>
      <c r="E332" s="245" t="s">
        <v>22</v>
      </c>
      <c r="F332" s="246" t="s">
        <v>196</v>
      </c>
      <c r="G332" s="244"/>
      <c r="H332" s="247">
        <v>5.49</v>
      </c>
      <c r="I332" s="248"/>
      <c r="J332" s="244"/>
      <c r="K332" s="244"/>
      <c r="L332" s="249"/>
      <c r="M332" s="250"/>
      <c r="N332" s="251"/>
      <c r="O332" s="251"/>
      <c r="P332" s="251"/>
      <c r="Q332" s="251"/>
      <c r="R332" s="251"/>
      <c r="S332" s="251"/>
      <c r="T332" s="252"/>
      <c r="AT332" s="253" t="s">
        <v>194</v>
      </c>
      <c r="AU332" s="253" t="s">
        <v>187</v>
      </c>
      <c r="AV332" s="12" t="s">
        <v>186</v>
      </c>
      <c r="AW332" s="12" t="s">
        <v>35</v>
      </c>
      <c r="AX332" s="12" t="s">
        <v>10</v>
      </c>
      <c r="AY332" s="253" t="s">
        <v>180</v>
      </c>
    </row>
    <row r="333" spans="2:65" s="1" customFormat="1" ht="14.4" customHeight="1">
      <c r="B333" s="45"/>
      <c r="C333" s="220" t="s">
        <v>439</v>
      </c>
      <c r="D333" s="220" t="s">
        <v>182</v>
      </c>
      <c r="E333" s="221" t="s">
        <v>645</v>
      </c>
      <c r="F333" s="222" t="s">
        <v>646</v>
      </c>
      <c r="G333" s="223" t="s">
        <v>358</v>
      </c>
      <c r="H333" s="224">
        <v>10.48</v>
      </c>
      <c r="I333" s="225"/>
      <c r="J333" s="224">
        <f>ROUND(I333*H333,0)</f>
        <v>0</v>
      </c>
      <c r="K333" s="222" t="s">
        <v>193</v>
      </c>
      <c r="L333" s="71"/>
      <c r="M333" s="226" t="s">
        <v>22</v>
      </c>
      <c r="N333" s="227" t="s">
        <v>45</v>
      </c>
      <c r="O333" s="46"/>
      <c r="P333" s="228">
        <f>O333*H333</f>
        <v>0</v>
      </c>
      <c r="Q333" s="228">
        <v>0</v>
      </c>
      <c r="R333" s="228">
        <f>Q333*H333</f>
        <v>0</v>
      </c>
      <c r="S333" s="228">
        <v>0</v>
      </c>
      <c r="T333" s="229">
        <f>S333*H333</f>
        <v>0</v>
      </c>
      <c r="AR333" s="23" t="s">
        <v>224</v>
      </c>
      <c r="AT333" s="23" t="s">
        <v>182</v>
      </c>
      <c r="AU333" s="23" t="s">
        <v>187</v>
      </c>
      <c r="AY333" s="23" t="s">
        <v>180</v>
      </c>
      <c r="BE333" s="230">
        <f>IF(N333="základní",J333,0)</f>
        <v>0</v>
      </c>
      <c r="BF333" s="230">
        <f>IF(N333="snížená",J333,0)</f>
        <v>0</v>
      </c>
      <c r="BG333" s="230">
        <f>IF(N333="zákl. přenesená",J333,0)</f>
        <v>0</v>
      </c>
      <c r="BH333" s="230">
        <f>IF(N333="sníž. přenesená",J333,0)</f>
        <v>0</v>
      </c>
      <c r="BI333" s="230">
        <f>IF(N333="nulová",J333,0)</f>
        <v>0</v>
      </c>
      <c r="BJ333" s="23" t="s">
        <v>187</v>
      </c>
      <c r="BK333" s="230">
        <f>ROUND(I333*H333,0)</f>
        <v>0</v>
      </c>
      <c r="BL333" s="23" t="s">
        <v>224</v>
      </c>
      <c r="BM333" s="23" t="s">
        <v>647</v>
      </c>
    </row>
    <row r="334" spans="2:47" s="1" customFormat="1" ht="13.5">
      <c r="B334" s="45"/>
      <c r="C334" s="73"/>
      <c r="D334" s="233" t="s">
        <v>205</v>
      </c>
      <c r="E334" s="73"/>
      <c r="F334" s="254" t="s">
        <v>643</v>
      </c>
      <c r="G334" s="73"/>
      <c r="H334" s="73"/>
      <c r="I334" s="190"/>
      <c r="J334" s="73"/>
      <c r="K334" s="73"/>
      <c r="L334" s="71"/>
      <c r="M334" s="255"/>
      <c r="N334" s="46"/>
      <c r="O334" s="46"/>
      <c r="P334" s="46"/>
      <c r="Q334" s="46"/>
      <c r="R334" s="46"/>
      <c r="S334" s="46"/>
      <c r="T334" s="94"/>
      <c r="AT334" s="23" t="s">
        <v>205</v>
      </c>
      <c r="AU334" s="23" t="s">
        <v>187</v>
      </c>
    </row>
    <row r="335" spans="2:51" s="11" customFormat="1" ht="13.5">
      <c r="B335" s="231"/>
      <c r="C335" s="232"/>
      <c r="D335" s="233" t="s">
        <v>194</v>
      </c>
      <c r="E335" s="234" t="s">
        <v>22</v>
      </c>
      <c r="F335" s="235" t="s">
        <v>648</v>
      </c>
      <c r="G335" s="232"/>
      <c r="H335" s="236">
        <v>10.48</v>
      </c>
      <c r="I335" s="237"/>
      <c r="J335" s="232"/>
      <c r="K335" s="232"/>
      <c r="L335" s="238"/>
      <c r="M335" s="239"/>
      <c r="N335" s="240"/>
      <c r="O335" s="240"/>
      <c r="P335" s="240"/>
      <c r="Q335" s="240"/>
      <c r="R335" s="240"/>
      <c r="S335" s="240"/>
      <c r="T335" s="241"/>
      <c r="AT335" s="242" t="s">
        <v>194</v>
      </c>
      <c r="AU335" s="242" t="s">
        <v>187</v>
      </c>
      <c r="AV335" s="11" t="s">
        <v>187</v>
      </c>
      <c r="AW335" s="11" t="s">
        <v>35</v>
      </c>
      <c r="AX335" s="11" t="s">
        <v>73</v>
      </c>
      <c r="AY335" s="242" t="s">
        <v>180</v>
      </c>
    </row>
    <row r="336" spans="2:51" s="12" customFormat="1" ht="13.5">
      <c r="B336" s="243"/>
      <c r="C336" s="244"/>
      <c r="D336" s="233" t="s">
        <v>194</v>
      </c>
      <c r="E336" s="245" t="s">
        <v>22</v>
      </c>
      <c r="F336" s="246" t="s">
        <v>196</v>
      </c>
      <c r="G336" s="244"/>
      <c r="H336" s="247">
        <v>10.48</v>
      </c>
      <c r="I336" s="248"/>
      <c r="J336" s="244"/>
      <c r="K336" s="244"/>
      <c r="L336" s="249"/>
      <c r="M336" s="250"/>
      <c r="N336" s="251"/>
      <c r="O336" s="251"/>
      <c r="P336" s="251"/>
      <c r="Q336" s="251"/>
      <c r="R336" s="251"/>
      <c r="S336" s="251"/>
      <c r="T336" s="252"/>
      <c r="AT336" s="253" t="s">
        <v>194</v>
      </c>
      <c r="AU336" s="253" t="s">
        <v>187</v>
      </c>
      <c r="AV336" s="12" t="s">
        <v>186</v>
      </c>
      <c r="AW336" s="12" t="s">
        <v>35</v>
      </c>
      <c r="AX336" s="12" t="s">
        <v>10</v>
      </c>
      <c r="AY336" s="253" t="s">
        <v>180</v>
      </c>
    </row>
    <row r="337" spans="2:65" s="1" customFormat="1" ht="22.8" customHeight="1">
      <c r="B337" s="45"/>
      <c r="C337" s="220" t="s">
        <v>649</v>
      </c>
      <c r="D337" s="220" t="s">
        <v>182</v>
      </c>
      <c r="E337" s="221" t="s">
        <v>650</v>
      </c>
      <c r="F337" s="222" t="s">
        <v>651</v>
      </c>
      <c r="G337" s="223" t="s">
        <v>192</v>
      </c>
      <c r="H337" s="224">
        <v>5.49</v>
      </c>
      <c r="I337" s="225"/>
      <c r="J337" s="224">
        <f>ROUND(I337*H337,0)</f>
        <v>0</v>
      </c>
      <c r="K337" s="222" t="s">
        <v>193</v>
      </c>
      <c r="L337" s="71"/>
      <c r="M337" s="226" t="s">
        <v>22</v>
      </c>
      <c r="N337" s="227" t="s">
        <v>45</v>
      </c>
      <c r="O337" s="46"/>
      <c r="P337" s="228">
        <f>O337*H337</f>
        <v>0</v>
      </c>
      <c r="Q337" s="228">
        <v>0</v>
      </c>
      <c r="R337" s="228">
        <f>Q337*H337</f>
        <v>0</v>
      </c>
      <c r="S337" s="228">
        <v>0</v>
      </c>
      <c r="T337" s="229">
        <f>S337*H337</f>
        <v>0</v>
      </c>
      <c r="AR337" s="23" t="s">
        <v>224</v>
      </c>
      <c r="AT337" s="23" t="s">
        <v>182</v>
      </c>
      <c r="AU337" s="23" t="s">
        <v>187</v>
      </c>
      <c r="AY337" s="23" t="s">
        <v>180</v>
      </c>
      <c r="BE337" s="230">
        <f>IF(N337="základní",J337,0)</f>
        <v>0</v>
      </c>
      <c r="BF337" s="230">
        <f>IF(N337="snížená",J337,0)</f>
        <v>0</v>
      </c>
      <c r="BG337" s="230">
        <f>IF(N337="zákl. přenesená",J337,0)</f>
        <v>0</v>
      </c>
      <c r="BH337" s="230">
        <f>IF(N337="sníž. přenesená",J337,0)</f>
        <v>0</v>
      </c>
      <c r="BI337" s="230">
        <f>IF(N337="nulová",J337,0)</f>
        <v>0</v>
      </c>
      <c r="BJ337" s="23" t="s">
        <v>187</v>
      </c>
      <c r="BK337" s="230">
        <f>ROUND(I337*H337,0)</f>
        <v>0</v>
      </c>
      <c r="BL337" s="23" t="s">
        <v>224</v>
      </c>
      <c r="BM337" s="23" t="s">
        <v>652</v>
      </c>
    </row>
    <row r="338" spans="2:47" s="1" customFormat="1" ht="13.5">
      <c r="B338" s="45"/>
      <c r="C338" s="73"/>
      <c r="D338" s="233" t="s">
        <v>205</v>
      </c>
      <c r="E338" s="73"/>
      <c r="F338" s="254" t="s">
        <v>653</v>
      </c>
      <c r="G338" s="73"/>
      <c r="H338" s="73"/>
      <c r="I338" s="190"/>
      <c r="J338" s="73"/>
      <c r="K338" s="73"/>
      <c r="L338" s="71"/>
      <c r="M338" s="255"/>
      <c r="N338" s="46"/>
      <c r="O338" s="46"/>
      <c r="P338" s="46"/>
      <c r="Q338" s="46"/>
      <c r="R338" s="46"/>
      <c r="S338" s="46"/>
      <c r="T338" s="94"/>
      <c r="AT338" s="23" t="s">
        <v>205</v>
      </c>
      <c r="AU338" s="23" t="s">
        <v>187</v>
      </c>
    </row>
    <row r="339" spans="2:51" s="11" customFormat="1" ht="13.5">
      <c r="B339" s="231"/>
      <c r="C339" s="232"/>
      <c r="D339" s="233" t="s">
        <v>194</v>
      </c>
      <c r="E339" s="234" t="s">
        <v>22</v>
      </c>
      <c r="F339" s="235" t="s">
        <v>628</v>
      </c>
      <c r="G339" s="232"/>
      <c r="H339" s="236">
        <v>1.94</v>
      </c>
      <c r="I339" s="237"/>
      <c r="J339" s="232"/>
      <c r="K339" s="232"/>
      <c r="L339" s="238"/>
      <c r="M339" s="239"/>
      <c r="N339" s="240"/>
      <c r="O339" s="240"/>
      <c r="P339" s="240"/>
      <c r="Q339" s="240"/>
      <c r="R339" s="240"/>
      <c r="S339" s="240"/>
      <c r="T339" s="241"/>
      <c r="AT339" s="242" t="s">
        <v>194</v>
      </c>
      <c r="AU339" s="242" t="s">
        <v>187</v>
      </c>
      <c r="AV339" s="11" t="s">
        <v>187</v>
      </c>
      <c r="AW339" s="11" t="s">
        <v>35</v>
      </c>
      <c r="AX339" s="11" t="s">
        <v>73</v>
      </c>
      <c r="AY339" s="242" t="s">
        <v>180</v>
      </c>
    </row>
    <row r="340" spans="2:51" s="11" customFormat="1" ht="13.5">
      <c r="B340" s="231"/>
      <c r="C340" s="232"/>
      <c r="D340" s="233" t="s">
        <v>194</v>
      </c>
      <c r="E340" s="234" t="s">
        <v>22</v>
      </c>
      <c r="F340" s="235" t="s">
        <v>629</v>
      </c>
      <c r="G340" s="232"/>
      <c r="H340" s="236">
        <v>2.45</v>
      </c>
      <c r="I340" s="237"/>
      <c r="J340" s="232"/>
      <c r="K340" s="232"/>
      <c r="L340" s="238"/>
      <c r="M340" s="239"/>
      <c r="N340" s="240"/>
      <c r="O340" s="240"/>
      <c r="P340" s="240"/>
      <c r="Q340" s="240"/>
      <c r="R340" s="240"/>
      <c r="S340" s="240"/>
      <c r="T340" s="241"/>
      <c r="AT340" s="242" t="s">
        <v>194</v>
      </c>
      <c r="AU340" s="242" t="s">
        <v>187</v>
      </c>
      <c r="AV340" s="11" t="s">
        <v>187</v>
      </c>
      <c r="AW340" s="11" t="s">
        <v>35</v>
      </c>
      <c r="AX340" s="11" t="s">
        <v>73</v>
      </c>
      <c r="AY340" s="242" t="s">
        <v>180</v>
      </c>
    </row>
    <row r="341" spans="2:51" s="11" customFormat="1" ht="13.5">
      <c r="B341" s="231"/>
      <c r="C341" s="232"/>
      <c r="D341" s="233" t="s">
        <v>194</v>
      </c>
      <c r="E341" s="234" t="s">
        <v>22</v>
      </c>
      <c r="F341" s="235" t="s">
        <v>325</v>
      </c>
      <c r="G341" s="232"/>
      <c r="H341" s="236">
        <v>1.1</v>
      </c>
      <c r="I341" s="237"/>
      <c r="J341" s="232"/>
      <c r="K341" s="232"/>
      <c r="L341" s="238"/>
      <c r="M341" s="239"/>
      <c r="N341" s="240"/>
      <c r="O341" s="240"/>
      <c r="P341" s="240"/>
      <c r="Q341" s="240"/>
      <c r="R341" s="240"/>
      <c r="S341" s="240"/>
      <c r="T341" s="241"/>
      <c r="AT341" s="242" t="s">
        <v>194</v>
      </c>
      <c r="AU341" s="242" t="s">
        <v>187</v>
      </c>
      <c r="AV341" s="11" t="s">
        <v>187</v>
      </c>
      <c r="AW341" s="11" t="s">
        <v>35</v>
      </c>
      <c r="AX341" s="11" t="s">
        <v>73</v>
      </c>
      <c r="AY341" s="242" t="s">
        <v>180</v>
      </c>
    </row>
    <row r="342" spans="2:51" s="12" customFormat="1" ht="13.5">
      <c r="B342" s="243"/>
      <c r="C342" s="244"/>
      <c r="D342" s="233" t="s">
        <v>194</v>
      </c>
      <c r="E342" s="245" t="s">
        <v>22</v>
      </c>
      <c r="F342" s="246" t="s">
        <v>196</v>
      </c>
      <c r="G342" s="244"/>
      <c r="H342" s="247">
        <v>5.49</v>
      </c>
      <c r="I342" s="248"/>
      <c r="J342" s="244"/>
      <c r="K342" s="244"/>
      <c r="L342" s="249"/>
      <c r="M342" s="250"/>
      <c r="N342" s="251"/>
      <c r="O342" s="251"/>
      <c r="P342" s="251"/>
      <c r="Q342" s="251"/>
      <c r="R342" s="251"/>
      <c r="S342" s="251"/>
      <c r="T342" s="252"/>
      <c r="AT342" s="253" t="s">
        <v>194</v>
      </c>
      <c r="AU342" s="253" t="s">
        <v>187</v>
      </c>
      <c r="AV342" s="12" t="s">
        <v>186</v>
      </c>
      <c r="AW342" s="12" t="s">
        <v>35</v>
      </c>
      <c r="AX342" s="12" t="s">
        <v>10</v>
      </c>
      <c r="AY342" s="253" t="s">
        <v>180</v>
      </c>
    </row>
    <row r="343" spans="2:65" s="1" customFormat="1" ht="34.2" customHeight="1">
      <c r="B343" s="45"/>
      <c r="C343" s="220" t="s">
        <v>443</v>
      </c>
      <c r="D343" s="220" t="s">
        <v>182</v>
      </c>
      <c r="E343" s="221" t="s">
        <v>654</v>
      </c>
      <c r="F343" s="222" t="s">
        <v>655</v>
      </c>
      <c r="G343" s="223" t="s">
        <v>334</v>
      </c>
      <c r="H343" s="225"/>
      <c r="I343" s="225"/>
      <c r="J343" s="224">
        <f>ROUND(I343*H343,0)</f>
        <v>0</v>
      </c>
      <c r="K343" s="222" t="s">
        <v>193</v>
      </c>
      <c r="L343" s="71"/>
      <c r="M343" s="226" t="s">
        <v>22</v>
      </c>
      <c r="N343" s="227" t="s">
        <v>45</v>
      </c>
      <c r="O343" s="46"/>
      <c r="P343" s="228">
        <f>O343*H343</f>
        <v>0</v>
      </c>
      <c r="Q343" s="228">
        <v>0</v>
      </c>
      <c r="R343" s="228">
        <f>Q343*H343</f>
        <v>0</v>
      </c>
      <c r="S343" s="228">
        <v>0</v>
      </c>
      <c r="T343" s="229">
        <f>S343*H343</f>
        <v>0</v>
      </c>
      <c r="AR343" s="23" t="s">
        <v>224</v>
      </c>
      <c r="AT343" s="23" t="s">
        <v>182</v>
      </c>
      <c r="AU343" s="23" t="s">
        <v>187</v>
      </c>
      <c r="AY343" s="23" t="s">
        <v>180</v>
      </c>
      <c r="BE343" s="230">
        <f>IF(N343="základní",J343,0)</f>
        <v>0</v>
      </c>
      <c r="BF343" s="230">
        <f>IF(N343="snížená",J343,0)</f>
        <v>0</v>
      </c>
      <c r="BG343" s="230">
        <f>IF(N343="zákl. přenesená",J343,0)</f>
        <v>0</v>
      </c>
      <c r="BH343" s="230">
        <f>IF(N343="sníž. přenesená",J343,0)</f>
        <v>0</v>
      </c>
      <c r="BI343" s="230">
        <f>IF(N343="nulová",J343,0)</f>
        <v>0</v>
      </c>
      <c r="BJ343" s="23" t="s">
        <v>187</v>
      </c>
      <c r="BK343" s="230">
        <f>ROUND(I343*H343,0)</f>
        <v>0</v>
      </c>
      <c r="BL343" s="23" t="s">
        <v>224</v>
      </c>
      <c r="BM343" s="23" t="s">
        <v>656</v>
      </c>
    </row>
    <row r="344" spans="2:47" s="1" customFormat="1" ht="13.5">
      <c r="B344" s="45"/>
      <c r="C344" s="73"/>
      <c r="D344" s="233" t="s">
        <v>205</v>
      </c>
      <c r="E344" s="73"/>
      <c r="F344" s="254" t="s">
        <v>336</v>
      </c>
      <c r="G344" s="73"/>
      <c r="H344" s="73"/>
      <c r="I344" s="190"/>
      <c r="J344" s="73"/>
      <c r="K344" s="73"/>
      <c r="L344" s="71"/>
      <c r="M344" s="255"/>
      <c r="N344" s="46"/>
      <c r="O344" s="46"/>
      <c r="P344" s="46"/>
      <c r="Q344" s="46"/>
      <c r="R344" s="46"/>
      <c r="S344" s="46"/>
      <c r="T344" s="94"/>
      <c r="AT344" s="23" t="s">
        <v>205</v>
      </c>
      <c r="AU344" s="23" t="s">
        <v>187</v>
      </c>
    </row>
    <row r="345" spans="2:63" s="10" customFormat="1" ht="29.85" customHeight="1">
      <c r="B345" s="204"/>
      <c r="C345" s="205"/>
      <c r="D345" s="206" t="s">
        <v>72</v>
      </c>
      <c r="E345" s="218" t="s">
        <v>657</v>
      </c>
      <c r="F345" s="218" t="s">
        <v>658</v>
      </c>
      <c r="G345" s="205"/>
      <c r="H345" s="205"/>
      <c r="I345" s="208"/>
      <c r="J345" s="219">
        <f>BK345</f>
        <v>0</v>
      </c>
      <c r="K345" s="205"/>
      <c r="L345" s="210"/>
      <c r="M345" s="211"/>
      <c r="N345" s="212"/>
      <c r="O345" s="212"/>
      <c r="P345" s="213">
        <f>SUM(P346:P375)</f>
        <v>0</v>
      </c>
      <c r="Q345" s="212"/>
      <c r="R345" s="213">
        <f>SUM(R346:R375)</f>
        <v>0</v>
      </c>
      <c r="S345" s="212"/>
      <c r="T345" s="214">
        <f>SUM(T346:T375)</f>
        <v>0</v>
      </c>
      <c r="AR345" s="215" t="s">
        <v>187</v>
      </c>
      <c r="AT345" s="216" t="s">
        <v>72</v>
      </c>
      <c r="AU345" s="216" t="s">
        <v>10</v>
      </c>
      <c r="AY345" s="215" t="s">
        <v>180</v>
      </c>
      <c r="BK345" s="217">
        <f>SUM(BK346:BK375)</f>
        <v>0</v>
      </c>
    </row>
    <row r="346" spans="2:65" s="1" customFormat="1" ht="22.8" customHeight="1">
      <c r="B346" s="45"/>
      <c r="C346" s="220" t="s">
        <v>659</v>
      </c>
      <c r="D346" s="220" t="s">
        <v>182</v>
      </c>
      <c r="E346" s="221" t="s">
        <v>660</v>
      </c>
      <c r="F346" s="222" t="s">
        <v>661</v>
      </c>
      <c r="G346" s="223" t="s">
        <v>192</v>
      </c>
      <c r="H346" s="224">
        <v>13.81</v>
      </c>
      <c r="I346" s="225"/>
      <c r="J346" s="224">
        <f>ROUND(I346*H346,0)</f>
        <v>0</v>
      </c>
      <c r="K346" s="222" t="s">
        <v>193</v>
      </c>
      <c r="L346" s="71"/>
      <c r="M346" s="226" t="s">
        <v>22</v>
      </c>
      <c r="N346" s="227" t="s">
        <v>45</v>
      </c>
      <c r="O346" s="46"/>
      <c r="P346" s="228">
        <f>O346*H346</f>
        <v>0</v>
      </c>
      <c r="Q346" s="228">
        <v>0</v>
      </c>
      <c r="R346" s="228">
        <f>Q346*H346</f>
        <v>0</v>
      </c>
      <c r="S346" s="228">
        <v>0</v>
      </c>
      <c r="T346" s="229">
        <f>S346*H346</f>
        <v>0</v>
      </c>
      <c r="AR346" s="23" t="s">
        <v>224</v>
      </c>
      <c r="AT346" s="23" t="s">
        <v>182</v>
      </c>
      <c r="AU346" s="23" t="s">
        <v>187</v>
      </c>
      <c r="AY346" s="23" t="s">
        <v>180</v>
      </c>
      <c r="BE346" s="230">
        <f>IF(N346="základní",J346,0)</f>
        <v>0</v>
      </c>
      <c r="BF346" s="230">
        <f>IF(N346="snížená",J346,0)</f>
        <v>0</v>
      </c>
      <c r="BG346" s="230">
        <f>IF(N346="zákl. přenesená",J346,0)</f>
        <v>0</v>
      </c>
      <c r="BH346" s="230">
        <f>IF(N346="sníž. přenesená",J346,0)</f>
        <v>0</v>
      </c>
      <c r="BI346" s="230">
        <f>IF(N346="nulová",J346,0)</f>
        <v>0</v>
      </c>
      <c r="BJ346" s="23" t="s">
        <v>187</v>
      </c>
      <c r="BK346" s="230">
        <f>ROUND(I346*H346,0)</f>
        <v>0</v>
      </c>
      <c r="BL346" s="23" t="s">
        <v>224</v>
      </c>
      <c r="BM346" s="23" t="s">
        <v>662</v>
      </c>
    </row>
    <row r="347" spans="2:47" s="1" customFormat="1" ht="13.5">
      <c r="B347" s="45"/>
      <c r="C347" s="73"/>
      <c r="D347" s="233" t="s">
        <v>205</v>
      </c>
      <c r="E347" s="73"/>
      <c r="F347" s="254" t="s">
        <v>663</v>
      </c>
      <c r="G347" s="73"/>
      <c r="H347" s="73"/>
      <c r="I347" s="190"/>
      <c r="J347" s="73"/>
      <c r="K347" s="73"/>
      <c r="L347" s="71"/>
      <c r="M347" s="255"/>
      <c r="N347" s="46"/>
      <c r="O347" s="46"/>
      <c r="P347" s="46"/>
      <c r="Q347" s="46"/>
      <c r="R347" s="46"/>
      <c r="S347" s="46"/>
      <c r="T347" s="94"/>
      <c r="AT347" s="23" t="s">
        <v>205</v>
      </c>
      <c r="AU347" s="23" t="s">
        <v>187</v>
      </c>
    </row>
    <row r="348" spans="2:51" s="11" customFormat="1" ht="13.5">
      <c r="B348" s="231"/>
      <c r="C348" s="232"/>
      <c r="D348" s="233" t="s">
        <v>194</v>
      </c>
      <c r="E348" s="234" t="s">
        <v>22</v>
      </c>
      <c r="F348" s="235" t="s">
        <v>664</v>
      </c>
      <c r="G348" s="232"/>
      <c r="H348" s="236">
        <v>13.81</v>
      </c>
      <c r="I348" s="237"/>
      <c r="J348" s="232"/>
      <c r="K348" s="232"/>
      <c r="L348" s="238"/>
      <c r="M348" s="239"/>
      <c r="N348" s="240"/>
      <c r="O348" s="240"/>
      <c r="P348" s="240"/>
      <c r="Q348" s="240"/>
      <c r="R348" s="240"/>
      <c r="S348" s="240"/>
      <c r="T348" s="241"/>
      <c r="AT348" s="242" t="s">
        <v>194</v>
      </c>
      <c r="AU348" s="242" t="s">
        <v>187</v>
      </c>
      <c r="AV348" s="11" t="s">
        <v>187</v>
      </c>
      <c r="AW348" s="11" t="s">
        <v>35</v>
      </c>
      <c r="AX348" s="11" t="s">
        <v>73</v>
      </c>
      <c r="AY348" s="242" t="s">
        <v>180</v>
      </c>
    </row>
    <row r="349" spans="2:51" s="12" customFormat="1" ht="13.5">
      <c r="B349" s="243"/>
      <c r="C349" s="244"/>
      <c r="D349" s="233" t="s">
        <v>194</v>
      </c>
      <c r="E349" s="245" t="s">
        <v>22</v>
      </c>
      <c r="F349" s="246" t="s">
        <v>196</v>
      </c>
      <c r="G349" s="244"/>
      <c r="H349" s="247">
        <v>13.81</v>
      </c>
      <c r="I349" s="248"/>
      <c r="J349" s="244"/>
      <c r="K349" s="244"/>
      <c r="L349" s="249"/>
      <c r="M349" s="250"/>
      <c r="N349" s="251"/>
      <c r="O349" s="251"/>
      <c r="P349" s="251"/>
      <c r="Q349" s="251"/>
      <c r="R349" s="251"/>
      <c r="S349" s="251"/>
      <c r="T349" s="252"/>
      <c r="AT349" s="253" t="s">
        <v>194</v>
      </c>
      <c r="AU349" s="253" t="s">
        <v>187</v>
      </c>
      <c r="AV349" s="12" t="s">
        <v>186</v>
      </c>
      <c r="AW349" s="12" t="s">
        <v>35</v>
      </c>
      <c r="AX349" s="12" t="s">
        <v>10</v>
      </c>
      <c r="AY349" s="253" t="s">
        <v>180</v>
      </c>
    </row>
    <row r="350" spans="2:65" s="1" customFormat="1" ht="14.4" customHeight="1">
      <c r="B350" s="45"/>
      <c r="C350" s="220" t="s">
        <v>447</v>
      </c>
      <c r="D350" s="220" t="s">
        <v>182</v>
      </c>
      <c r="E350" s="221" t="s">
        <v>665</v>
      </c>
      <c r="F350" s="222" t="s">
        <v>666</v>
      </c>
      <c r="G350" s="223" t="s">
        <v>192</v>
      </c>
      <c r="H350" s="224">
        <v>19.3</v>
      </c>
      <c r="I350" s="225"/>
      <c r="J350" s="224">
        <f>ROUND(I350*H350,0)</f>
        <v>0</v>
      </c>
      <c r="K350" s="222" t="s">
        <v>193</v>
      </c>
      <c r="L350" s="71"/>
      <c r="M350" s="226" t="s">
        <v>22</v>
      </c>
      <c r="N350" s="227" t="s">
        <v>45</v>
      </c>
      <c r="O350" s="46"/>
      <c r="P350" s="228">
        <f>O350*H350</f>
        <v>0</v>
      </c>
      <c r="Q350" s="228">
        <v>0</v>
      </c>
      <c r="R350" s="228">
        <f>Q350*H350</f>
        <v>0</v>
      </c>
      <c r="S350" s="228">
        <v>0</v>
      </c>
      <c r="T350" s="229">
        <f>S350*H350</f>
        <v>0</v>
      </c>
      <c r="AR350" s="23" t="s">
        <v>224</v>
      </c>
      <c r="AT350" s="23" t="s">
        <v>182</v>
      </c>
      <c r="AU350" s="23" t="s">
        <v>187</v>
      </c>
      <c r="AY350" s="23" t="s">
        <v>180</v>
      </c>
      <c r="BE350" s="230">
        <f>IF(N350="základní",J350,0)</f>
        <v>0</v>
      </c>
      <c r="BF350" s="230">
        <f>IF(N350="snížená",J350,0)</f>
        <v>0</v>
      </c>
      <c r="BG350" s="230">
        <f>IF(N350="zákl. přenesená",J350,0)</f>
        <v>0</v>
      </c>
      <c r="BH350" s="230">
        <f>IF(N350="sníž. přenesená",J350,0)</f>
        <v>0</v>
      </c>
      <c r="BI350" s="230">
        <f>IF(N350="nulová",J350,0)</f>
        <v>0</v>
      </c>
      <c r="BJ350" s="23" t="s">
        <v>187</v>
      </c>
      <c r="BK350" s="230">
        <f>ROUND(I350*H350,0)</f>
        <v>0</v>
      </c>
      <c r="BL350" s="23" t="s">
        <v>224</v>
      </c>
      <c r="BM350" s="23" t="s">
        <v>667</v>
      </c>
    </row>
    <row r="351" spans="2:51" s="11" customFormat="1" ht="13.5">
      <c r="B351" s="231"/>
      <c r="C351" s="232"/>
      <c r="D351" s="233" t="s">
        <v>194</v>
      </c>
      <c r="E351" s="234" t="s">
        <v>22</v>
      </c>
      <c r="F351" s="235" t="s">
        <v>664</v>
      </c>
      <c r="G351" s="232"/>
      <c r="H351" s="236">
        <v>13.81</v>
      </c>
      <c r="I351" s="237"/>
      <c r="J351" s="232"/>
      <c r="K351" s="232"/>
      <c r="L351" s="238"/>
      <c r="M351" s="239"/>
      <c r="N351" s="240"/>
      <c r="O351" s="240"/>
      <c r="P351" s="240"/>
      <c r="Q351" s="240"/>
      <c r="R351" s="240"/>
      <c r="S351" s="240"/>
      <c r="T351" s="241"/>
      <c r="AT351" s="242" t="s">
        <v>194</v>
      </c>
      <c r="AU351" s="242" t="s">
        <v>187</v>
      </c>
      <c r="AV351" s="11" t="s">
        <v>187</v>
      </c>
      <c r="AW351" s="11" t="s">
        <v>35</v>
      </c>
      <c r="AX351" s="11" t="s">
        <v>73</v>
      </c>
      <c r="AY351" s="242" t="s">
        <v>180</v>
      </c>
    </row>
    <row r="352" spans="2:51" s="11" customFormat="1" ht="13.5">
      <c r="B352" s="231"/>
      <c r="C352" s="232"/>
      <c r="D352" s="233" t="s">
        <v>194</v>
      </c>
      <c r="E352" s="234" t="s">
        <v>22</v>
      </c>
      <c r="F352" s="235" t="s">
        <v>628</v>
      </c>
      <c r="G352" s="232"/>
      <c r="H352" s="236">
        <v>1.94</v>
      </c>
      <c r="I352" s="237"/>
      <c r="J352" s="232"/>
      <c r="K352" s="232"/>
      <c r="L352" s="238"/>
      <c r="M352" s="239"/>
      <c r="N352" s="240"/>
      <c r="O352" s="240"/>
      <c r="P352" s="240"/>
      <c r="Q352" s="240"/>
      <c r="R352" s="240"/>
      <c r="S352" s="240"/>
      <c r="T352" s="241"/>
      <c r="AT352" s="242" t="s">
        <v>194</v>
      </c>
      <c r="AU352" s="242" t="s">
        <v>187</v>
      </c>
      <c r="AV352" s="11" t="s">
        <v>187</v>
      </c>
      <c r="AW352" s="11" t="s">
        <v>35</v>
      </c>
      <c r="AX352" s="11" t="s">
        <v>73</v>
      </c>
      <c r="AY352" s="242" t="s">
        <v>180</v>
      </c>
    </row>
    <row r="353" spans="2:51" s="11" customFormat="1" ht="13.5">
      <c r="B353" s="231"/>
      <c r="C353" s="232"/>
      <c r="D353" s="233" t="s">
        <v>194</v>
      </c>
      <c r="E353" s="234" t="s">
        <v>22</v>
      </c>
      <c r="F353" s="235" t="s">
        <v>324</v>
      </c>
      <c r="G353" s="232"/>
      <c r="H353" s="236">
        <v>2.45</v>
      </c>
      <c r="I353" s="237"/>
      <c r="J353" s="232"/>
      <c r="K353" s="232"/>
      <c r="L353" s="238"/>
      <c r="M353" s="239"/>
      <c r="N353" s="240"/>
      <c r="O353" s="240"/>
      <c r="P353" s="240"/>
      <c r="Q353" s="240"/>
      <c r="R353" s="240"/>
      <c r="S353" s="240"/>
      <c r="T353" s="241"/>
      <c r="AT353" s="242" t="s">
        <v>194</v>
      </c>
      <c r="AU353" s="242" t="s">
        <v>187</v>
      </c>
      <c r="AV353" s="11" t="s">
        <v>187</v>
      </c>
      <c r="AW353" s="11" t="s">
        <v>35</v>
      </c>
      <c r="AX353" s="11" t="s">
        <v>73</v>
      </c>
      <c r="AY353" s="242" t="s">
        <v>180</v>
      </c>
    </row>
    <row r="354" spans="2:51" s="11" customFormat="1" ht="13.5">
      <c r="B354" s="231"/>
      <c r="C354" s="232"/>
      <c r="D354" s="233" t="s">
        <v>194</v>
      </c>
      <c r="E354" s="234" t="s">
        <v>22</v>
      </c>
      <c r="F354" s="235" t="s">
        <v>325</v>
      </c>
      <c r="G354" s="232"/>
      <c r="H354" s="236">
        <v>1.1</v>
      </c>
      <c r="I354" s="237"/>
      <c r="J354" s="232"/>
      <c r="K354" s="232"/>
      <c r="L354" s="238"/>
      <c r="M354" s="239"/>
      <c r="N354" s="240"/>
      <c r="O354" s="240"/>
      <c r="P354" s="240"/>
      <c r="Q354" s="240"/>
      <c r="R354" s="240"/>
      <c r="S354" s="240"/>
      <c r="T354" s="241"/>
      <c r="AT354" s="242" t="s">
        <v>194</v>
      </c>
      <c r="AU354" s="242" t="s">
        <v>187</v>
      </c>
      <c r="AV354" s="11" t="s">
        <v>187</v>
      </c>
      <c r="AW354" s="11" t="s">
        <v>35</v>
      </c>
      <c r="AX354" s="11" t="s">
        <v>73</v>
      </c>
      <c r="AY354" s="242" t="s">
        <v>180</v>
      </c>
    </row>
    <row r="355" spans="2:51" s="12" customFormat="1" ht="13.5">
      <c r="B355" s="243"/>
      <c r="C355" s="244"/>
      <c r="D355" s="233" t="s">
        <v>194</v>
      </c>
      <c r="E355" s="245" t="s">
        <v>22</v>
      </c>
      <c r="F355" s="246" t="s">
        <v>196</v>
      </c>
      <c r="G355" s="244"/>
      <c r="H355" s="247">
        <v>19.3</v>
      </c>
      <c r="I355" s="248"/>
      <c r="J355" s="244"/>
      <c r="K355" s="244"/>
      <c r="L355" s="249"/>
      <c r="M355" s="250"/>
      <c r="N355" s="251"/>
      <c r="O355" s="251"/>
      <c r="P355" s="251"/>
      <c r="Q355" s="251"/>
      <c r="R355" s="251"/>
      <c r="S355" s="251"/>
      <c r="T355" s="252"/>
      <c r="AT355" s="253" t="s">
        <v>194</v>
      </c>
      <c r="AU355" s="253" t="s">
        <v>187</v>
      </c>
      <c r="AV355" s="12" t="s">
        <v>186</v>
      </c>
      <c r="AW355" s="12" t="s">
        <v>35</v>
      </c>
      <c r="AX355" s="12" t="s">
        <v>10</v>
      </c>
      <c r="AY355" s="253" t="s">
        <v>180</v>
      </c>
    </row>
    <row r="356" spans="2:65" s="1" customFormat="1" ht="22.8" customHeight="1">
      <c r="B356" s="45"/>
      <c r="C356" s="220" t="s">
        <v>668</v>
      </c>
      <c r="D356" s="220" t="s">
        <v>182</v>
      </c>
      <c r="E356" s="221" t="s">
        <v>669</v>
      </c>
      <c r="F356" s="222" t="s">
        <v>670</v>
      </c>
      <c r="G356" s="223" t="s">
        <v>192</v>
      </c>
      <c r="H356" s="224">
        <v>13.81</v>
      </c>
      <c r="I356" s="225"/>
      <c r="J356" s="224">
        <f>ROUND(I356*H356,0)</f>
        <v>0</v>
      </c>
      <c r="K356" s="222" t="s">
        <v>193</v>
      </c>
      <c r="L356" s="71"/>
      <c r="M356" s="226" t="s">
        <v>22</v>
      </c>
      <c r="N356" s="227" t="s">
        <v>45</v>
      </c>
      <c r="O356" s="46"/>
      <c r="P356" s="228">
        <f>O356*H356</f>
        <v>0</v>
      </c>
      <c r="Q356" s="228">
        <v>0</v>
      </c>
      <c r="R356" s="228">
        <f>Q356*H356</f>
        <v>0</v>
      </c>
      <c r="S356" s="228">
        <v>0</v>
      </c>
      <c r="T356" s="229">
        <f>S356*H356</f>
        <v>0</v>
      </c>
      <c r="AR356" s="23" t="s">
        <v>224</v>
      </c>
      <c r="AT356" s="23" t="s">
        <v>182</v>
      </c>
      <c r="AU356" s="23" t="s">
        <v>187</v>
      </c>
      <c r="AY356" s="23" t="s">
        <v>180</v>
      </c>
      <c r="BE356" s="230">
        <f>IF(N356="základní",J356,0)</f>
        <v>0</v>
      </c>
      <c r="BF356" s="230">
        <f>IF(N356="snížená",J356,0)</f>
        <v>0</v>
      </c>
      <c r="BG356" s="230">
        <f>IF(N356="zákl. přenesená",J356,0)</f>
        <v>0</v>
      </c>
      <c r="BH356" s="230">
        <f>IF(N356="sníž. přenesená",J356,0)</f>
        <v>0</v>
      </c>
      <c r="BI356" s="230">
        <f>IF(N356="nulová",J356,0)</f>
        <v>0</v>
      </c>
      <c r="BJ356" s="23" t="s">
        <v>187</v>
      </c>
      <c r="BK356" s="230">
        <f>ROUND(I356*H356,0)</f>
        <v>0</v>
      </c>
      <c r="BL356" s="23" t="s">
        <v>224</v>
      </c>
      <c r="BM356" s="23" t="s">
        <v>671</v>
      </c>
    </row>
    <row r="357" spans="2:51" s="11" customFormat="1" ht="13.5">
      <c r="B357" s="231"/>
      <c r="C357" s="232"/>
      <c r="D357" s="233" t="s">
        <v>194</v>
      </c>
      <c r="E357" s="234" t="s">
        <v>22</v>
      </c>
      <c r="F357" s="235" t="s">
        <v>664</v>
      </c>
      <c r="G357" s="232"/>
      <c r="H357" s="236">
        <v>13.81</v>
      </c>
      <c r="I357" s="237"/>
      <c r="J357" s="232"/>
      <c r="K357" s="232"/>
      <c r="L357" s="238"/>
      <c r="M357" s="239"/>
      <c r="N357" s="240"/>
      <c r="O357" s="240"/>
      <c r="P357" s="240"/>
      <c r="Q357" s="240"/>
      <c r="R357" s="240"/>
      <c r="S357" s="240"/>
      <c r="T357" s="241"/>
      <c r="AT357" s="242" t="s">
        <v>194</v>
      </c>
      <c r="AU357" s="242" t="s">
        <v>187</v>
      </c>
      <c r="AV357" s="11" t="s">
        <v>187</v>
      </c>
      <c r="AW357" s="11" t="s">
        <v>35</v>
      </c>
      <c r="AX357" s="11" t="s">
        <v>73</v>
      </c>
      <c r="AY357" s="242" t="s">
        <v>180</v>
      </c>
    </row>
    <row r="358" spans="2:51" s="12" customFormat="1" ht="13.5">
      <c r="B358" s="243"/>
      <c r="C358" s="244"/>
      <c r="D358" s="233" t="s">
        <v>194</v>
      </c>
      <c r="E358" s="245" t="s">
        <v>22</v>
      </c>
      <c r="F358" s="246" t="s">
        <v>196</v>
      </c>
      <c r="G358" s="244"/>
      <c r="H358" s="247">
        <v>13.81</v>
      </c>
      <c r="I358" s="248"/>
      <c r="J358" s="244"/>
      <c r="K358" s="244"/>
      <c r="L358" s="249"/>
      <c r="M358" s="250"/>
      <c r="N358" s="251"/>
      <c r="O358" s="251"/>
      <c r="P358" s="251"/>
      <c r="Q358" s="251"/>
      <c r="R358" s="251"/>
      <c r="S358" s="251"/>
      <c r="T358" s="252"/>
      <c r="AT358" s="253" t="s">
        <v>194</v>
      </c>
      <c r="AU358" s="253" t="s">
        <v>187</v>
      </c>
      <c r="AV358" s="12" t="s">
        <v>186</v>
      </c>
      <c r="AW358" s="12" t="s">
        <v>35</v>
      </c>
      <c r="AX358" s="12" t="s">
        <v>10</v>
      </c>
      <c r="AY358" s="253" t="s">
        <v>180</v>
      </c>
    </row>
    <row r="359" spans="2:65" s="1" customFormat="1" ht="14.4" customHeight="1">
      <c r="B359" s="45"/>
      <c r="C359" s="266" t="s">
        <v>451</v>
      </c>
      <c r="D359" s="266" t="s">
        <v>594</v>
      </c>
      <c r="E359" s="267" t="s">
        <v>672</v>
      </c>
      <c r="F359" s="268" t="s">
        <v>673</v>
      </c>
      <c r="G359" s="269" t="s">
        <v>192</v>
      </c>
      <c r="H359" s="270">
        <v>15.19</v>
      </c>
      <c r="I359" s="271"/>
      <c r="J359" s="270">
        <f>ROUND(I359*H359,0)</f>
        <v>0</v>
      </c>
      <c r="K359" s="268" t="s">
        <v>193</v>
      </c>
      <c r="L359" s="272"/>
      <c r="M359" s="273" t="s">
        <v>22</v>
      </c>
      <c r="N359" s="274" t="s">
        <v>45</v>
      </c>
      <c r="O359" s="46"/>
      <c r="P359" s="228">
        <f>O359*H359</f>
        <v>0</v>
      </c>
      <c r="Q359" s="228">
        <v>0</v>
      </c>
      <c r="R359" s="228">
        <f>Q359*H359</f>
        <v>0</v>
      </c>
      <c r="S359" s="228">
        <v>0</v>
      </c>
      <c r="T359" s="229">
        <f>S359*H359</f>
        <v>0</v>
      </c>
      <c r="AR359" s="23" t="s">
        <v>270</v>
      </c>
      <c r="AT359" s="23" t="s">
        <v>594</v>
      </c>
      <c r="AU359" s="23" t="s">
        <v>187</v>
      </c>
      <c r="AY359" s="23" t="s">
        <v>180</v>
      </c>
      <c r="BE359" s="230">
        <f>IF(N359="základní",J359,0)</f>
        <v>0</v>
      </c>
      <c r="BF359" s="230">
        <f>IF(N359="snížená",J359,0)</f>
        <v>0</v>
      </c>
      <c r="BG359" s="230">
        <f>IF(N359="zákl. přenesená",J359,0)</f>
        <v>0</v>
      </c>
      <c r="BH359" s="230">
        <f>IF(N359="sníž. přenesená",J359,0)</f>
        <v>0</v>
      </c>
      <c r="BI359" s="230">
        <f>IF(N359="nulová",J359,0)</f>
        <v>0</v>
      </c>
      <c r="BJ359" s="23" t="s">
        <v>187</v>
      </c>
      <c r="BK359" s="230">
        <f>ROUND(I359*H359,0)</f>
        <v>0</v>
      </c>
      <c r="BL359" s="23" t="s">
        <v>224</v>
      </c>
      <c r="BM359" s="23" t="s">
        <v>674</v>
      </c>
    </row>
    <row r="360" spans="2:51" s="11" customFormat="1" ht="13.5">
      <c r="B360" s="231"/>
      <c r="C360" s="232"/>
      <c r="D360" s="233" t="s">
        <v>194</v>
      </c>
      <c r="E360" s="234" t="s">
        <v>22</v>
      </c>
      <c r="F360" s="235" t="s">
        <v>675</v>
      </c>
      <c r="G360" s="232"/>
      <c r="H360" s="236">
        <v>15.19</v>
      </c>
      <c r="I360" s="237"/>
      <c r="J360" s="232"/>
      <c r="K360" s="232"/>
      <c r="L360" s="238"/>
      <c r="M360" s="239"/>
      <c r="N360" s="240"/>
      <c r="O360" s="240"/>
      <c r="P360" s="240"/>
      <c r="Q360" s="240"/>
      <c r="R360" s="240"/>
      <c r="S360" s="240"/>
      <c r="T360" s="241"/>
      <c r="AT360" s="242" t="s">
        <v>194</v>
      </c>
      <c r="AU360" s="242" t="s">
        <v>187</v>
      </c>
      <c r="AV360" s="11" t="s">
        <v>187</v>
      </c>
      <c r="AW360" s="11" t="s">
        <v>35</v>
      </c>
      <c r="AX360" s="11" t="s">
        <v>73</v>
      </c>
      <c r="AY360" s="242" t="s">
        <v>180</v>
      </c>
    </row>
    <row r="361" spans="2:51" s="12" customFormat="1" ht="13.5">
      <c r="B361" s="243"/>
      <c r="C361" s="244"/>
      <c r="D361" s="233" t="s">
        <v>194</v>
      </c>
      <c r="E361" s="245" t="s">
        <v>22</v>
      </c>
      <c r="F361" s="246" t="s">
        <v>196</v>
      </c>
      <c r="G361" s="244"/>
      <c r="H361" s="247">
        <v>15.19</v>
      </c>
      <c r="I361" s="248"/>
      <c r="J361" s="244"/>
      <c r="K361" s="244"/>
      <c r="L361" s="249"/>
      <c r="M361" s="250"/>
      <c r="N361" s="251"/>
      <c r="O361" s="251"/>
      <c r="P361" s="251"/>
      <c r="Q361" s="251"/>
      <c r="R361" s="251"/>
      <c r="S361" s="251"/>
      <c r="T361" s="252"/>
      <c r="AT361" s="253" t="s">
        <v>194</v>
      </c>
      <c r="AU361" s="253" t="s">
        <v>187</v>
      </c>
      <c r="AV361" s="12" t="s">
        <v>186</v>
      </c>
      <c r="AW361" s="12" t="s">
        <v>35</v>
      </c>
      <c r="AX361" s="12" t="s">
        <v>10</v>
      </c>
      <c r="AY361" s="253" t="s">
        <v>180</v>
      </c>
    </row>
    <row r="362" spans="2:65" s="1" customFormat="1" ht="14.4" customHeight="1">
      <c r="B362" s="45"/>
      <c r="C362" s="220" t="s">
        <v>676</v>
      </c>
      <c r="D362" s="220" t="s">
        <v>182</v>
      </c>
      <c r="E362" s="221" t="s">
        <v>677</v>
      </c>
      <c r="F362" s="222" t="s">
        <v>678</v>
      </c>
      <c r="G362" s="223" t="s">
        <v>203</v>
      </c>
      <c r="H362" s="224">
        <v>25.66</v>
      </c>
      <c r="I362" s="225"/>
      <c r="J362" s="224">
        <f>ROUND(I362*H362,0)</f>
        <v>0</v>
      </c>
      <c r="K362" s="222" t="s">
        <v>193</v>
      </c>
      <c r="L362" s="71"/>
      <c r="M362" s="226" t="s">
        <v>22</v>
      </c>
      <c r="N362" s="227" t="s">
        <v>45</v>
      </c>
      <c r="O362" s="46"/>
      <c r="P362" s="228">
        <f>O362*H362</f>
        <v>0</v>
      </c>
      <c r="Q362" s="228">
        <v>0</v>
      </c>
      <c r="R362" s="228">
        <f>Q362*H362</f>
        <v>0</v>
      </c>
      <c r="S362" s="228">
        <v>0</v>
      </c>
      <c r="T362" s="229">
        <f>S362*H362</f>
        <v>0</v>
      </c>
      <c r="AR362" s="23" t="s">
        <v>224</v>
      </c>
      <c r="AT362" s="23" t="s">
        <v>182</v>
      </c>
      <c r="AU362" s="23" t="s">
        <v>187</v>
      </c>
      <c r="AY362" s="23" t="s">
        <v>180</v>
      </c>
      <c r="BE362" s="230">
        <f>IF(N362="základní",J362,0)</f>
        <v>0</v>
      </c>
      <c r="BF362" s="230">
        <f>IF(N362="snížená",J362,0)</f>
        <v>0</v>
      </c>
      <c r="BG362" s="230">
        <f>IF(N362="zákl. přenesená",J362,0)</f>
        <v>0</v>
      </c>
      <c r="BH362" s="230">
        <f>IF(N362="sníž. přenesená",J362,0)</f>
        <v>0</v>
      </c>
      <c r="BI362" s="230">
        <f>IF(N362="nulová",J362,0)</f>
        <v>0</v>
      </c>
      <c r="BJ362" s="23" t="s">
        <v>187</v>
      </c>
      <c r="BK362" s="230">
        <f>ROUND(I362*H362,0)</f>
        <v>0</v>
      </c>
      <c r="BL362" s="23" t="s">
        <v>224</v>
      </c>
      <c r="BM362" s="23" t="s">
        <v>679</v>
      </c>
    </row>
    <row r="363" spans="2:51" s="11" customFormat="1" ht="13.5">
      <c r="B363" s="231"/>
      <c r="C363" s="232"/>
      <c r="D363" s="233" t="s">
        <v>194</v>
      </c>
      <c r="E363" s="234" t="s">
        <v>22</v>
      </c>
      <c r="F363" s="235" t="s">
        <v>680</v>
      </c>
      <c r="G363" s="232"/>
      <c r="H363" s="236">
        <v>14.1</v>
      </c>
      <c r="I363" s="237"/>
      <c r="J363" s="232"/>
      <c r="K363" s="232"/>
      <c r="L363" s="238"/>
      <c r="M363" s="239"/>
      <c r="N363" s="240"/>
      <c r="O363" s="240"/>
      <c r="P363" s="240"/>
      <c r="Q363" s="240"/>
      <c r="R363" s="240"/>
      <c r="S363" s="240"/>
      <c r="T363" s="241"/>
      <c r="AT363" s="242" t="s">
        <v>194</v>
      </c>
      <c r="AU363" s="242" t="s">
        <v>187</v>
      </c>
      <c r="AV363" s="11" t="s">
        <v>187</v>
      </c>
      <c r="AW363" s="11" t="s">
        <v>35</v>
      </c>
      <c r="AX363" s="11" t="s">
        <v>73</v>
      </c>
      <c r="AY363" s="242" t="s">
        <v>180</v>
      </c>
    </row>
    <row r="364" spans="2:51" s="11" customFormat="1" ht="13.5">
      <c r="B364" s="231"/>
      <c r="C364" s="232"/>
      <c r="D364" s="233" t="s">
        <v>194</v>
      </c>
      <c r="E364" s="234" t="s">
        <v>22</v>
      </c>
      <c r="F364" s="235" t="s">
        <v>681</v>
      </c>
      <c r="G364" s="232"/>
      <c r="H364" s="236">
        <v>2.72</v>
      </c>
      <c r="I364" s="237"/>
      <c r="J364" s="232"/>
      <c r="K364" s="232"/>
      <c r="L364" s="238"/>
      <c r="M364" s="239"/>
      <c r="N364" s="240"/>
      <c r="O364" s="240"/>
      <c r="P364" s="240"/>
      <c r="Q364" s="240"/>
      <c r="R364" s="240"/>
      <c r="S364" s="240"/>
      <c r="T364" s="241"/>
      <c r="AT364" s="242" t="s">
        <v>194</v>
      </c>
      <c r="AU364" s="242" t="s">
        <v>187</v>
      </c>
      <c r="AV364" s="11" t="s">
        <v>187</v>
      </c>
      <c r="AW364" s="11" t="s">
        <v>35</v>
      </c>
      <c r="AX364" s="11" t="s">
        <v>73</v>
      </c>
      <c r="AY364" s="242" t="s">
        <v>180</v>
      </c>
    </row>
    <row r="365" spans="2:51" s="11" customFormat="1" ht="13.5">
      <c r="B365" s="231"/>
      <c r="C365" s="232"/>
      <c r="D365" s="233" t="s">
        <v>194</v>
      </c>
      <c r="E365" s="234" t="s">
        <v>22</v>
      </c>
      <c r="F365" s="235" t="s">
        <v>682</v>
      </c>
      <c r="G365" s="232"/>
      <c r="H365" s="236">
        <v>5.1</v>
      </c>
      <c r="I365" s="237"/>
      <c r="J365" s="232"/>
      <c r="K365" s="232"/>
      <c r="L365" s="238"/>
      <c r="M365" s="239"/>
      <c r="N365" s="240"/>
      <c r="O365" s="240"/>
      <c r="P365" s="240"/>
      <c r="Q365" s="240"/>
      <c r="R365" s="240"/>
      <c r="S365" s="240"/>
      <c r="T365" s="241"/>
      <c r="AT365" s="242" t="s">
        <v>194</v>
      </c>
      <c r="AU365" s="242" t="s">
        <v>187</v>
      </c>
      <c r="AV365" s="11" t="s">
        <v>187</v>
      </c>
      <c r="AW365" s="11" t="s">
        <v>35</v>
      </c>
      <c r="AX365" s="11" t="s">
        <v>73</v>
      </c>
      <c r="AY365" s="242" t="s">
        <v>180</v>
      </c>
    </row>
    <row r="366" spans="2:51" s="11" customFormat="1" ht="13.5">
      <c r="B366" s="231"/>
      <c r="C366" s="232"/>
      <c r="D366" s="233" t="s">
        <v>194</v>
      </c>
      <c r="E366" s="234" t="s">
        <v>22</v>
      </c>
      <c r="F366" s="235" t="s">
        <v>683</v>
      </c>
      <c r="G366" s="232"/>
      <c r="H366" s="236">
        <v>3.74</v>
      </c>
      <c r="I366" s="237"/>
      <c r="J366" s="232"/>
      <c r="K366" s="232"/>
      <c r="L366" s="238"/>
      <c r="M366" s="239"/>
      <c r="N366" s="240"/>
      <c r="O366" s="240"/>
      <c r="P366" s="240"/>
      <c r="Q366" s="240"/>
      <c r="R366" s="240"/>
      <c r="S366" s="240"/>
      <c r="T366" s="241"/>
      <c r="AT366" s="242" t="s">
        <v>194</v>
      </c>
      <c r="AU366" s="242" t="s">
        <v>187</v>
      </c>
      <c r="AV366" s="11" t="s">
        <v>187</v>
      </c>
      <c r="AW366" s="11" t="s">
        <v>35</v>
      </c>
      <c r="AX366" s="11" t="s">
        <v>73</v>
      </c>
      <c r="AY366" s="242" t="s">
        <v>180</v>
      </c>
    </row>
    <row r="367" spans="2:51" s="12" customFormat="1" ht="13.5">
      <c r="B367" s="243"/>
      <c r="C367" s="244"/>
      <c r="D367" s="233" t="s">
        <v>194</v>
      </c>
      <c r="E367" s="245" t="s">
        <v>22</v>
      </c>
      <c r="F367" s="246" t="s">
        <v>196</v>
      </c>
      <c r="G367" s="244"/>
      <c r="H367" s="247">
        <v>25.66</v>
      </c>
      <c r="I367" s="248"/>
      <c r="J367" s="244"/>
      <c r="K367" s="244"/>
      <c r="L367" s="249"/>
      <c r="M367" s="250"/>
      <c r="N367" s="251"/>
      <c r="O367" s="251"/>
      <c r="P367" s="251"/>
      <c r="Q367" s="251"/>
      <c r="R367" s="251"/>
      <c r="S367" s="251"/>
      <c r="T367" s="252"/>
      <c r="AT367" s="253" t="s">
        <v>194</v>
      </c>
      <c r="AU367" s="253" t="s">
        <v>187</v>
      </c>
      <c r="AV367" s="12" t="s">
        <v>186</v>
      </c>
      <c r="AW367" s="12" t="s">
        <v>35</v>
      </c>
      <c r="AX367" s="12" t="s">
        <v>10</v>
      </c>
      <c r="AY367" s="253" t="s">
        <v>180</v>
      </c>
    </row>
    <row r="368" spans="2:65" s="1" customFormat="1" ht="14.4" customHeight="1">
      <c r="B368" s="45"/>
      <c r="C368" s="220" t="s">
        <v>455</v>
      </c>
      <c r="D368" s="220" t="s">
        <v>182</v>
      </c>
      <c r="E368" s="221" t="s">
        <v>684</v>
      </c>
      <c r="F368" s="222" t="s">
        <v>685</v>
      </c>
      <c r="G368" s="223" t="s">
        <v>203</v>
      </c>
      <c r="H368" s="224">
        <v>14.1</v>
      </c>
      <c r="I368" s="225"/>
      <c r="J368" s="224">
        <f>ROUND(I368*H368,0)</f>
        <v>0</v>
      </c>
      <c r="K368" s="222" t="s">
        <v>193</v>
      </c>
      <c r="L368" s="71"/>
      <c r="M368" s="226" t="s">
        <v>22</v>
      </c>
      <c r="N368" s="227" t="s">
        <v>45</v>
      </c>
      <c r="O368" s="46"/>
      <c r="P368" s="228">
        <f>O368*H368</f>
        <v>0</v>
      </c>
      <c r="Q368" s="228">
        <v>0</v>
      </c>
      <c r="R368" s="228">
        <f>Q368*H368</f>
        <v>0</v>
      </c>
      <c r="S368" s="228">
        <v>0</v>
      </c>
      <c r="T368" s="229">
        <f>S368*H368</f>
        <v>0</v>
      </c>
      <c r="AR368" s="23" t="s">
        <v>224</v>
      </c>
      <c r="AT368" s="23" t="s">
        <v>182</v>
      </c>
      <c r="AU368" s="23" t="s">
        <v>187</v>
      </c>
      <c r="AY368" s="23" t="s">
        <v>180</v>
      </c>
      <c r="BE368" s="230">
        <f>IF(N368="základní",J368,0)</f>
        <v>0</v>
      </c>
      <c r="BF368" s="230">
        <f>IF(N368="snížená",J368,0)</f>
        <v>0</v>
      </c>
      <c r="BG368" s="230">
        <f>IF(N368="zákl. přenesená",J368,0)</f>
        <v>0</v>
      </c>
      <c r="BH368" s="230">
        <f>IF(N368="sníž. přenesená",J368,0)</f>
        <v>0</v>
      </c>
      <c r="BI368" s="230">
        <f>IF(N368="nulová",J368,0)</f>
        <v>0</v>
      </c>
      <c r="BJ368" s="23" t="s">
        <v>187</v>
      </c>
      <c r="BK368" s="230">
        <f>ROUND(I368*H368,0)</f>
        <v>0</v>
      </c>
      <c r="BL368" s="23" t="s">
        <v>224</v>
      </c>
      <c r="BM368" s="23" t="s">
        <v>686</v>
      </c>
    </row>
    <row r="369" spans="2:51" s="11" customFormat="1" ht="13.5">
      <c r="B369" s="231"/>
      <c r="C369" s="232"/>
      <c r="D369" s="233" t="s">
        <v>194</v>
      </c>
      <c r="E369" s="234" t="s">
        <v>22</v>
      </c>
      <c r="F369" s="235" t="s">
        <v>680</v>
      </c>
      <c r="G369" s="232"/>
      <c r="H369" s="236">
        <v>14.1</v>
      </c>
      <c r="I369" s="237"/>
      <c r="J369" s="232"/>
      <c r="K369" s="232"/>
      <c r="L369" s="238"/>
      <c r="M369" s="239"/>
      <c r="N369" s="240"/>
      <c r="O369" s="240"/>
      <c r="P369" s="240"/>
      <c r="Q369" s="240"/>
      <c r="R369" s="240"/>
      <c r="S369" s="240"/>
      <c r="T369" s="241"/>
      <c r="AT369" s="242" t="s">
        <v>194</v>
      </c>
      <c r="AU369" s="242" t="s">
        <v>187</v>
      </c>
      <c r="AV369" s="11" t="s">
        <v>187</v>
      </c>
      <c r="AW369" s="11" t="s">
        <v>35</v>
      </c>
      <c r="AX369" s="11" t="s">
        <v>73</v>
      </c>
      <c r="AY369" s="242" t="s">
        <v>180</v>
      </c>
    </row>
    <row r="370" spans="2:51" s="12" customFormat="1" ht="13.5">
      <c r="B370" s="243"/>
      <c r="C370" s="244"/>
      <c r="D370" s="233" t="s">
        <v>194</v>
      </c>
      <c r="E370" s="245" t="s">
        <v>22</v>
      </c>
      <c r="F370" s="246" t="s">
        <v>196</v>
      </c>
      <c r="G370" s="244"/>
      <c r="H370" s="247">
        <v>14.1</v>
      </c>
      <c r="I370" s="248"/>
      <c r="J370" s="244"/>
      <c r="K370" s="244"/>
      <c r="L370" s="249"/>
      <c r="M370" s="250"/>
      <c r="N370" s="251"/>
      <c r="O370" s="251"/>
      <c r="P370" s="251"/>
      <c r="Q370" s="251"/>
      <c r="R370" s="251"/>
      <c r="S370" s="251"/>
      <c r="T370" s="252"/>
      <c r="AT370" s="253" t="s">
        <v>194</v>
      </c>
      <c r="AU370" s="253" t="s">
        <v>187</v>
      </c>
      <c r="AV370" s="12" t="s">
        <v>186</v>
      </c>
      <c r="AW370" s="12" t="s">
        <v>35</v>
      </c>
      <c r="AX370" s="12" t="s">
        <v>10</v>
      </c>
      <c r="AY370" s="253" t="s">
        <v>180</v>
      </c>
    </row>
    <row r="371" spans="2:65" s="1" customFormat="1" ht="14.4" customHeight="1">
      <c r="B371" s="45"/>
      <c r="C371" s="266" t="s">
        <v>687</v>
      </c>
      <c r="D371" s="266" t="s">
        <v>594</v>
      </c>
      <c r="E371" s="267" t="s">
        <v>688</v>
      </c>
      <c r="F371" s="268" t="s">
        <v>689</v>
      </c>
      <c r="G371" s="269" t="s">
        <v>203</v>
      </c>
      <c r="H371" s="270">
        <v>15.51</v>
      </c>
      <c r="I371" s="271"/>
      <c r="J371" s="270">
        <f>ROUND(I371*H371,0)</f>
        <v>0</v>
      </c>
      <c r="K371" s="268" t="s">
        <v>22</v>
      </c>
      <c r="L371" s="272"/>
      <c r="M371" s="273" t="s">
        <v>22</v>
      </c>
      <c r="N371" s="274" t="s">
        <v>45</v>
      </c>
      <c r="O371" s="46"/>
      <c r="P371" s="228">
        <f>O371*H371</f>
        <v>0</v>
      </c>
      <c r="Q371" s="228">
        <v>0</v>
      </c>
      <c r="R371" s="228">
        <f>Q371*H371</f>
        <v>0</v>
      </c>
      <c r="S371" s="228">
        <v>0</v>
      </c>
      <c r="T371" s="229">
        <f>S371*H371</f>
        <v>0</v>
      </c>
      <c r="AR371" s="23" t="s">
        <v>270</v>
      </c>
      <c r="AT371" s="23" t="s">
        <v>594</v>
      </c>
      <c r="AU371" s="23" t="s">
        <v>187</v>
      </c>
      <c r="AY371" s="23" t="s">
        <v>180</v>
      </c>
      <c r="BE371" s="230">
        <f>IF(N371="základní",J371,0)</f>
        <v>0</v>
      </c>
      <c r="BF371" s="230">
        <f>IF(N371="snížená",J371,0)</f>
        <v>0</v>
      </c>
      <c r="BG371" s="230">
        <f>IF(N371="zákl. přenesená",J371,0)</f>
        <v>0</v>
      </c>
      <c r="BH371" s="230">
        <f>IF(N371="sníž. přenesená",J371,0)</f>
        <v>0</v>
      </c>
      <c r="BI371" s="230">
        <f>IF(N371="nulová",J371,0)</f>
        <v>0</v>
      </c>
      <c r="BJ371" s="23" t="s">
        <v>187</v>
      </c>
      <c r="BK371" s="230">
        <f>ROUND(I371*H371,0)</f>
        <v>0</v>
      </c>
      <c r="BL371" s="23" t="s">
        <v>224</v>
      </c>
      <c r="BM371" s="23" t="s">
        <v>690</v>
      </c>
    </row>
    <row r="372" spans="2:51" s="11" customFormat="1" ht="13.5">
      <c r="B372" s="231"/>
      <c r="C372" s="232"/>
      <c r="D372" s="233" t="s">
        <v>194</v>
      </c>
      <c r="E372" s="234" t="s">
        <v>22</v>
      </c>
      <c r="F372" s="235" t="s">
        <v>691</v>
      </c>
      <c r="G372" s="232"/>
      <c r="H372" s="236">
        <v>15.51</v>
      </c>
      <c r="I372" s="237"/>
      <c r="J372" s="232"/>
      <c r="K372" s="232"/>
      <c r="L372" s="238"/>
      <c r="M372" s="239"/>
      <c r="N372" s="240"/>
      <c r="O372" s="240"/>
      <c r="P372" s="240"/>
      <c r="Q372" s="240"/>
      <c r="R372" s="240"/>
      <c r="S372" s="240"/>
      <c r="T372" s="241"/>
      <c r="AT372" s="242" t="s">
        <v>194</v>
      </c>
      <c r="AU372" s="242" t="s">
        <v>187</v>
      </c>
      <c r="AV372" s="11" t="s">
        <v>187</v>
      </c>
      <c r="AW372" s="11" t="s">
        <v>35</v>
      </c>
      <c r="AX372" s="11" t="s">
        <v>73</v>
      </c>
      <c r="AY372" s="242" t="s">
        <v>180</v>
      </c>
    </row>
    <row r="373" spans="2:51" s="12" customFormat="1" ht="13.5">
      <c r="B373" s="243"/>
      <c r="C373" s="244"/>
      <c r="D373" s="233" t="s">
        <v>194</v>
      </c>
      <c r="E373" s="245" t="s">
        <v>22</v>
      </c>
      <c r="F373" s="246" t="s">
        <v>196</v>
      </c>
      <c r="G373" s="244"/>
      <c r="H373" s="247">
        <v>15.51</v>
      </c>
      <c r="I373" s="248"/>
      <c r="J373" s="244"/>
      <c r="K373" s="244"/>
      <c r="L373" s="249"/>
      <c r="M373" s="250"/>
      <c r="N373" s="251"/>
      <c r="O373" s="251"/>
      <c r="P373" s="251"/>
      <c r="Q373" s="251"/>
      <c r="R373" s="251"/>
      <c r="S373" s="251"/>
      <c r="T373" s="252"/>
      <c r="AT373" s="253" t="s">
        <v>194</v>
      </c>
      <c r="AU373" s="253" t="s">
        <v>187</v>
      </c>
      <c r="AV373" s="12" t="s">
        <v>186</v>
      </c>
      <c r="AW373" s="12" t="s">
        <v>35</v>
      </c>
      <c r="AX373" s="12" t="s">
        <v>10</v>
      </c>
      <c r="AY373" s="253" t="s">
        <v>180</v>
      </c>
    </row>
    <row r="374" spans="2:65" s="1" customFormat="1" ht="34.2" customHeight="1">
      <c r="B374" s="45"/>
      <c r="C374" s="220" t="s">
        <v>459</v>
      </c>
      <c r="D374" s="220" t="s">
        <v>182</v>
      </c>
      <c r="E374" s="221" t="s">
        <v>692</v>
      </c>
      <c r="F374" s="222" t="s">
        <v>693</v>
      </c>
      <c r="G374" s="223" t="s">
        <v>334</v>
      </c>
      <c r="H374" s="225"/>
      <c r="I374" s="225"/>
      <c r="J374" s="224">
        <f>ROUND(I374*H374,0)</f>
        <v>0</v>
      </c>
      <c r="K374" s="222" t="s">
        <v>193</v>
      </c>
      <c r="L374" s="71"/>
      <c r="M374" s="226" t="s">
        <v>22</v>
      </c>
      <c r="N374" s="227" t="s">
        <v>45</v>
      </c>
      <c r="O374" s="46"/>
      <c r="P374" s="228">
        <f>O374*H374</f>
        <v>0</v>
      </c>
      <c r="Q374" s="228">
        <v>0</v>
      </c>
      <c r="R374" s="228">
        <f>Q374*H374</f>
        <v>0</v>
      </c>
      <c r="S374" s="228">
        <v>0</v>
      </c>
      <c r="T374" s="229">
        <f>S374*H374</f>
        <v>0</v>
      </c>
      <c r="AR374" s="23" t="s">
        <v>224</v>
      </c>
      <c r="AT374" s="23" t="s">
        <v>182</v>
      </c>
      <c r="AU374" s="23" t="s">
        <v>187</v>
      </c>
      <c r="AY374" s="23" t="s">
        <v>180</v>
      </c>
      <c r="BE374" s="230">
        <f>IF(N374="základní",J374,0)</f>
        <v>0</v>
      </c>
      <c r="BF374" s="230">
        <f>IF(N374="snížená",J374,0)</f>
        <v>0</v>
      </c>
      <c r="BG374" s="230">
        <f>IF(N374="zákl. přenesená",J374,0)</f>
        <v>0</v>
      </c>
      <c r="BH374" s="230">
        <f>IF(N374="sníž. přenesená",J374,0)</f>
        <v>0</v>
      </c>
      <c r="BI374" s="230">
        <f>IF(N374="nulová",J374,0)</f>
        <v>0</v>
      </c>
      <c r="BJ374" s="23" t="s">
        <v>187</v>
      </c>
      <c r="BK374" s="230">
        <f>ROUND(I374*H374,0)</f>
        <v>0</v>
      </c>
      <c r="BL374" s="23" t="s">
        <v>224</v>
      </c>
      <c r="BM374" s="23" t="s">
        <v>694</v>
      </c>
    </row>
    <row r="375" spans="2:47" s="1" customFormat="1" ht="13.5">
      <c r="B375" s="45"/>
      <c r="C375" s="73"/>
      <c r="D375" s="233" t="s">
        <v>205</v>
      </c>
      <c r="E375" s="73"/>
      <c r="F375" s="254" t="s">
        <v>616</v>
      </c>
      <c r="G375" s="73"/>
      <c r="H375" s="73"/>
      <c r="I375" s="190"/>
      <c r="J375" s="73"/>
      <c r="K375" s="73"/>
      <c r="L375" s="71"/>
      <c r="M375" s="255"/>
      <c r="N375" s="46"/>
      <c r="O375" s="46"/>
      <c r="P375" s="46"/>
      <c r="Q375" s="46"/>
      <c r="R375" s="46"/>
      <c r="S375" s="46"/>
      <c r="T375" s="94"/>
      <c r="AT375" s="23" t="s">
        <v>205</v>
      </c>
      <c r="AU375" s="23" t="s">
        <v>187</v>
      </c>
    </row>
    <row r="376" spans="2:63" s="10" customFormat="1" ht="29.85" customHeight="1">
      <c r="B376" s="204"/>
      <c r="C376" s="205"/>
      <c r="D376" s="206" t="s">
        <v>72</v>
      </c>
      <c r="E376" s="218" t="s">
        <v>695</v>
      </c>
      <c r="F376" s="218" t="s">
        <v>696</v>
      </c>
      <c r="G376" s="205"/>
      <c r="H376" s="205"/>
      <c r="I376" s="208"/>
      <c r="J376" s="219">
        <f>BK376</f>
        <v>0</v>
      </c>
      <c r="K376" s="205"/>
      <c r="L376" s="210"/>
      <c r="M376" s="211"/>
      <c r="N376" s="212"/>
      <c r="O376" s="212"/>
      <c r="P376" s="213">
        <f>SUM(P377:P404)</f>
        <v>0</v>
      </c>
      <c r="Q376" s="212"/>
      <c r="R376" s="213">
        <f>SUM(R377:R404)</f>
        <v>0</v>
      </c>
      <c r="S376" s="212"/>
      <c r="T376" s="214">
        <f>SUM(T377:T404)</f>
        <v>0</v>
      </c>
      <c r="AR376" s="215" t="s">
        <v>187</v>
      </c>
      <c r="AT376" s="216" t="s">
        <v>72</v>
      </c>
      <c r="AU376" s="216" t="s">
        <v>10</v>
      </c>
      <c r="AY376" s="215" t="s">
        <v>180</v>
      </c>
      <c r="BK376" s="217">
        <f>SUM(BK377:BK404)</f>
        <v>0</v>
      </c>
    </row>
    <row r="377" spans="2:65" s="1" customFormat="1" ht="34.2" customHeight="1">
      <c r="B377" s="45"/>
      <c r="C377" s="220" t="s">
        <v>697</v>
      </c>
      <c r="D377" s="220" t="s">
        <v>182</v>
      </c>
      <c r="E377" s="221" t="s">
        <v>698</v>
      </c>
      <c r="F377" s="222" t="s">
        <v>699</v>
      </c>
      <c r="G377" s="223" t="s">
        <v>192</v>
      </c>
      <c r="H377" s="224">
        <v>20.06</v>
      </c>
      <c r="I377" s="225"/>
      <c r="J377" s="224">
        <f>ROUND(I377*H377,0)</f>
        <v>0</v>
      </c>
      <c r="K377" s="222" t="s">
        <v>193</v>
      </c>
      <c r="L377" s="71"/>
      <c r="M377" s="226" t="s">
        <v>22</v>
      </c>
      <c r="N377" s="227" t="s">
        <v>45</v>
      </c>
      <c r="O377" s="46"/>
      <c r="P377" s="228">
        <f>O377*H377</f>
        <v>0</v>
      </c>
      <c r="Q377" s="228">
        <v>0</v>
      </c>
      <c r="R377" s="228">
        <f>Q377*H377</f>
        <v>0</v>
      </c>
      <c r="S377" s="228">
        <v>0</v>
      </c>
      <c r="T377" s="229">
        <f>S377*H377</f>
        <v>0</v>
      </c>
      <c r="AR377" s="23" t="s">
        <v>224</v>
      </c>
      <c r="AT377" s="23" t="s">
        <v>182</v>
      </c>
      <c r="AU377" s="23" t="s">
        <v>187</v>
      </c>
      <c r="AY377" s="23" t="s">
        <v>180</v>
      </c>
      <c r="BE377" s="230">
        <f>IF(N377="základní",J377,0)</f>
        <v>0</v>
      </c>
      <c r="BF377" s="230">
        <f>IF(N377="snížená",J377,0)</f>
        <v>0</v>
      </c>
      <c r="BG377" s="230">
        <f>IF(N377="zákl. přenesená",J377,0)</f>
        <v>0</v>
      </c>
      <c r="BH377" s="230">
        <f>IF(N377="sníž. přenesená",J377,0)</f>
        <v>0</v>
      </c>
      <c r="BI377" s="230">
        <f>IF(N377="nulová",J377,0)</f>
        <v>0</v>
      </c>
      <c r="BJ377" s="23" t="s">
        <v>187</v>
      </c>
      <c r="BK377" s="230">
        <f>ROUND(I377*H377,0)</f>
        <v>0</v>
      </c>
      <c r="BL377" s="23" t="s">
        <v>224</v>
      </c>
      <c r="BM377" s="23" t="s">
        <v>700</v>
      </c>
    </row>
    <row r="378" spans="2:51" s="11" customFormat="1" ht="13.5">
      <c r="B378" s="231"/>
      <c r="C378" s="232"/>
      <c r="D378" s="233" t="s">
        <v>194</v>
      </c>
      <c r="E378" s="234" t="s">
        <v>22</v>
      </c>
      <c r="F378" s="235" t="s">
        <v>701</v>
      </c>
      <c r="G378" s="232"/>
      <c r="H378" s="236">
        <v>4.8</v>
      </c>
      <c r="I378" s="237"/>
      <c r="J378" s="232"/>
      <c r="K378" s="232"/>
      <c r="L378" s="238"/>
      <c r="M378" s="239"/>
      <c r="N378" s="240"/>
      <c r="O378" s="240"/>
      <c r="P378" s="240"/>
      <c r="Q378" s="240"/>
      <c r="R378" s="240"/>
      <c r="S378" s="240"/>
      <c r="T378" s="241"/>
      <c r="AT378" s="242" t="s">
        <v>194</v>
      </c>
      <c r="AU378" s="242" t="s">
        <v>187</v>
      </c>
      <c r="AV378" s="11" t="s">
        <v>187</v>
      </c>
      <c r="AW378" s="11" t="s">
        <v>35</v>
      </c>
      <c r="AX378" s="11" t="s">
        <v>73</v>
      </c>
      <c r="AY378" s="242" t="s">
        <v>180</v>
      </c>
    </row>
    <row r="379" spans="2:51" s="11" customFormat="1" ht="13.5">
      <c r="B379" s="231"/>
      <c r="C379" s="232"/>
      <c r="D379" s="233" t="s">
        <v>194</v>
      </c>
      <c r="E379" s="234" t="s">
        <v>22</v>
      </c>
      <c r="F379" s="235" t="s">
        <v>702</v>
      </c>
      <c r="G379" s="232"/>
      <c r="H379" s="236">
        <v>9.8</v>
      </c>
      <c r="I379" s="237"/>
      <c r="J379" s="232"/>
      <c r="K379" s="232"/>
      <c r="L379" s="238"/>
      <c r="M379" s="239"/>
      <c r="N379" s="240"/>
      <c r="O379" s="240"/>
      <c r="P379" s="240"/>
      <c r="Q379" s="240"/>
      <c r="R379" s="240"/>
      <c r="S379" s="240"/>
      <c r="T379" s="241"/>
      <c r="AT379" s="242" t="s">
        <v>194</v>
      </c>
      <c r="AU379" s="242" t="s">
        <v>187</v>
      </c>
      <c r="AV379" s="11" t="s">
        <v>187</v>
      </c>
      <c r="AW379" s="11" t="s">
        <v>35</v>
      </c>
      <c r="AX379" s="11" t="s">
        <v>73</v>
      </c>
      <c r="AY379" s="242" t="s">
        <v>180</v>
      </c>
    </row>
    <row r="380" spans="2:51" s="11" customFormat="1" ht="13.5">
      <c r="B380" s="231"/>
      <c r="C380" s="232"/>
      <c r="D380" s="233" t="s">
        <v>194</v>
      </c>
      <c r="E380" s="234" t="s">
        <v>22</v>
      </c>
      <c r="F380" s="235" t="s">
        <v>331</v>
      </c>
      <c r="G380" s="232"/>
      <c r="H380" s="236">
        <v>5.46</v>
      </c>
      <c r="I380" s="237"/>
      <c r="J380" s="232"/>
      <c r="K380" s="232"/>
      <c r="L380" s="238"/>
      <c r="M380" s="239"/>
      <c r="N380" s="240"/>
      <c r="O380" s="240"/>
      <c r="P380" s="240"/>
      <c r="Q380" s="240"/>
      <c r="R380" s="240"/>
      <c r="S380" s="240"/>
      <c r="T380" s="241"/>
      <c r="AT380" s="242" t="s">
        <v>194</v>
      </c>
      <c r="AU380" s="242" t="s">
        <v>187</v>
      </c>
      <c r="AV380" s="11" t="s">
        <v>187</v>
      </c>
      <c r="AW380" s="11" t="s">
        <v>35</v>
      </c>
      <c r="AX380" s="11" t="s">
        <v>73</v>
      </c>
      <c r="AY380" s="242" t="s">
        <v>180</v>
      </c>
    </row>
    <row r="381" spans="2:51" s="12" customFormat="1" ht="13.5">
      <c r="B381" s="243"/>
      <c r="C381" s="244"/>
      <c r="D381" s="233" t="s">
        <v>194</v>
      </c>
      <c r="E381" s="245" t="s">
        <v>22</v>
      </c>
      <c r="F381" s="246" t="s">
        <v>196</v>
      </c>
      <c r="G381" s="244"/>
      <c r="H381" s="247">
        <v>20.06</v>
      </c>
      <c r="I381" s="248"/>
      <c r="J381" s="244"/>
      <c r="K381" s="244"/>
      <c r="L381" s="249"/>
      <c r="M381" s="250"/>
      <c r="N381" s="251"/>
      <c r="O381" s="251"/>
      <c r="P381" s="251"/>
      <c r="Q381" s="251"/>
      <c r="R381" s="251"/>
      <c r="S381" s="251"/>
      <c r="T381" s="252"/>
      <c r="AT381" s="253" t="s">
        <v>194</v>
      </c>
      <c r="AU381" s="253" t="s">
        <v>187</v>
      </c>
      <c r="AV381" s="12" t="s">
        <v>186</v>
      </c>
      <c r="AW381" s="12" t="s">
        <v>35</v>
      </c>
      <c r="AX381" s="12" t="s">
        <v>10</v>
      </c>
      <c r="AY381" s="253" t="s">
        <v>180</v>
      </c>
    </row>
    <row r="382" spans="2:65" s="1" customFormat="1" ht="14.4" customHeight="1">
      <c r="B382" s="45"/>
      <c r="C382" s="266" t="s">
        <v>462</v>
      </c>
      <c r="D382" s="266" t="s">
        <v>594</v>
      </c>
      <c r="E382" s="267" t="s">
        <v>703</v>
      </c>
      <c r="F382" s="268" t="s">
        <v>704</v>
      </c>
      <c r="G382" s="269" t="s">
        <v>192</v>
      </c>
      <c r="H382" s="270">
        <v>22.07</v>
      </c>
      <c r="I382" s="271"/>
      <c r="J382" s="270">
        <f>ROUND(I382*H382,0)</f>
        <v>0</v>
      </c>
      <c r="K382" s="268" t="s">
        <v>22</v>
      </c>
      <c r="L382" s="272"/>
      <c r="M382" s="273" t="s">
        <v>22</v>
      </c>
      <c r="N382" s="274" t="s">
        <v>45</v>
      </c>
      <c r="O382" s="46"/>
      <c r="P382" s="228">
        <f>O382*H382</f>
        <v>0</v>
      </c>
      <c r="Q382" s="228">
        <v>0</v>
      </c>
      <c r="R382" s="228">
        <f>Q382*H382</f>
        <v>0</v>
      </c>
      <c r="S382" s="228">
        <v>0</v>
      </c>
      <c r="T382" s="229">
        <f>S382*H382</f>
        <v>0</v>
      </c>
      <c r="AR382" s="23" t="s">
        <v>270</v>
      </c>
      <c r="AT382" s="23" t="s">
        <v>594</v>
      </c>
      <c r="AU382" s="23" t="s">
        <v>187</v>
      </c>
      <c r="AY382" s="23" t="s">
        <v>180</v>
      </c>
      <c r="BE382" s="230">
        <f>IF(N382="základní",J382,0)</f>
        <v>0</v>
      </c>
      <c r="BF382" s="230">
        <f>IF(N382="snížená",J382,0)</f>
        <v>0</v>
      </c>
      <c r="BG382" s="230">
        <f>IF(N382="zákl. přenesená",J382,0)</f>
        <v>0</v>
      </c>
      <c r="BH382" s="230">
        <f>IF(N382="sníž. přenesená",J382,0)</f>
        <v>0</v>
      </c>
      <c r="BI382" s="230">
        <f>IF(N382="nulová",J382,0)</f>
        <v>0</v>
      </c>
      <c r="BJ382" s="23" t="s">
        <v>187</v>
      </c>
      <c r="BK382" s="230">
        <f>ROUND(I382*H382,0)</f>
        <v>0</v>
      </c>
      <c r="BL382" s="23" t="s">
        <v>224</v>
      </c>
      <c r="BM382" s="23" t="s">
        <v>705</v>
      </c>
    </row>
    <row r="383" spans="2:51" s="11" customFormat="1" ht="13.5">
      <c r="B383" s="231"/>
      <c r="C383" s="232"/>
      <c r="D383" s="233" t="s">
        <v>194</v>
      </c>
      <c r="E383" s="234" t="s">
        <v>22</v>
      </c>
      <c r="F383" s="235" t="s">
        <v>706</v>
      </c>
      <c r="G383" s="232"/>
      <c r="H383" s="236">
        <v>22.07</v>
      </c>
      <c r="I383" s="237"/>
      <c r="J383" s="232"/>
      <c r="K383" s="232"/>
      <c r="L383" s="238"/>
      <c r="M383" s="239"/>
      <c r="N383" s="240"/>
      <c r="O383" s="240"/>
      <c r="P383" s="240"/>
      <c r="Q383" s="240"/>
      <c r="R383" s="240"/>
      <c r="S383" s="240"/>
      <c r="T383" s="241"/>
      <c r="AT383" s="242" t="s">
        <v>194</v>
      </c>
      <c r="AU383" s="242" t="s">
        <v>187</v>
      </c>
      <c r="AV383" s="11" t="s">
        <v>187</v>
      </c>
      <c r="AW383" s="11" t="s">
        <v>35</v>
      </c>
      <c r="AX383" s="11" t="s">
        <v>73</v>
      </c>
      <c r="AY383" s="242" t="s">
        <v>180</v>
      </c>
    </row>
    <row r="384" spans="2:51" s="12" customFormat="1" ht="13.5">
      <c r="B384" s="243"/>
      <c r="C384" s="244"/>
      <c r="D384" s="233" t="s">
        <v>194</v>
      </c>
      <c r="E384" s="245" t="s">
        <v>22</v>
      </c>
      <c r="F384" s="246" t="s">
        <v>196</v>
      </c>
      <c r="G384" s="244"/>
      <c r="H384" s="247">
        <v>22.07</v>
      </c>
      <c r="I384" s="248"/>
      <c r="J384" s="244"/>
      <c r="K384" s="244"/>
      <c r="L384" s="249"/>
      <c r="M384" s="250"/>
      <c r="N384" s="251"/>
      <c r="O384" s="251"/>
      <c r="P384" s="251"/>
      <c r="Q384" s="251"/>
      <c r="R384" s="251"/>
      <c r="S384" s="251"/>
      <c r="T384" s="252"/>
      <c r="AT384" s="253" t="s">
        <v>194</v>
      </c>
      <c r="AU384" s="253" t="s">
        <v>187</v>
      </c>
      <c r="AV384" s="12" t="s">
        <v>186</v>
      </c>
      <c r="AW384" s="12" t="s">
        <v>35</v>
      </c>
      <c r="AX384" s="12" t="s">
        <v>10</v>
      </c>
      <c r="AY384" s="253" t="s">
        <v>180</v>
      </c>
    </row>
    <row r="385" spans="2:65" s="1" customFormat="1" ht="34.2" customHeight="1">
      <c r="B385" s="45"/>
      <c r="C385" s="220" t="s">
        <v>707</v>
      </c>
      <c r="D385" s="220" t="s">
        <v>182</v>
      </c>
      <c r="E385" s="221" t="s">
        <v>708</v>
      </c>
      <c r="F385" s="222" t="s">
        <v>709</v>
      </c>
      <c r="G385" s="223" t="s">
        <v>203</v>
      </c>
      <c r="H385" s="224">
        <v>24.04</v>
      </c>
      <c r="I385" s="225"/>
      <c r="J385" s="224">
        <f>ROUND(I385*H385,0)</f>
        <v>0</v>
      </c>
      <c r="K385" s="222" t="s">
        <v>193</v>
      </c>
      <c r="L385" s="71"/>
      <c r="M385" s="226" t="s">
        <v>22</v>
      </c>
      <c r="N385" s="227" t="s">
        <v>45</v>
      </c>
      <c r="O385" s="46"/>
      <c r="P385" s="228">
        <f>O385*H385</f>
        <v>0</v>
      </c>
      <c r="Q385" s="228">
        <v>0</v>
      </c>
      <c r="R385" s="228">
        <f>Q385*H385</f>
        <v>0</v>
      </c>
      <c r="S385" s="228">
        <v>0</v>
      </c>
      <c r="T385" s="229">
        <f>S385*H385</f>
        <v>0</v>
      </c>
      <c r="AR385" s="23" t="s">
        <v>224</v>
      </c>
      <c r="AT385" s="23" t="s">
        <v>182</v>
      </c>
      <c r="AU385" s="23" t="s">
        <v>187</v>
      </c>
      <c r="AY385" s="23" t="s">
        <v>180</v>
      </c>
      <c r="BE385" s="230">
        <f>IF(N385="základní",J385,0)</f>
        <v>0</v>
      </c>
      <c r="BF385" s="230">
        <f>IF(N385="snížená",J385,0)</f>
        <v>0</v>
      </c>
      <c r="BG385" s="230">
        <f>IF(N385="zákl. přenesená",J385,0)</f>
        <v>0</v>
      </c>
      <c r="BH385" s="230">
        <f>IF(N385="sníž. přenesená",J385,0)</f>
        <v>0</v>
      </c>
      <c r="BI385" s="230">
        <f>IF(N385="nulová",J385,0)</f>
        <v>0</v>
      </c>
      <c r="BJ385" s="23" t="s">
        <v>187</v>
      </c>
      <c r="BK385" s="230">
        <f>ROUND(I385*H385,0)</f>
        <v>0</v>
      </c>
      <c r="BL385" s="23" t="s">
        <v>224</v>
      </c>
      <c r="BM385" s="23" t="s">
        <v>710</v>
      </c>
    </row>
    <row r="386" spans="2:51" s="11" customFormat="1" ht="13.5">
      <c r="B386" s="231"/>
      <c r="C386" s="232"/>
      <c r="D386" s="233" t="s">
        <v>194</v>
      </c>
      <c r="E386" s="234" t="s">
        <v>22</v>
      </c>
      <c r="F386" s="235" t="s">
        <v>711</v>
      </c>
      <c r="G386" s="232"/>
      <c r="H386" s="236">
        <v>1.5</v>
      </c>
      <c r="I386" s="237"/>
      <c r="J386" s="232"/>
      <c r="K386" s="232"/>
      <c r="L386" s="238"/>
      <c r="M386" s="239"/>
      <c r="N386" s="240"/>
      <c r="O386" s="240"/>
      <c r="P386" s="240"/>
      <c r="Q386" s="240"/>
      <c r="R386" s="240"/>
      <c r="S386" s="240"/>
      <c r="T386" s="241"/>
      <c r="AT386" s="242" t="s">
        <v>194</v>
      </c>
      <c r="AU386" s="242" t="s">
        <v>187</v>
      </c>
      <c r="AV386" s="11" t="s">
        <v>187</v>
      </c>
      <c r="AW386" s="11" t="s">
        <v>35</v>
      </c>
      <c r="AX386" s="11" t="s">
        <v>73</v>
      </c>
      <c r="AY386" s="242" t="s">
        <v>180</v>
      </c>
    </row>
    <row r="387" spans="2:51" s="11" customFormat="1" ht="13.5">
      <c r="B387" s="231"/>
      <c r="C387" s="232"/>
      <c r="D387" s="233" t="s">
        <v>194</v>
      </c>
      <c r="E387" s="234" t="s">
        <v>22</v>
      </c>
      <c r="F387" s="235" t="s">
        <v>712</v>
      </c>
      <c r="G387" s="232"/>
      <c r="H387" s="236">
        <v>12.9</v>
      </c>
      <c r="I387" s="237"/>
      <c r="J387" s="232"/>
      <c r="K387" s="232"/>
      <c r="L387" s="238"/>
      <c r="M387" s="239"/>
      <c r="N387" s="240"/>
      <c r="O387" s="240"/>
      <c r="P387" s="240"/>
      <c r="Q387" s="240"/>
      <c r="R387" s="240"/>
      <c r="S387" s="240"/>
      <c r="T387" s="241"/>
      <c r="AT387" s="242" t="s">
        <v>194</v>
      </c>
      <c r="AU387" s="242" t="s">
        <v>187</v>
      </c>
      <c r="AV387" s="11" t="s">
        <v>187</v>
      </c>
      <c r="AW387" s="11" t="s">
        <v>35</v>
      </c>
      <c r="AX387" s="11" t="s">
        <v>73</v>
      </c>
      <c r="AY387" s="242" t="s">
        <v>180</v>
      </c>
    </row>
    <row r="388" spans="2:51" s="11" customFormat="1" ht="13.5">
      <c r="B388" s="231"/>
      <c r="C388" s="232"/>
      <c r="D388" s="233" t="s">
        <v>194</v>
      </c>
      <c r="E388" s="234" t="s">
        <v>22</v>
      </c>
      <c r="F388" s="235" t="s">
        <v>713</v>
      </c>
      <c r="G388" s="232"/>
      <c r="H388" s="236">
        <v>9.64</v>
      </c>
      <c r="I388" s="237"/>
      <c r="J388" s="232"/>
      <c r="K388" s="232"/>
      <c r="L388" s="238"/>
      <c r="M388" s="239"/>
      <c r="N388" s="240"/>
      <c r="O388" s="240"/>
      <c r="P388" s="240"/>
      <c r="Q388" s="240"/>
      <c r="R388" s="240"/>
      <c r="S388" s="240"/>
      <c r="T388" s="241"/>
      <c r="AT388" s="242" t="s">
        <v>194</v>
      </c>
      <c r="AU388" s="242" t="s">
        <v>187</v>
      </c>
      <c r="AV388" s="11" t="s">
        <v>187</v>
      </c>
      <c r="AW388" s="11" t="s">
        <v>35</v>
      </c>
      <c r="AX388" s="11" t="s">
        <v>73</v>
      </c>
      <c r="AY388" s="242" t="s">
        <v>180</v>
      </c>
    </row>
    <row r="389" spans="2:51" s="12" customFormat="1" ht="13.5">
      <c r="B389" s="243"/>
      <c r="C389" s="244"/>
      <c r="D389" s="233" t="s">
        <v>194</v>
      </c>
      <c r="E389" s="245" t="s">
        <v>22</v>
      </c>
      <c r="F389" s="246" t="s">
        <v>196</v>
      </c>
      <c r="G389" s="244"/>
      <c r="H389" s="247">
        <v>24.04</v>
      </c>
      <c r="I389" s="248"/>
      <c r="J389" s="244"/>
      <c r="K389" s="244"/>
      <c r="L389" s="249"/>
      <c r="M389" s="250"/>
      <c r="N389" s="251"/>
      <c r="O389" s="251"/>
      <c r="P389" s="251"/>
      <c r="Q389" s="251"/>
      <c r="R389" s="251"/>
      <c r="S389" s="251"/>
      <c r="T389" s="252"/>
      <c r="AT389" s="253" t="s">
        <v>194</v>
      </c>
      <c r="AU389" s="253" t="s">
        <v>187</v>
      </c>
      <c r="AV389" s="12" t="s">
        <v>186</v>
      </c>
      <c r="AW389" s="12" t="s">
        <v>35</v>
      </c>
      <c r="AX389" s="12" t="s">
        <v>10</v>
      </c>
      <c r="AY389" s="253" t="s">
        <v>180</v>
      </c>
    </row>
    <row r="390" spans="2:65" s="1" customFormat="1" ht="34.2" customHeight="1">
      <c r="B390" s="45"/>
      <c r="C390" s="220" t="s">
        <v>466</v>
      </c>
      <c r="D390" s="220" t="s">
        <v>182</v>
      </c>
      <c r="E390" s="221" t="s">
        <v>714</v>
      </c>
      <c r="F390" s="222" t="s">
        <v>715</v>
      </c>
      <c r="G390" s="223" t="s">
        <v>192</v>
      </c>
      <c r="H390" s="224">
        <v>20.06</v>
      </c>
      <c r="I390" s="225"/>
      <c r="J390" s="224">
        <f>ROUND(I390*H390,0)</f>
        <v>0</v>
      </c>
      <c r="K390" s="222" t="s">
        <v>193</v>
      </c>
      <c r="L390" s="71"/>
      <c r="M390" s="226" t="s">
        <v>22</v>
      </c>
      <c r="N390" s="227" t="s">
        <v>45</v>
      </c>
      <c r="O390" s="46"/>
      <c r="P390" s="228">
        <f>O390*H390</f>
        <v>0</v>
      </c>
      <c r="Q390" s="228">
        <v>0</v>
      </c>
      <c r="R390" s="228">
        <f>Q390*H390</f>
        <v>0</v>
      </c>
      <c r="S390" s="228">
        <v>0</v>
      </c>
      <c r="T390" s="229">
        <f>S390*H390</f>
        <v>0</v>
      </c>
      <c r="AR390" s="23" t="s">
        <v>224</v>
      </c>
      <c r="AT390" s="23" t="s">
        <v>182</v>
      </c>
      <c r="AU390" s="23" t="s">
        <v>187</v>
      </c>
      <c r="AY390" s="23" t="s">
        <v>180</v>
      </c>
      <c r="BE390" s="230">
        <f>IF(N390="základní",J390,0)</f>
        <v>0</v>
      </c>
      <c r="BF390" s="230">
        <f>IF(N390="snížená",J390,0)</f>
        <v>0</v>
      </c>
      <c r="BG390" s="230">
        <f>IF(N390="zákl. přenesená",J390,0)</f>
        <v>0</v>
      </c>
      <c r="BH390" s="230">
        <f>IF(N390="sníž. přenesená",J390,0)</f>
        <v>0</v>
      </c>
      <c r="BI390" s="230">
        <f>IF(N390="nulová",J390,0)</f>
        <v>0</v>
      </c>
      <c r="BJ390" s="23" t="s">
        <v>187</v>
      </c>
      <c r="BK390" s="230">
        <f>ROUND(I390*H390,0)</f>
        <v>0</v>
      </c>
      <c r="BL390" s="23" t="s">
        <v>224</v>
      </c>
      <c r="BM390" s="23" t="s">
        <v>716</v>
      </c>
    </row>
    <row r="391" spans="2:51" s="11" customFormat="1" ht="13.5">
      <c r="B391" s="231"/>
      <c r="C391" s="232"/>
      <c r="D391" s="233" t="s">
        <v>194</v>
      </c>
      <c r="E391" s="234" t="s">
        <v>22</v>
      </c>
      <c r="F391" s="235" t="s">
        <v>701</v>
      </c>
      <c r="G391" s="232"/>
      <c r="H391" s="236">
        <v>4.8</v>
      </c>
      <c r="I391" s="237"/>
      <c r="J391" s="232"/>
      <c r="K391" s="232"/>
      <c r="L391" s="238"/>
      <c r="M391" s="239"/>
      <c r="N391" s="240"/>
      <c r="O391" s="240"/>
      <c r="P391" s="240"/>
      <c r="Q391" s="240"/>
      <c r="R391" s="240"/>
      <c r="S391" s="240"/>
      <c r="T391" s="241"/>
      <c r="AT391" s="242" t="s">
        <v>194</v>
      </c>
      <c r="AU391" s="242" t="s">
        <v>187</v>
      </c>
      <c r="AV391" s="11" t="s">
        <v>187</v>
      </c>
      <c r="AW391" s="11" t="s">
        <v>35</v>
      </c>
      <c r="AX391" s="11" t="s">
        <v>73</v>
      </c>
      <c r="AY391" s="242" t="s">
        <v>180</v>
      </c>
    </row>
    <row r="392" spans="2:51" s="11" customFormat="1" ht="13.5">
      <c r="B392" s="231"/>
      <c r="C392" s="232"/>
      <c r="D392" s="233" t="s">
        <v>194</v>
      </c>
      <c r="E392" s="234" t="s">
        <v>22</v>
      </c>
      <c r="F392" s="235" t="s">
        <v>702</v>
      </c>
      <c r="G392" s="232"/>
      <c r="H392" s="236">
        <v>9.8</v>
      </c>
      <c r="I392" s="237"/>
      <c r="J392" s="232"/>
      <c r="K392" s="232"/>
      <c r="L392" s="238"/>
      <c r="M392" s="239"/>
      <c r="N392" s="240"/>
      <c r="O392" s="240"/>
      <c r="P392" s="240"/>
      <c r="Q392" s="240"/>
      <c r="R392" s="240"/>
      <c r="S392" s="240"/>
      <c r="T392" s="241"/>
      <c r="AT392" s="242" t="s">
        <v>194</v>
      </c>
      <c r="AU392" s="242" t="s">
        <v>187</v>
      </c>
      <c r="AV392" s="11" t="s">
        <v>187</v>
      </c>
      <c r="AW392" s="11" t="s">
        <v>35</v>
      </c>
      <c r="AX392" s="11" t="s">
        <v>73</v>
      </c>
      <c r="AY392" s="242" t="s">
        <v>180</v>
      </c>
    </row>
    <row r="393" spans="2:51" s="11" customFormat="1" ht="13.5">
      <c r="B393" s="231"/>
      <c r="C393" s="232"/>
      <c r="D393" s="233" t="s">
        <v>194</v>
      </c>
      <c r="E393" s="234" t="s">
        <v>22</v>
      </c>
      <c r="F393" s="235" t="s">
        <v>331</v>
      </c>
      <c r="G393" s="232"/>
      <c r="H393" s="236">
        <v>5.46</v>
      </c>
      <c r="I393" s="237"/>
      <c r="J393" s="232"/>
      <c r="K393" s="232"/>
      <c r="L393" s="238"/>
      <c r="M393" s="239"/>
      <c r="N393" s="240"/>
      <c r="O393" s="240"/>
      <c r="P393" s="240"/>
      <c r="Q393" s="240"/>
      <c r="R393" s="240"/>
      <c r="S393" s="240"/>
      <c r="T393" s="241"/>
      <c r="AT393" s="242" t="s">
        <v>194</v>
      </c>
      <c r="AU393" s="242" t="s">
        <v>187</v>
      </c>
      <c r="AV393" s="11" t="s">
        <v>187</v>
      </c>
      <c r="AW393" s="11" t="s">
        <v>35</v>
      </c>
      <c r="AX393" s="11" t="s">
        <v>73</v>
      </c>
      <c r="AY393" s="242" t="s">
        <v>180</v>
      </c>
    </row>
    <row r="394" spans="2:51" s="12" customFormat="1" ht="13.5">
      <c r="B394" s="243"/>
      <c r="C394" s="244"/>
      <c r="D394" s="233" t="s">
        <v>194</v>
      </c>
      <c r="E394" s="245" t="s">
        <v>22</v>
      </c>
      <c r="F394" s="246" t="s">
        <v>196</v>
      </c>
      <c r="G394" s="244"/>
      <c r="H394" s="247">
        <v>20.06</v>
      </c>
      <c r="I394" s="248"/>
      <c r="J394" s="244"/>
      <c r="K394" s="244"/>
      <c r="L394" s="249"/>
      <c r="M394" s="250"/>
      <c r="N394" s="251"/>
      <c r="O394" s="251"/>
      <c r="P394" s="251"/>
      <c r="Q394" s="251"/>
      <c r="R394" s="251"/>
      <c r="S394" s="251"/>
      <c r="T394" s="252"/>
      <c r="AT394" s="253" t="s">
        <v>194</v>
      </c>
      <c r="AU394" s="253" t="s">
        <v>187</v>
      </c>
      <c r="AV394" s="12" t="s">
        <v>186</v>
      </c>
      <c r="AW394" s="12" t="s">
        <v>35</v>
      </c>
      <c r="AX394" s="12" t="s">
        <v>10</v>
      </c>
      <c r="AY394" s="253" t="s">
        <v>180</v>
      </c>
    </row>
    <row r="395" spans="2:65" s="1" customFormat="1" ht="22.8" customHeight="1">
      <c r="B395" s="45"/>
      <c r="C395" s="220" t="s">
        <v>717</v>
      </c>
      <c r="D395" s="220" t="s">
        <v>182</v>
      </c>
      <c r="E395" s="221" t="s">
        <v>718</v>
      </c>
      <c r="F395" s="222" t="s">
        <v>719</v>
      </c>
      <c r="G395" s="223" t="s">
        <v>203</v>
      </c>
      <c r="H395" s="224">
        <v>3</v>
      </c>
      <c r="I395" s="225"/>
      <c r="J395" s="224">
        <f>ROUND(I395*H395,0)</f>
        <v>0</v>
      </c>
      <c r="K395" s="222" t="s">
        <v>193</v>
      </c>
      <c r="L395" s="71"/>
      <c r="M395" s="226" t="s">
        <v>22</v>
      </c>
      <c r="N395" s="227" t="s">
        <v>45</v>
      </c>
      <c r="O395" s="46"/>
      <c r="P395" s="228">
        <f>O395*H395</f>
        <v>0</v>
      </c>
      <c r="Q395" s="228">
        <v>0</v>
      </c>
      <c r="R395" s="228">
        <f>Q395*H395</f>
        <v>0</v>
      </c>
      <c r="S395" s="228">
        <v>0</v>
      </c>
      <c r="T395" s="229">
        <f>S395*H395</f>
        <v>0</v>
      </c>
      <c r="AR395" s="23" t="s">
        <v>224</v>
      </c>
      <c r="AT395" s="23" t="s">
        <v>182</v>
      </c>
      <c r="AU395" s="23" t="s">
        <v>187</v>
      </c>
      <c r="AY395" s="23" t="s">
        <v>180</v>
      </c>
      <c r="BE395" s="230">
        <f>IF(N395="základní",J395,0)</f>
        <v>0</v>
      </c>
      <c r="BF395" s="230">
        <f>IF(N395="snížená",J395,0)</f>
        <v>0</v>
      </c>
      <c r="BG395" s="230">
        <f>IF(N395="zákl. přenesená",J395,0)</f>
        <v>0</v>
      </c>
      <c r="BH395" s="230">
        <f>IF(N395="sníž. přenesená",J395,0)</f>
        <v>0</v>
      </c>
      <c r="BI395" s="230">
        <f>IF(N395="nulová",J395,0)</f>
        <v>0</v>
      </c>
      <c r="BJ395" s="23" t="s">
        <v>187</v>
      </c>
      <c r="BK395" s="230">
        <f>ROUND(I395*H395,0)</f>
        <v>0</v>
      </c>
      <c r="BL395" s="23" t="s">
        <v>224</v>
      </c>
      <c r="BM395" s="23" t="s">
        <v>720</v>
      </c>
    </row>
    <row r="396" spans="2:47" s="1" customFormat="1" ht="13.5">
      <c r="B396" s="45"/>
      <c r="C396" s="73"/>
      <c r="D396" s="233" t="s">
        <v>205</v>
      </c>
      <c r="E396" s="73"/>
      <c r="F396" s="254" t="s">
        <v>721</v>
      </c>
      <c r="G396" s="73"/>
      <c r="H396" s="73"/>
      <c r="I396" s="190"/>
      <c r="J396" s="73"/>
      <c r="K396" s="73"/>
      <c r="L396" s="71"/>
      <c r="M396" s="255"/>
      <c r="N396" s="46"/>
      <c r="O396" s="46"/>
      <c r="P396" s="46"/>
      <c r="Q396" s="46"/>
      <c r="R396" s="46"/>
      <c r="S396" s="46"/>
      <c r="T396" s="94"/>
      <c r="AT396" s="23" t="s">
        <v>205</v>
      </c>
      <c r="AU396" s="23" t="s">
        <v>187</v>
      </c>
    </row>
    <row r="397" spans="2:51" s="11" customFormat="1" ht="13.5">
      <c r="B397" s="231"/>
      <c r="C397" s="232"/>
      <c r="D397" s="233" t="s">
        <v>194</v>
      </c>
      <c r="E397" s="234" t="s">
        <v>22</v>
      </c>
      <c r="F397" s="235" t="s">
        <v>722</v>
      </c>
      <c r="G397" s="232"/>
      <c r="H397" s="236">
        <v>3</v>
      </c>
      <c r="I397" s="237"/>
      <c r="J397" s="232"/>
      <c r="K397" s="232"/>
      <c r="L397" s="238"/>
      <c r="M397" s="239"/>
      <c r="N397" s="240"/>
      <c r="O397" s="240"/>
      <c r="P397" s="240"/>
      <c r="Q397" s="240"/>
      <c r="R397" s="240"/>
      <c r="S397" s="240"/>
      <c r="T397" s="241"/>
      <c r="AT397" s="242" t="s">
        <v>194</v>
      </c>
      <c r="AU397" s="242" t="s">
        <v>187</v>
      </c>
      <c r="AV397" s="11" t="s">
        <v>187</v>
      </c>
      <c r="AW397" s="11" t="s">
        <v>35</v>
      </c>
      <c r="AX397" s="11" t="s">
        <v>73</v>
      </c>
      <c r="AY397" s="242" t="s">
        <v>180</v>
      </c>
    </row>
    <row r="398" spans="2:51" s="12" customFormat="1" ht="13.5">
      <c r="B398" s="243"/>
      <c r="C398" s="244"/>
      <c r="D398" s="233" t="s">
        <v>194</v>
      </c>
      <c r="E398" s="245" t="s">
        <v>22</v>
      </c>
      <c r="F398" s="246" t="s">
        <v>196</v>
      </c>
      <c r="G398" s="244"/>
      <c r="H398" s="247">
        <v>3</v>
      </c>
      <c r="I398" s="248"/>
      <c r="J398" s="244"/>
      <c r="K398" s="244"/>
      <c r="L398" s="249"/>
      <c r="M398" s="250"/>
      <c r="N398" s="251"/>
      <c r="O398" s="251"/>
      <c r="P398" s="251"/>
      <c r="Q398" s="251"/>
      <c r="R398" s="251"/>
      <c r="S398" s="251"/>
      <c r="T398" s="252"/>
      <c r="AT398" s="253" t="s">
        <v>194</v>
      </c>
      <c r="AU398" s="253" t="s">
        <v>187</v>
      </c>
      <c r="AV398" s="12" t="s">
        <v>186</v>
      </c>
      <c r="AW398" s="12" t="s">
        <v>35</v>
      </c>
      <c r="AX398" s="12" t="s">
        <v>10</v>
      </c>
      <c r="AY398" s="253" t="s">
        <v>180</v>
      </c>
    </row>
    <row r="399" spans="2:65" s="1" customFormat="1" ht="14.4" customHeight="1">
      <c r="B399" s="45"/>
      <c r="C399" s="220" t="s">
        <v>470</v>
      </c>
      <c r="D399" s="220" t="s">
        <v>182</v>
      </c>
      <c r="E399" s="221" t="s">
        <v>723</v>
      </c>
      <c r="F399" s="222" t="s">
        <v>724</v>
      </c>
      <c r="G399" s="223" t="s">
        <v>192</v>
      </c>
      <c r="H399" s="224">
        <v>20.06</v>
      </c>
      <c r="I399" s="225"/>
      <c r="J399" s="224">
        <f>ROUND(I399*H399,0)</f>
        <v>0</v>
      </c>
      <c r="K399" s="222" t="s">
        <v>193</v>
      </c>
      <c r="L399" s="71"/>
      <c r="M399" s="226" t="s">
        <v>22</v>
      </c>
      <c r="N399" s="227" t="s">
        <v>45</v>
      </c>
      <c r="O399" s="46"/>
      <c r="P399" s="228">
        <f>O399*H399</f>
        <v>0</v>
      </c>
      <c r="Q399" s="228">
        <v>0</v>
      </c>
      <c r="R399" s="228">
        <f>Q399*H399</f>
        <v>0</v>
      </c>
      <c r="S399" s="228">
        <v>0</v>
      </c>
      <c r="T399" s="229">
        <f>S399*H399</f>
        <v>0</v>
      </c>
      <c r="AR399" s="23" t="s">
        <v>224</v>
      </c>
      <c r="AT399" s="23" t="s">
        <v>182</v>
      </c>
      <c r="AU399" s="23" t="s">
        <v>187</v>
      </c>
      <c r="AY399" s="23" t="s">
        <v>180</v>
      </c>
      <c r="BE399" s="230">
        <f>IF(N399="základní",J399,0)</f>
        <v>0</v>
      </c>
      <c r="BF399" s="230">
        <f>IF(N399="snížená",J399,0)</f>
        <v>0</v>
      </c>
      <c r="BG399" s="230">
        <f>IF(N399="zákl. přenesená",J399,0)</f>
        <v>0</v>
      </c>
      <c r="BH399" s="230">
        <f>IF(N399="sníž. přenesená",J399,0)</f>
        <v>0</v>
      </c>
      <c r="BI399" s="230">
        <f>IF(N399="nulová",J399,0)</f>
        <v>0</v>
      </c>
      <c r="BJ399" s="23" t="s">
        <v>187</v>
      </c>
      <c r="BK399" s="230">
        <f>ROUND(I399*H399,0)</f>
        <v>0</v>
      </c>
      <c r="BL399" s="23" t="s">
        <v>224</v>
      </c>
      <c r="BM399" s="23" t="s">
        <v>725</v>
      </c>
    </row>
    <row r="400" spans="2:47" s="1" customFormat="1" ht="13.5">
      <c r="B400" s="45"/>
      <c r="C400" s="73"/>
      <c r="D400" s="233" t="s">
        <v>205</v>
      </c>
      <c r="E400" s="73"/>
      <c r="F400" s="254" t="s">
        <v>721</v>
      </c>
      <c r="G400" s="73"/>
      <c r="H400" s="73"/>
      <c r="I400" s="190"/>
      <c r="J400" s="73"/>
      <c r="K400" s="73"/>
      <c r="L400" s="71"/>
      <c r="M400" s="255"/>
      <c r="N400" s="46"/>
      <c r="O400" s="46"/>
      <c r="P400" s="46"/>
      <c r="Q400" s="46"/>
      <c r="R400" s="46"/>
      <c r="S400" s="46"/>
      <c r="T400" s="94"/>
      <c r="AT400" s="23" t="s">
        <v>205</v>
      </c>
      <c r="AU400" s="23" t="s">
        <v>187</v>
      </c>
    </row>
    <row r="401" spans="2:51" s="11" customFormat="1" ht="13.5">
      <c r="B401" s="231"/>
      <c r="C401" s="232"/>
      <c r="D401" s="233" t="s">
        <v>194</v>
      </c>
      <c r="E401" s="234" t="s">
        <v>22</v>
      </c>
      <c r="F401" s="235" t="s">
        <v>726</v>
      </c>
      <c r="G401" s="232"/>
      <c r="H401" s="236">
        <v>20.06</v>
      </c>
      <c r="I401" s="237"/>
      <c r="J401" s="232"/>
      <c r="K401" s="232"/>
      <c r="L401" s="238"/>
      <c r="M401" s="239"/>
      <c r="N401" s="240"/>
      <c r="O401" s="240"/>
      <c r="P401" s="240"/>
      <c r="Q401" s="240"/>
      <c r="R401" s="240"/>
      <c r="S401" s="240"/>
      <c r="T401" s="241"/>
      <c r="AT401" s="242" t="s">
        <v>194</v>
      </c>
      <c r="AU401" s="242" t="s">
        <v>187</v>
      </c>
      <c r="AV401" s="11" t="s">
        <v>187</v>
      </c>
      <c r="AW401" s="11" t="s">
        <v>35</v>
      </c>
      <c r="AX401" s="11" t="s">
        <v>73</v>
      </c>
      <c r="AY401" s="242" t="s">
        <v>180</v>
      </c>
    </row>
    <row r="402" spans="2:51" s="12" customFormat="1" ht="13.5">
      <c r="B402" s="243"/>
      <c r="C402" s="244"/>
      <c r="D402" s="233" t="s">
        <v>194</v>
      </c>
      <c r="E402" s="245" t="s">
        <v>22</v>
      </c>
      <c r="F402" s="246" t="s">
        <v>196</v>
      </c>
      <c r="G402" s="244"/>
      <c r="H402" s="247">
        <v>20.06</v>
      </c>
      <c r="I402" s="248"/>
      <c r="J402" s="244"/>
      <c r="K402" s="244"/>
      <c r="L402" s="249"/>
      <c r="M402" s="250"/>
      <c r="N402" s="251"/>
      <c r="O402" s="251"/>
      <c r="P402" s="251"/>
      <c r="Q402" s="251"/>
      <c r="R402" s="251"/>
      <c r="S402" s="251"/>
      <c r="T402" s="252"/>
      <c r="AT402" s="253" t="s">
        <v>194</v>
      </c>
      <c r="AU402" s="253" t="s">
        <v>187</v>
      </c>
      <c r="AV402" s="12" t="s">
        <v>186</v>
      </c>
      <c r="AW402" s="12" t="s">
        <v>35</v>
      </c>
      <c r="AX402" s="12" t="s">
        <v>10</v>
      </c>
      <c r="AY402" s="253" t="s">
        <v>180</v>
      </c>
    </row>
    <row r="403" spans="2:65" s="1" customFormat="1" ht="34.2" customHeight="1">
      <c r="B403" s="45"/>
      <c r="C403" s="220" t="s">
        <v>727</v>
      </c>
      <c r="D403" s="220" t="s">
        <v>182</v>
      </c>
      <c r="E403" s="221" t="s">
        <v>728</v>
      </c>
      <c r="F403" s="222" t="s">
        <v>729</v>
      </c>
      <c r="G403" s="223" t="s">
        <v>334</v>
      </c>
      <c r="H403" s="225"/>
      <c r="I403" s="225"/>
      <c r="J403" s="224">
        <f>ROUND(I403*H403,0)</f>
        <v>0</v>
      </c>
      <c r="K403" s="222" t="s">
        <v>193</v>
      </c>
      <c r="L403" s="71"/>
      <c r="M403" s="226" t="s">
        <v>22</v>
      </c>
      <c r="N403" s="227" t="s">
        <v>45</v>
      </c>
      <c r="O403" s="46"/>
      <c r="P403" s="228">
        <f>O403*H403</f>
        <v>0</v>
      </c>
      <c r="Q403" s="228">
        <v>0</v>
      </c>
      <c r="R403" s="228">
        <f>Q403*H403</f>
        <v>0</v>
      </c>
      <c r="S403" s="228">
        <v>0</v>
      </c>
      <c r="T403" s="229">
        <f>S403*H403</f>
        <v>0</v>
      </c>
      <c r="AR403" s="23" t="s">
        <v>224</v>
      </c>
      <c r="AT403" s="23" t="s">
        <v>182</v>
      </c>
      <c r="AU403" s="23" t="s">
        <v>187</v>
      </c>
      <c r="AY403" s="23" t="s">
        <v>180</v>
      </c>
      <c r="BE403" s="230">
        <f>IF(N403="základní",J403,0)</f>
        <v>0</v>
      </c>
      <c r="BF403" s="230">
        <f>IF(N403="snížená",J403,0)</f>
        <v>0</v>
      </c>
      <c r="BG403" s="230">
        <f>IF(N403="zákl. přenesená",J403,0)</f>
        <v>0</v>
      </c>
      <c r="BH403" s="230">
        <f>IF(N403="sníž. přenesená",J403,0)</f>
        <v>0</v>
      </c>
      <c r="BI403" s="230">
        <f>IF(N403="nulová",J403,0)</f>
        <v>0</v>
      </c>
      <c r="BJ403" s="23" t="s">
        <v>187</v>
      </c>
      <c r="BK403" s="230">
        <f>ROUND(I403*H403,0)</f>
        <v>0</v>
      </c>
      <c r="BL403" s="23" t="s">
        <v>224</v>
      </c>
      <c r="BM403" s="23" t="s">
        <v>730</v>
      </c>
    </row>
    <row r="404" spans="2:47" s="1" customFormat="1" ht="13.5">
      <c r="B404" s="45"/>
      <c r="C404" s="73"/>
      <c r="D404" s="233" t="s">
        <v>205</v>
      </c>
      <c r="E404" s="73"/>
      <c r="F404" s="254" t="s">
        <v>336</v>
      </c>
      <c r="G404" s="73"/>
      <c r="H404" s="73"/>
      <c r="I404" s="190"/>
      <c r="J404" s="73"/>
      <c r="K404" s="73"/>
      <c r="L404" s="71"/>
      <c r="M404" s="255"/>
      <c r="N404" s="46"/>
      <c r="O404" s="46"/>
      <c r="P404" s="46"/>
      <c r="Q404" s="46"/>
      <c r="R404" s="46"/>
      <c r="S404" s="46"/>
      <c r="T404" s="94"/>
      <c r="AT404" s="23" t="s">
        <v>205</v>
      </c>
      <c r="AU404" s="23" t="s">
        <v>187</v>
      </c>
    </row>
    <row r="405" spans="2:63" s="10" customFormat="1" ht="29.85" customHeight="1">
      <c r="B405" s="204"/>
      <c r="C405" s="205"/>
      <c r="D405" s="206" t="s">
        <v>72</v>
      </c>
      <c r="E405" s="218" t="s">
        <v>731</v>
      </c>
      <c r="F405" s="218" t="s">
        <v>732</v>
      </c>
      <c r="G405" s="205"/>
      <c r="H405" s="205"/>
      <c r="I405" s="208"/>
      <c r="J405" s="219">
        <f>BK405</f>
        <v>0</v>
      </c>
      <c r="K405" s="205"/>
      <c r="L405" s="210"/>
      <c r="M405" s="211"/>
      <c r="N405" s="212"/>
      <c r="O405" s="212"/>
      <c r="P405" s="213">
        <f>SUM(P406:P417)</f>
        <v>0</v>
      </c>
      <c r="Q405" s="212"/>
      <c r="R405" s="213">
        <f>SUM(R406:R417)</f>
        <v>0</v>
      </c>
      <c r="S405" s="212"/>
      <c r="T405" s="214">
        <f>SUM(T406:T417)</f>
        <v>0</v>
      </c>
      <c r="AR405" s="215" t="s">
        <v>187</v>
      </c>
      <c r="AT405" s="216" t="s">
        <v>72</v>
      </c>
      <c r="AU405" s="216" t="s">
        <v>10</v>
      </c>
      <c r="AY405" s="215" t="s">
        <v>180</v>
      </c>
      <c r="BK405" s="217">
        <f>SUM(BK406:BK417)</f>
        <v>0</v>
      </c>
    </row>
    <row r="406" spans="2:65" s="1" customFormat="1" ht="22.8" customHeight="1">
      <c r="B406" s="45"/>
      <c r="C406" s="220" t="s">
        <v>475</v>
      </c>
      <c r="D406" s="220" t="s">
        <v>182</v>
      </c>
      <c r="E406" s="221" t="s">
        <v>733</v>
      </c>
      <c r="F406" s="222" t="s">
        <v>734</v>
      </c>
      <c r="G406" s="223" t="s">
        <v>192</v>
      </c>
      <c r="H406" s="224">
        <v>78.82</v>
      </c>
      <c r="I406" s="225"/>
      <c r="J406" s="224">
        <f>ROUND(I406*H406,0)</f>
        <v>0</v>
      </c>
      <c r="K406" s="222" t="s">
        <v>193</v>
      </c>
      <c r="L406" s="71"/>
      <c r="M406" s="226" t="s">
        <v>22</v>
      </c>
      <c r="N406" s="227" t="s">
        <v>45</v>
      </c>
      <c r="O406" s="46"/>
      <c r="P406" s="228">
        <f>O406*H406</f>
        <v>0</v>
      </c>
      <c r="Q406" s="228">
        <v>0</v>
      </c>
      <c r="R406" s="228">
        <f>Q406*H406</f>
        <v>0</v>
      </c>
      <c r="S406" s="228">
        <v>0</v>
      </c>
      <c r="T406" s="229">
        <f>S406*H406</f>
        <v>0</v>
      </c>
      <c r="AR406" s="23" t="s">
        <v>224</v>
      </c>
      <c r="AT406" s="23" t="s">
        <v>182</v>
      </c>
      <c r="AU406" s="23" t="s">
        <v>187</v>
      </c>
      <c r="AY406" s="23" t="s">
        <v>180</v>
      </c>
      <c r="BE406" s="230">
        <f>IF(N406="základní",J406,0)</f>
        <v>0</v>
      </c>
      <c r="BF406" s="230">
        <f>IF(N406="snížená",J406,0)</f>
        <v>0</v>
      </c>
      <c r="BG406" s="230">
        <f>IF(N406="zákl. přenesená",J406,0)</f>
        <v>0</v>
      </c>
      <c r="BH406" s="230">
        <f>IF(N406="sníž. přenesená",J406,0)</f>
        <v>0</v>
      </c>
      <c r="BI406" s="230">
        <f>IF(N406="nulová",J406,0)</f>
        <v>0</v>
      </c>
      <c r="BJ406" s="23" t="s">
        <v>187</v>
      </c>
      <c r="BK406" s="230">
        <f>ROUND(I406*H406,0)</f>
        <v>0</v>
      </c>
      <c r="BL406" s="23" t="s">
        <v>224</v>
      </c>
      <c r="BM406" s="23" t="s">
        <v>735</v>
      </c>
    </row>
    <row r="407" spans="2:51" s="13" customFormat="1" ht="13.5">
      <c r="B407" s="256"/>
      <c r="C407" s="257"/>
      <c r="D407" s="233" t="s">
        <v>194</v>
      </c>
      <c r="E407" s="258" t="s">
        <v>22</v>
      </c>
      <c r="F407" s="259" t="s">
        <v>736</v>
      </c>
      <c r="G407" s="257"/>
      <c r="H407" s="258" t="s">
        <v>22</v>
      </c>
      <c r="I407" s="260"/>
      <c r="J407" s="257"/>
      <c r="K407" s="257"/>
      <c r="L407" s="261"/>
      <c r="M407" s="262"/>
      <c r="N407" s="263"/>
      <c r="O407" s="263"/>
      <c r="P407" s="263"/>
      <c r="Q407" s="263"/>
      <c r="R407" s="263"/>
      <c r="S407" s="263"/>
      <c r="T407" s="264"/>
      <c r="AT407" s="265" t="s">
        <v>194</v>
      </c>
      <c r="AU407" s="265" t="s">
        <v>187</v>
      </c>
      <c r="AV407" s="13" t="s">
        <v>10</v>
      </c>
      <c r="AW407" s="13" t="s">
        <v>35</v>
      </c>
      <c r="AX407" s="13" t="s">
        <v>73</v>
      </c>
      <c r="AY407" s="265" t="s">
        <v>180</v>
      </c>
    </row>
    <row r="408" spans="2:51" s="11" customFormat="1" ht="13.5">
      <c r="B408" s="231"/>
      <c r="C408" s="232"/>
      <c r="D408" s="233" t="s">
        <v>194</v>
      </c>
      <c r="E408" s="234" t="s">
        <v>22</v>
      </c>
      <c r="F408" s="235" t="s">
        <v>225</v>
      </c>
      <c r="G408" s="232"/>
      <c r="H408" s="236">
        <v>19.3</v>
      </c>
      <c r="I408" s="237"/>
      <c r="J408" s="232"/>
      <c r="K408" s="232"/>
      <c r="L408" s="238"/>
      <c r="M408" s="239"/>
      <c r="N408" s="240"/>
      <c r="O408" s="240"/>
      <c r="P408" s="240"/>
      <c r="Q408" s="240"/>
      <c r="R408" s="240"/>
      <c r="S408" s="240"/>
      <c r="T408" s="241"/>
      <c r="AT408" s="242" t="s">
        <v>194</v>
      </c>
      <c r="AU408" s="242" t="s">
        <v>187</v>
      </c>
      <c r="AV408" s="11" t="s">
        <v>187</v>
      </c>
      <c r="AW408" s="11" t="s">
        <v>35</v>
      </c>
      <c r="AX408" s="11" t="s">
        <v>73</v>
      </c>
      <c r="AY408" s="242" t="s">
        <v>180</v>
      </c>
    </row>
    <row r="409" spans="2:51" s="13" customFormat="1" ht="13.5">
      <c r="B409" s="256"/>
      <c r="C409" s="257"/>
      <c r="D409" s="233" t="s">
        <v>194</v>
      </c>
      <c r="E409" s="258" t="s">
        <v>22</v>
      </c>
      <c r="F409" s="259" t="s">
        <v>261</v>
      </c>
      <c r="G409" s="257"/>
      <c r="H409" s="258" t="s">
        <v>22</v>
      </c>
      <c r="I409" s="260"/>
      <c r="J409" s="257"/>
      <c r="K409" s="257"/>
      <c r="L409" s="261"/>
      <c r="M409" s="262"/>
      <c r="N409" s="263"/>
      <c r="O409" s="263"/>
      <c r="P409" s="263"/>
      <c r="Q409" s="263"/>
      <c r="R409" s="263"/>
      <c r="S409" s="263"/>
      <c r="T409" s="264"/>
      <c r="AT409" s="265" t="s">
        <v>194</v>
      </c>
      <c r="AU409" s="265" t="s">
        <v>187</v>
      </c>
      <c r="AV409" s="13" t="s">
        <v>10</v>
      </c>
      <c r="AW409" s="13" t="s">
        <v>35</v>
      </c>
      <c r="AX409" s="13" t="s">
        <v>73</v>
      </c>
      <c r="AY409" s="265" t="s">
        <v>180</v>
      </c>
    </row>
    <row r="410" spans="2:51" s="11" customFormat="1" ht="13.5">
      <c r="B410" s="231"/>
      <c r="C410" s="232"/>
      <c r="D410" s="233" t="s">
        <v>194</v>
      </c>
      <c r="E410" s="234" t="s">
        <v>22</v>
      </c>
      <c r="F410" s="235" t="s">
        <v>737</v>
      </c>
      <c r="G410" s="232"/>
      <c r="H410" s="236">
        <v>35.14</v>
      </c>
      <c r="I410" s="237"/>
      <c r="J410" s="232"/>
      <c r="K410" s="232"/>
      <c r="L410" s="238"/>
      <c r="M410" s="239"/>
      <c r="N410" s="240"/>
      <c r="O410" s="240"/>
      <c r="P410" s="240"/>
      <c r="Q410" s="240"/>
      <c r="R410" s="240"/>
      <c r="S410" s="240"/>
      <c r="T410" s="241"/>
      <c r="AT410" s="242" t="s">
        <v>194</v>
      </c>
      <c r="AU410" s="242" t="s">
        <v>187</v>
      </c>
      <c r="AV410" s="11" t="s">
        <v>187</v>
      </c>
      <c r="AW410" s="11" t="s">
        <v>35</v>
      </c>
      <c r="AX410" s="11" t="s">
        <v>73</v>
      </c>
      <c r="AY410" s="242" t="s">
        <v>180</v>
      </c>
    </row>
    <row r="411" spans="2:51" s="11" customFormat="1" ht="13.5">
      <c r="B411" s="231"/>
      <c r="C411" s="232"/>
      <c r="D411" s="233" t="s">
        <v>194</v>
      </c>
      <c r="E411" s="234" t="s">
        <v>22</v>
      </c>
      <c r="F411" s="235" t="s">
        <v>738</v>
      </c>
      <c r="G411" s="232"/>
      <c r="H411" s="236">
        <v>14.87</v>
      </c>
      <c r="I411" s="237"/>
      <c r="J411" s="232"/>
      <c r="K411" s="232"/>
      <c r="L411" s="238"/>
      <c r="M411" s="239"/>
      <c r="N411" s="240"/>
      <c r="O411" s="240"/>
      <c r="P411" s="240"/>
      <c r="Q411" s="240"/>
      <c r="R411" s="240"/>
      <c r="S411" s="240"/>
      <c r="T411" s="241"/>
      <c r="AT411" s="242" t="s">
        <v>194</v>
      </c>
      <c r="AU411" s="242" t="s">
        <v>187</v>
      </c>
      <c r="AV411" s="11" t="s">
        <v>187</v>
      </c>
      <c r="AW411" s="11" t="s">
        <v>35</v>
      </c>
      <c r="AX411" s="11" t="s">
        <v>73</v>
      </c>
      <c r="AY411" s="242" t="s">
        <v>180</v>
      </c>
    </row>
    <row r="412" spans="2:51" s="11" customFormat="1" ht="13.5">
      <c r="B412" s="231"/>
      <c r="C412" s="232"/>
      <c r="D412" s="233" t="s">
        <v>194</v>
      </c>
      <c r="E412" s="234" t="s">
        <v>22</v>
      </c>
      <c r="F412" s="235" t="s">
        <v>739</v>
      </c>
      <c r="G412" s="232"/>
      <c r="H412" s="236">
        <v>4.74</v>
      </c>
      <c r="I412" s="237"/>
      <c r="J412" s="232"/>
      <c r="K412" s="232"/>
      <c r="L412" s="238"/>
      <c r="M412" s="239"/>
      <c r="N412" s="240"/>
      <c r="O412" s="240"/>
      <c r="P412" s="240"/>
      <c r="Q412" s="240"/>
      <c r="R412" s="240"/>
      <c r="S412" s="240"/>
      <c r="T412" s="241"/>
      <c r="AT412" s="242" t="s">
        <v>194</v>
      </c>
      <c r="AU412" s="242" t="s">
        <v>187</v>
      </c>
      <c r="AV412" s="11" t="s">
        <v>187</v>
      </c>
      <c r="AW412" s="11" t="s">
        <v>35</v>
      </c>
      <c r="AX412" s="11" t="s">
        <v>73</v>
      </c>
      <c r="AY412" s="242" t="s">
        <v>180</v>
      </c>
    </row>
    <row r="413" spans="2:51" s="11" customFormat="1" ht="13.5">
      <c r="B413" s="231"/>
      <c r="C413" s="232"/>
      <c r="D413" s="233" t="s">
        <v>194</v>
      </c>
      <c r="E413" s="234" t="s">
        <v>22</v>
      </c>
      <c r="F413" s="235" t="s">
        <v>740</v>
      </c>
      <c r="G413" s="232"/>
      <c r="H413" s="236">
        <v>4.77</v>
      </c>
      <c r="I413" s="237"/>
      <c r="J413" s="232"/>
      <c r="K413" s="232"/>
      <c r="L413" s="238"/>
      <c r="M413" s="239"/>
      <c r="N413" s="240"/>
      <c r="O413" s="240"/>
      <c r="P413" s="240"/>
      <c r="Q413" s="240"/>
      <c r="R413" s="240"/>
      <c r="S413" s="240"/>
      <c r="T413" s="241"/>
      <c r="AT413" s="242" t="s">
        <v>194</v>
      </c>
      <c r="AU413" s="242" t="s">
        <v>187</v>
      </c>
      <c r="AV413" s="11" t="s">
        <v>187</v>
      </c>
      <c r="AW413" s="11" t="s">
        <v>35</v>
      </c>
      <c r="AX413" s="11" t="s">
        <v>73</v>
      </c>
      <c r="AY413" s="242" t="s">
        <v>180</v>
      </c>
    </row>
    <row r="414" spans="2:51" s="12" customFormat="1" ht="13.5">
      <c r="B414" s="243"/>
      <c r="C414" s="244"/>
      <c r="D414" s="233" t="s">
        <v>194</v>
      </c>
      <c r="E414" s="245" t="s">
        <v>22</v>
      </c>
      <c r="F414" s="246" t="s">
        <v>196</v>
      </c>
      <c r="G414" s="244"/>
      <c r="H414" s="247">
        <v>78.82</v>
      </c>
      <c r="I414" s="248"/>
      <c r="J414" s="244"/>
      <c r="K414" s="244"/>
      <c r="L414" s="249"/>
      <c r="M414" s="250"/>
      <c r="N414" s="251"/>
      <c r="O414" s="251"/>
      <c r="P414" s="251"/>
      <c r="Q414" s="251"/>
      <c r="R414" s="251"/>
      <c r="S414" s="251"/>
      <c r="T414" s="252"/>
      <c r="AT414" s="253" t="s">
        <v>194</v>
      </c>
      <c r="AU414" s="253" t="s">
        <v>187</v>
      </c>
      <c r="AV414" s="12" t="s">
        <v>186</v>
      </c>
      <c r="AW414" s="12" t="s">
        <v>35</v>
      </c>
      <c r="AX414" s="12" t="s">
        <v>10</v>
      </c>
      <c r="AY414" s="253" t="s">
        <v>180</v>
      </c>
    </row>
    <row r="415" spans="2:65" s="1" customFormat="1" ht="34.2" customHeight="1">
      <c r="B415" s="45"/>
      <c r="C415" s="220" t="s">
        <v>741</v>
      </c>
      <c r="D415" s="220" t="s">
        <v>182</v>
      </c>
      <c r="E415" s="221" t="s">
        <v>742</v>
      </c>
      <c r="F415" s="222" t="s">
        <v>743</v>
      </c>
      <c r="G415" s="223" t="s">
        <v>192</v>
      </c>
      <c r="H415" s="224">
        <v>78.82</v>
      </c>
      <c r="I415" s="225"/>
      <c r="J415" s="224">
        <f>ROUND(I415*H415,0)</f>
        <v>0</v>
      </c>
      <c r="K415" s="222" t="s">
        <v>193</v>
      </c>
      <c r="L415" s="71"/>
      <c r="M415" s="226" t="s">
        <v>22</v>
      </c>
      <c r="N415" s="227" t="s">
        <v>45</v>
      </c>
      <c r="O415" s="46"/>
      <c r="P415" s="228">
        <f>O415*H415</f>
        <v>0</v>
      </c>
      <c r="Q415" s="228">
        <v>0</v>
      </c>
      <c r="R415" s="228">
        <f>Q415*H415</f>
        <v>0</v>
      </c>
      <c r="S415" s="228">
        <v>0</v>
      </c>
      <c r="T415" s="229">
        <f>S415*H415</f>
        <v>0</v>
      </c>
      <c r="AR415" s="23" t="s">
        <v>224</v>
      </c>
      <c r="AT415" s="23" t="s">
        <v>182</v>
      </c>
      <c r="AU415" s="23" t="s">
        <v>187</v>
      </c>
      <c r="AY415" s="23" t="s">
        <v>180</v>
      </c>
      <c r="BE415" s="230">
        <f>IF(N415="základní",J415,0)</f>
        <v>0</v>
      </c>
      <c r="BF415" s="230">
        <f>IF(N415="snížená",J415,0)</f>
        <v>0</v>
      </c>
      <c r="BG415" s="230">
        <f>IF(N415="zákl. přenesená",J415,0)</f>
        <v>0</v>
      </c>
      <c r="BH415" s="230">
        <f>IF(N415="sníž. přenesená",J415,0)</f>
        <v>0</v>
      </c>
      <c r="BI415" s="230">
        <f>IF(N415="nulová",J415,0)</f>
        <v>0</v>
      </c>
      <c r="BJ415" s="23" t="s">
        <v>187</v>
      </c>
      <c r="BK415" s="230">
        <f>ROUND(I415*H415,0)</f>
        <v>0</v>
      </c>
      <c r="BL415" s="23" t="s">
        <v>224</v>
      </c>
      <c r="BM415" s="23" t="s">
        <v>744</v>
      </c>
    </row>
    <row r="416" spans="2:51" s="11" customFormat="1" ht="13.5">
      <c r="B416" s="231"/>
      <c r="C416" s="232"/>
      <c r="D416" s="233" t="s">
        <v>194</v>
      </c>
      <c r="E416" s="234" t="s">
        <v>22</v>
      </c>
      <c r="F416" s="235" t="s">
        <v>745</v>
      </c>
      <c r="G416" s="232"/>
      <c r="H416" s="236">
        <v>78.82</v>
      </c>
      <c r="I416" s="237"/>
      <c r="J416" s="232"/>
      <c r="K416" s="232"/>
      <c r="L416" s="238"/>
      <c r="M416" s="239"/>
      <c r="N416" s="240"/>
      <c r="O416" s="240"/>
      <c r="P416" s="240"/>
      <c r="Q416" s="240"/>
      <c r="R416" s="240"/>
      <c r="S416" s="240"/>
      <c r="T416" s="241"/>
      <c r="AT416" s="242" t="s">
        <v>194</v>
      </c>
      <c r="AU416" s="242" t="s">
        <v>187</v>
      </c>
      <c r="AV416" s="11" t="s">
        <v>187</v>
      </c>
      <c r="AW416" s="11" t="s">
        <v>35</v>
      </c>
      <c r="AX416" s="11" t="s">
        <v>73</v>
      </c>
      <c r="AY416" s="242" t="s">
        <v>180</v>
      </c>
    </row>
    <row r="417" spans="2:51" s="12" customFormat="1" ht="13.5">
      <c r="B417" s="243"/>
      <c r="C417" s="244"/>
      <c r="D417" s="233" t="s">
        <v>194</v>
      </c>
      <c r="E417" s="245" t="s">
        <v>22</v>
      </c>
      <c r="F417" s="246" t="s">
        <v>196</v>
      </c>
      <c r="G417" s="244"/>
      <c r="H417" s="247">
        <v>78.82</v>
      </c>
      <c r="I417" s="248"/>
      <c r="J417" s="244"/>
      <c r="K417" s="244"/>
      <c r="L417" s="249"/>
      <c r="M417" s="275"/>
      <c r="N417" s="276"/>
      <c r="O417" s="276"/>
      <c r="P417" s="276"/>
      <c r="Q417" s="276"/>
      <c r="R417" s="276"/>
      <c r="S417" s="276"/>
      <c r="T417" s="277"/>
      <c r="AT417" s="253" t="s">
        <v>194</v>
      </c>
      <c r="AU417" s="253" t="s">
        <v>187</v>
      </c>
      <c r="AV417" s="12" t="s">
        <v>186</v>
      </c>
      <c r="AW417" s="12" t="s">
        <v>35</v>
      </c>
      <c r="AX417" s="12" t="s">
        <v>10</v>
      </c>
      <c r="AY417" s="253" t="s">
        <v>180</v>
      </c>
    </row>
    <row r="418" spans="2:12" s="1" customFormat="1" ht="6.95" customHeight="1">
      <c r="B418" s="66"/>
      <c r="C418" s="67"/>
      <c r="D418" s="67"/>
      <c r="E418" s="67"/>
      <c r="F418" s="67"/>
      <c r="G418" s="67"/>
      <c r="H418" s="67"/>
      <c r="I418" s="165"/>
      <c r="J418" s="67"/>
      <c r="K418" s="67"/>
      <c r="L418" s="71"/>
    </row>
  </sheetData>
  <sheetProtection password="CC35" sheet="1" objects="1" scenarios="1" formatColumns="0" formatRows="0" autoFilter="0"/>
  <autoFilter ref="C93:K417"/>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141"/>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129</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761</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ROUND(J78,2)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ROUND(SUM(BE78:BE140),2)</f>
        <v>0</v>
      </c>
      <c r="G30" s="46"/>
      <c r="H30" s="46"/>
      <c r="I30" s="157">
        <v>0.21</v>
      </c>
      <c r="J30" s="156">
        <f>ROUND(ROUND((SUM(BE78:BE140)),2)*I30,0)</f>
        <v>0</v>
      </c>
      <c r="K30" s="50"/>
    </row>
    <row r="31" spans="2:11" s="1" customFormat="1" ht="14.4" customHeight="1">
      <c r="B31" s="45"/>
      <c r="C31" s="46"/>
      <c r="D31" s="46"/>
      <c r="E31" s="54" t="s">
        <v>45</v>
      </c>
      <c r="F31" s="156">
        <f>ROUND(SUM(BF78:BF140),2)</f>
        <v>0</v>
      </c>
      <c r="G31" s="46"/>
      <c r="H31" s="46"/>
      <c r="I31" s="157">
        <v>0.15</v>
      </c>
      <c r="J31" s="156">
        <f>ROUND(ROUND((SUM(BF78:BF140)),2)*I31,0)</f>
        <v>0</v>
      </c>
      <c r="K31" s="50"/>
    </row>
    <row r="32" spans="2:11" s="1" customFormat="1" ht="14.4" customHeight="1" hidden="1">
      <c r="B32" s="45"/>
      <c r="C32" s="46"/>
      <c r="D32" s="46"/>
      <c r="E32" s="54" t="s">
        <v>46</v>
      </c>
      <c r="F32" s="156">
        <f>ROUND(SUM(BG78:BG140),2)</f>
        <v>0</v>
      </c>
      <c r="G32" s="46"/>
      <c r="H32" s="46"/>
      <c r="I32" s="157">
        <v>0.21</v>
      </c>
      <c r="J32" s="156">
        <v>0</v>
      </c>
      <c r="K32" s="50"/>
    </row>
    <row r="33" spans="2:11" s="1" customFormat="1" ht="14.4" customHeight="1" hidden="1">
      <c r="B33" s="45"/>
      <c r="C33" s="46"/>
      <c r="D33" s="46"/>
      <c r="E33" s="54" t="s">
        <v>47</v>
      </c>
      <c r="F33" s="156">
        <f>ROUND(SUM(BH78:BH140),2)</f>
        <v>0</v>
      </c>
      <c r="G33" s="46"/>
      <c r="H33" s="46"/>
      <c r="I33" s="157">
        <v>0.15</v>
      </c>
      <c r="J33" s="156">
        <v>0</v>
      </c>
      <c r="K33" s="50"/>
    </row>
    <row r="34" spans="2:11" s="1" customFormat="1" ht="14.4" customHeight="1" hidden="1">
      <c r="B34" s="45"/>
      <c r="C34" s="46"/>
      <c r="D34" s="46"/>
      <c r="E34" s="54" t="s">
        <v>48</v>
      </c>
      <c r="F34" s="156">
        <f>ROUND(SUM(BI78:BI140),2)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03 - SO 03 Páteřní rozvod elektroinstalace</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J78</f>
        <v>0</v>
      </c>
      <c r="K56" s="50"/>
      <c r="AU56" s="23" t="s">
        <v>145</v>
      </c>
    </row>
    <row r="57" spans="2:11" s="7" customFormat="1" ht="24.95" customHeight="1">
      <c r="B57" s="176"/>
      <c r="C57" s="177"/>
      <c r="D57" s="178" t="s">
        <v>153</v>
      </c>
      <c r="E57" s="179"/>
      <c r="F57" s="179"/>
      <c r="G57" s="179"/>
      <c r="H57" s="179"/>
      <c r="I57" s="180"/>
      <c r="J57" s="181">
        <f>J79</f>
        <v>0</v>
      </c>
      <c r="K57" s="182"/>
    </row>
    <row r="58" spans="2:11" s="8" customFormat="1" ht="19.9" customHeight="1">
      <c r="B58" s="183"/>
      <c r="C58" s="184"/>
      <c r="D58" s="185" t="s">
        <v>158</v>
      </c>
      <c r="E58" s="186"/>
      <c r="F58" s="186"/>
      <c r="G58" s="186"/>
      <c r="H58" s="186"/>
      <c r="I58" s="187"/>
      <c r="J58" s="188">
        <f>J80</f>
        <v>0</v>
      </c>
      <c r="K58" s="189"/>
    </row>
    <row r="59" spans="2:11" s="1" customFormat="1" ht="21.8" customHeight="1">
      <c r="B59" s="45"/>
      <c r="C59" s="46"/>
      <c r="D59" s="46"/>
      <c r="E59" s="46"/>
      <c r="F59" s="46"/>
      <c r="G59" s="46"/>
      <c r="H59" s="46"/>
      <c r="I59" s="143"/>
      <c r="J59" s="46"/>
      <c r="K59" s="50"/>
    </row>
    <row r="60" spans="2:11" s="1" customFormat="1" ht="6.95" customHeight="1">
      <c r="B60" s="66"/>
      <c r="C60" s="67"/>
      <c r="D60" s="67"/>
      <c r="E60" s="67"/>
      <c r="F60" s="67"/>
      <c r="G60" s="67"/>
      <c r="H60" s="67"/>
      <c r="I60" s="165"/>
      <c r="J60" s="67"/>
      <c r="K60" s="68"/>
    </row>
    <row r="64" spans="2:12" s="1" customFormat="1" ht="6.95" customHeight="1">
      <c r="B64" s="69"/>
      <c r="C64" s="70"/>
      <c r="D64" s="70"/>
      <c r="E64" s="70"/>
      <c r="F64" s="70"/>
      <c r="G64" s="70"/>
      <c r="H64" s="70"/>
      <c r="I64" s="168"/>
      <c r="J64" s="70"/>
      <c r="K64" s="70"/>
      <c r="L64" s="71"/>
    </row>
    <row r="65" spans="2:12" s="1" customFormat="1" ht="36.95" customHeight="1">
      <c r="B65" s="45"/>
      <c r="C65" s="72" t="s">
        <v>164</v>
      </c>
      <c r="D65" s="73"/>
      <c r="E65" s="73"/>
      <c r="F65" s="73"/>
      <c r="G65" s="73"/>
      <c r="H65" s="73"/>
      <c r="I65" s="190"/>
      <c r="J65" s="73"/>
      <c r="K65" s="73"/>
      <c r="L65" s="71"/>
    </row>
    <row r="66" spans="2:12" s="1" customFormat="1" ht="6.95" customHeight="1">
      <c r="B66" s="45"/>
      <c r="C66" s="73"/>
      <c r="D66" s="73"/>
      <c r="E66" s="73"/>
      <c r="F66" s="73"/>
      <c r="G66" s="73"/>
      <c r="H66" s="73"/>
      <c r="I66" s="190"/>
      <c r="J66" s="73"/>
      <c r="K66" s="73"/>
      <c r="L66" s="71"/>
    </row>
    <row r="67" spans="2:12" s="1" customFormat="1" ht="14.4" customHeight="1">
      <c r="B67" s="45"/>
      <c r="C67" s="75" t="s">
        <v>18</v>
      </c>
      <c r="D67" s="73"/>
      <c r="E67" s="73"/>
      <c r="F67" s="73"/>
      <c r="G67" s="73"/>
      <c r="H67" s="73"/>
      <c r="I67" s="190"/>
      <c r="J67" s="73"/>
      <c r="K67" s="73"/>
      <c r="L67" s="71"/>
    </row>
    <row r="68" spans="2:12" s="1" customFormat="1" ht="14.4" customHeight="1">
      <c r="B68" s="45"/>
      <c r="C68" s="73"/>
      <c r="D68" s="73"/>
      <c r="E68" s="191" t="str">
        <f>E7</f>
        <v>6118 Klatovská nemocnice, a. s.</v>
      </c>
      <c r="F68" s="75"/>
      <c r="G68" s="75"/>
      <c r="H68" s="75"/>
      <c r="I68" s="190"/>
      <c r="J68" s="73"/>
      <c r="K68" s="73"/>
      <c r="L68" s="71"/>
    </row>
    <row r="69" spans="2:12" s="1" customFormat="1" ht="14.4" customHeight="1">
      <c r="B69" s="45"/>
      <c r="C69" s="75" t="s">
        <v>139</v>
      </c>
      <c r="D69" s="73"/>
      <c r="E69" s="73"/>
      <c r="F69" s="73"/>
      <c r="G69" s="73"/>
      <c r="H69" s="73"/>
      <c r="I69" s="190"/>
      <c r="J69" s="73"/>
      <c r="K69" s="73"/>
      <c r="L69" s="71"/>
    </row>
    <row r="70" spans="2:12" s="1" customFormat="1" ht="16.2" customHeight="1">
      <c r="B70" s="45"/>
      <c r="C70" s="73"/>
      <c r="D70" s="73"/>
      <c r="E70" s="81" t="str">
        <f>E9</f>
        <v>03 - SO 03 Páteřní rozvod elektroinstalace</v>
      </c>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8" customHeight="1">
      <c r="B72" s="45"/>
      <c r="C72" s="75" t="s">
        <v>24</v>
      </c>
      <c r="D72" s="73"/>
      <c r="E72" s="73"/>
      <c r="F72" s="192" t="str">
        <f>F12</f>
        <v xml:space="preserve"> </v>
      </c>
      <c r="G72" s="73"/>
      <c r="H72" s="73"/>
      <c r="I72" s="193" t="s">
        <v>26</v>
      </c>
      <c r="J72" s="84" t="str">
        <f>IF(J12="","",J12)</f>
        <v>28. 5. 2018</v>
      </c>
      <c r="K72" s="73"/>
      <c r="L72" s="71"/>
    </row>
    <row r="73" spans="2:12" s="1" customFormat="1" ht="6.95" customHeight="1">
      <c r="B73" s="45"/>
      <c r="C73" s="73"/>
      <c r="D73" s="73"/>
      <c r="E73" s="73"/>
      <c r="F73" s="73"/>
      <c r="G73" s="73"/>
      <c r="H73" s="73"/>
      <c r="I73" s="190"/>
      <c r="J73" s="73"/>
      <c r="K73" s="73"/>
      <c r="L73" s="71"/>
    </row>
    <row r="74" spans="2:12" s="1" customFormat="1" ht="13.5">
      <c r="B74" s="45"/>
      <c r="C74" s="75" t="s">
        <v>30</v>
      </c>
      <c r="D74" s="73"/>
      <c r="E74" s="73"/>
      <c r="F74" s="192" t="str">
        <f>E15</f>
        <v xml:space="preserve"> </v>
      </c>
      <c r="G74" s="73"/>
      <c r="H74" s="73"/>
      <c r="I74" s="193" t="s">
        <v>36</v>
      </c>
      <c r="J74" s="192" t="str">
        <f>E21</f>
        <v xml:space="preserve"> </v>
      </c>
      <c r="K74" s="73"/>
      <c r="L74" s="71"/>
    </row>
    <row r="75" spans="2:12" s="1" customFormat="1" ht="14.4" customHeight="1">
      <c r="B75" s="45"/>
      <c r="C75" s="75" t="s">
        <v>33</v>
      </c>
      <c r="D75" s="73"/>
      <c r="E75" s="73"/>
      <c r="F75" s="192" t="str">
        <f>IF(E18="","",E18)</f>
        <v/>
      </c>
      <c r="G75" s="73"/>
      <c r="H75" s="73"/>
      <c r="I75" s="190"/>
      <c r="J75" s="73"/>
      <c r="K75" s="73"/>
      <c r="L75" s="71"/>
    </row>
    <row r="76" spans="2:12" s="1" customFormat="1" ht="10.3" customHeight="1">
      <c r="B76" s="45"/>
      <c r="C76" s="73"/>
      <c r="D76" s="73"/>
      <c r="E76" s="73"/>
      <c r="F76" s="73"/>
      <c r="G76" s="73"/>
      <c r="H76" s="73"/>
      <c r="I76" s="190"/>
      <c r="J76" s="73"/>
      <c r="K76" s="73"/>
      <c r="L76" s="71"/>
    </row>
    <row r="77" spans="2:20" s="9" customFormat="1" ht="29.25" customHeight="1">
      <c r="B77" s="194"/>
      <c r="C77" s="195" t="s">
        <v>165</v>
      </c>
      <c r="D77" s="196" t="s">
        <v>58</v>
      </c>
      <c r="E77" s="196" t="s">
        <v>54</v>
      </c>
      <c r="F77" s="196" t="s">
        <v>166</v>
      </c>
      <c r="G77" s="196" t="s">
        <v>167</v>
      </c>
      <c r="H77" s="196" t="s">
        <v>168</v>
      </c>
      <c r="I77" s="197" t="s">
        <v>169</v>
      </c>
      <c r="J77" s="196" t="s">
        <v>143</v>
      </c>
      <c r="K77" s="198" t="s">
        <v>170</v>
      </c>
      <c r="L77" s="199"/>
      <c r="M77" s="101" t="s">
        <v>171</v>
      </c>
      <c r="N77" s="102" t="s">
        <v>43</v>
      </c>
      <c r="O77" s="102" t="s">
        <v>172</v>
      </c>
      <c r="P77" s="102" t="s">
        <v>173</v>
      </c>
      <c r="Q77" s="102" t="s">
        <v>174</v>
      </c>
      <c r="R77" s="102" t="s">
        <v>175</v>
      </c>
      <c r="S77" s="102" t="s">
        <v>176</v>
      </c>
      <c r="T77" s="103" t="s">
        <v>177</v>
      </c>
    </row>
    <row r="78" spans="2:63" s="1" customFormat="1" ht="29.25" customHeight="1">
      <c r="B78" s="45"/>
      <c r="C78" s="107" t="s">
        <v>144</v>
      </c>
      <c r="D78" s="73"/>
      <c r="E78" s="73"/>
      <c r="F78" s="73"/>
      <c r="G78" s="73"/>
      <c r="H78" s="73"/>
      <c r="I78" s="190"/>
      <c r="J78" s="200">
        <f>BK78</f>
        <v>0</v>
      </c>
      <c r="K78" s="73"/>
      <c r="L78" s="71"/>
      <c r="M78" s="104"/>
      <c r="N78" s="105"/>
      <c r="O78" s="105"/>
      <c r="P78" s="201">
        <f>P79</f>
        <v>0</v>
      </c>
      <c r="Q78" s="105"/>
      <c r="R78" s="201">
        <f>R79</f>
        <v>0</v>
      </c>
      <c r="S78" s="105"/>
      <c r="T78" s="202">
        <f>T79</f>
        <v>0</v>
      </c>
      <c r="AT78" s="23" t="s">
        <v>72</v>
      </c>
      <c r="AU78" s="23" t="s">
        <v>145</v>
      </c>
      <c r="BK78" s="203">
        <f>BK79</f>
        <v>0</v>
      </c>
    </row>
    <row r="79" spans="2:63" s="10" customFormat="1" ht="37.4" customHeight="1">
      <c r="B79" s="204"/>
      <c r="C79" s="205"/>
      <c r="D79" s="206" t="s">
        <v>72</v>
      </c>
      <c r="E79" s="207" t="s">
        <v>311</v>
      </c>
      <c r="F79" s="207" t="s">
        <v>312</v>
      </c>
      <c r="G79" s="205"/>
      <c r="H79" s="205"/>
      <c r="I79" s="208"/>
      <c r="J79" s="209">
        <f>BK79</f>
        <v>0</v>
      </c>
      <c r="K79" s="205"/>
      <c r="L79" s="210"/>
      <c r="M79" s="211"/>
      <c r="N79" s="212"/>
      <c r="O79" s="212"/>
      <c r="P79" s="213">
        <f>P80</f>
        <v>0</v>
      </c>
      <c r="Q79" s="212"/>
      <c r="R79" s="213">
        <f>R80</f>
        <v>0</v>
      </c>
      <c r="S79" s="212"/>
      <c r="T79" s="214">
        <f>T80</f>
        <v>0</v>
      </c>
      <c r="AR79" s="215" t="s">
        <v>187</v>
      </c>
      <c r="AT79" s="216" t="s">
        <v>72</v>
      </c>
      <c r="AU79" s="216" t="s">
        <v>73</v>
      </c>
      <c r="AY79" s="215" t="s">
        <v>180</v>
      </c>
      <c r="BK79" s="217">
        <f>BK80</f>
        <v>0</v>
      </c>
    </row>
    <row r="80" spans="2:63" s="10" customFormat="1" ht="19.9" customHeight="1">
      <c r="B80" s="204"/>
      <c r="C80" s="205"/>
      <c r="D80" s="206" t="s">
        <v>72</v>
      </c>
      <c r="E80" s="218" t="s">
        <v>481</v>
      </c>
      <c r="F80" s="218" t="s">
        <v>482</v>
      </c>
      <c r="G80" s="205"/>
      <c r="H80" s="205"/>
      <c r="I80" s="208"/>
      <c r="J80" s="219">
        <f>BK80</f>
        <v>0</v>
      </c>
      <c r="K80" s="205"/>
      <c r="L80" s="210"/>
      <c r="M80" s="211"/>
      <c r="N80" s="212"/>
      <c r="O80" s="212"/>
      <c r="P80" s="213">
        <f>SUM(P81:P140)</f>
        <v>0</v>
      </c>
      <c r="Q80" s="212"/>
      <c r="R80" s="213">
        <f>SUM(R81:R140)</f>
        <v>0</v>
      </c>
      <c r="S80" s="212"/>
      <c r="T80" s="214">
        <f>SUM(T81:T140)</f>
        <v>0</v>
      </c>
      <c r="AR80" s="215" t="s">
        <v>187</v>
      </c>
      <c r="AT80" s="216" t="s">
        <v>72</v>
      </c>
      <c r="AU80" s="216" t="s">
        <v>10</v>
      </c>
      <c r="AY80" s="215" t="s">
        <v>180</v>
      </c>
      <c r="BK80" s="217">
        <f>SUM(BK81:BK140)</f>
        <v>0</v>
      </c>
    </row>
    <row r="81" spans="2:65" s="1" customFormat="1" ht="14.4" customHeight="1">
      <c r="B81" s="45"/>
      <c r="C81" s="220" t="s">
        <v>10</v>
      </c>
      <c r="D81" s="220" t="s">
        <v>182</v>
      </c>
      <c r="E81" s="221" t="s">
        <v>762</v>
      </c>
      <c r="F81" s="222" t="s">
        <v>763</v>
      </c>
      <c r="G81" s="223" t="s">
        <v>22</v>
      </c>
      <c r="H81" s="224">
        <v>15</v>
      </c>
      <c r="I81" s="225"/>
      <c r="J81" s="224">
        <f>ROUND(I81*H81,0)</f>
        <v>0</v>
      </c>
      <c r="K81" s="222" t="s">
        <v>22</v>
      </c>
      <c r="L81" s="71"/>
      <c r="M81" s="226" t="s">
        <v>22</v>
      </c>
      <c r="N81" s="227" t="s">
        <v>45</v>
      </c>
      <c r="O81" s="46"/>
      <c r="P81" s="228">
        <f>O81*H81</f>
        <v>0</v>
      </c>
      <c r="Q81" s="228">
        <v>0</v>
      </c>
      <c r="R81" s="228">
        <f>Q81*H81</f>
        <v>0</v>
      </c>
      <c r="S81" s="228">
        <v>0</v>
      </c>
      <c r="T81" s="229">
        <f>S81*H81</f>
        <v>0</v>
      </c>
      <c r="AR81" s="23" t="s">
        <v>186</v>
      </c>
      <c r="AT81" s="23" t="s">
        <v>182</v>
      </c>
      <c r="AU81" s="23" t="s">
        <v>187</v>
      </c>
      <c r="AY81" s="23" t="s">
        <v>180</v>
      </c>
      <c r="BE81" s="230">
        <f>IF(N81="základní",J81,0)</f>
        <v>0</v>
      </c>
      <c r="BF81" s="230">
        <f>IF(N81="snížená",J81,0)</f>
        <v>0</v>
      </c>
      <c r="BG81" s="230">
        <f>IF(N81="zákl. přenesená",J81,0)</f>
        <v>0</v>
      </c>
      <c r="BH81" s="230">
        <f>IF(N81="sníž. přenesená",J81,0)</f>
        <v>0</v>
      </c>
      <c r="BI81" s="230">
        <f>IF(N81="nulová",J81,0)</f>
        <v>0</v>
      </c>
      <c r="BJ81" s="23" t="s">
        <v>187</v>
      </c>
      <c r="BK81" s="230">
        <f>ROUND(I81*H81,0)</f>
        <v>0</v>
      </c>
      <c r="BL81" s="23" t="s">
        <v>186</v>
      </c>
      <c r="BM81" s="23" t="s">
        <v>764</v>
      </c>
    </row>
    <row r="82" spans="2:65" s="1" customFormat="1" ht="14.4" customHeight="1">
      <c r="B82" s="45"/>
      <c r="C82" s="220" t="s">
        <v>187</v>
      </c>
      <c r="D82" s="220" t="s">
        <v>182</v>
      </c>
      <c r="E82" s="221" t="s">
        <v>765</v>
      </c>
      <c r="F82" s="222" t="s">
        <v>766</v>
      </c>
      <c r="G82" s="223" t="s">
        <v>22</v>
      </c>
      <c r="H82" s="224">
        <v>15</v>
      </c>
      <c r="I82" s="225"/>
      <c r="J82" s="224">
        <f>ROUND(I82*H82,0)</f>
        <v>0</v>
      </c>
      <c r="K82" s="222" t="s">
        <v>22</v>
      </c>
      <c r="L82" s="71"/>
      <c r="M82" s="226" t="s">
        <v>22</v>
      </c>
      <c r="N82" s="227" t="s">
        <v>45</v>
      </c>
      <c r="O82" s="46"/>
      <c r="P82" s="228">
        <f>O82*H82</f>
        <v>0</v>
      </c>
      <c r="Q82" s="228">
        <v>0</v>
      </c>
      <c r="R82" s="228">
        <f>Q82*H82</f>
        <v>0</v>
      </c>
      <c r="S82" s="228">
        <v>0</v>
      </c>
      <c r="T82" s="229">
        <f>S82*H82</f>
        <v>0</v>
      </c>
      <c r="AR82" s="23" t="s">
        <v>186</v>
      </c>
      <c r="AT82" s="23" t="s">
        <v>182</v>
      </c>
      <c r="AU82" s="23" t="s">
        <v>187</v>
      </c>
      <c r="AY82" s="23" t="s">
        <v>180</v>
      </c>
      <c r="BE82" s="230">
        <f>IF(N82="základní",J82,0)</f>
        <v>0</v>
      </c>
      <c r="BF82" s="230">
        <f>IF(N82="snížená",J82,0)</f>
        <v>0</v>
      </c>
      <c r="BG82" s="230">
        <f>IF(N82="zákl. přenesená",J82,0)</f>
        <v>0</v>
      </c>
      <c r="BH82" s="230">
        <f>IF(N82="sníž. přenesená",J82,0)</f>
        <v>0</v>
      </c>
      <c r="BI82" s="230">
        <f>IF(N82="nulová",J82,0)</f>
        <v>0</v>
      </c>
      <c r="BJ82" s="23" t="s">
        <v>187</v>
      </c>
      <c r="BK82" s="230">
        <f>ROUND(I82*H82,0)</f>
        <v>0</v>
      </c>
      <c r="BL82" s="23" t="s">
        <v>186</v>
      </c>
      <c r="BM82" s="23" t="s">
        <v>767</v>
      </c>
    </row>
    <row r="83" spans="2:65" s="1" customFormat="1" ht="14.4" customHeight="1">
      <c r="B83" s="45"/>
      <c r="C83" s="220" t="s">
        <v>188</v>
      </c>
      <c r="D83" s="220" t="s">
        <v>182</v>
      </c>
      <c r="E83" s="221" t="s">
        <v>768</v>
      </c>
      <c r="F83" s="222" t="s">
        <v>769</v>
      </c>
      <c r="G83" s="223" t="s">
        <v>22</v>
      </c>
      <c r="H83" s="224">
        <v>10</v>
      </c>
      <c r="I83" s="225"/>
      <c r="J83" s="224">
        <f>ROUND(I83*H83,0)</f>
        <v>0</v>
      </c>
      <c r="K83" s="222" t="s">
        <v>22</v>
      </c>
      <c r="L83" s="71"/>
      <c r="M83" s="226" t="s">
        <v>22</v>
      </c>
      <c r="N83" s="227" t="s">
        <v>45</v>
      </c>
      <c r="O83" s="46"/>
      <c r="P83" s="228">
        <f>O83*H83</f>
        <v>0</v>
      </c>
      <c r="Q83" s="228">
        <v>0</v>
      </c>
      <c r="R83" s="228">
        <f>Q83*H83</f>
        <v>0</v>
      </c>
      <c r="S83" s="228">
        <v>0</v>
      </c>
      <c r="T83" s="229">
        <f>S83*H83</f>
        <v>0</v>
      </c>
      <c r="AR83" s="23" t="s">
        <v>186</v>
      </c>
      <c r="AT83" s="23" t="s">
        <v>182</v>
      </c>
      <c r="AU83" s="23" t="s">
        <v>187</v>
      </c>
      <c r="AY83" s="23" t="s">
        <v>180</v>
      </c>
      <c r="BE83" s="230">
        <f>IF(N83="základní",J83,0)</f>
        <v>0</v>
      </c>
      <c r="BF83" s="230">
        <f>IF(N83="snížená",J83,0)</f>
        <v>0</v>
      </c>
      <c r="BG83" s="230">
        <f>IF(N83="zákl. přenesená",J83,0)</f>
        <v>0</v>
      </c>
      <c r="BH83" s="230">
        <f>IF(N83="sníž. přenesená",J83,0)</f>
        <v>0</v>
      </c>
      <c r="BI83" s="230">
        <f>IF(N83="nulová",J83,0)</f>
        <v>0</v>
      </c>
      <c r="BJ83" s="23" t="s">
        <v>187</v>
      </c>
      <c r="BK83" s="230">
        <f>ROUND(I83*H83,0)</f>
        <v>0</v>
      </c>
      <c r="BL83" s="23" t="s">
        <v>186</v>
      </c>
      <c r="BM83" s="23" t="s">
        <v>770</v>
      </c>
    </row>
    <row r="84" spans="2:65" s="1" customFormat="1" ht="14.4" customHeight="1">
      <c r="B84" s="45"/>
      <c r="C84" s="220" t="s">
        <v>186</v>
      </c>
      <c r="D84" s="220" t="s">
        <v>182</v>
      </c>
      <c r="E84" s="221" t="s">
        <v>771</v>
      </c>
      <c r="F84" s="222" t="s">
        <v>772</v>
      </c>
      <c r="G84" s="223" t="s">
        <v>22</v>
      </c>
      <c r="H84" s="224">
        <v>220</v>
      </c>
      <c r="I84" s="225"/>
      <c r="J84" s="224">
        <f>ROUND(I84*H84,0)</f>
        <v>0</v>
      </c>
      <c r="K84" s="222" t="s">
        <v>22</v>
      </c>
      <c r="L84" s="71"/>
      <c r="M84" s="226" t="s">
        <v>22</v>
      </c>
      <c r="N84" s="227" t="s">
        <v>45</v>
      </c>
      <c r="O84" s="46"/>
      <c r="P84" s="228">
        <f>O84*H84</f>
        <v>0</v>
      </c>
      <c r="Q84" s="228">
        <v>0</v>
      </c>
      <c r="R84" s="228">
        <f>Q84*H84</f>
        <v>0</v>
      </c>
      <c r="S84" s="228">
        <v>0</v>
      </c>
      <c r="T84" s="229">
        <f>S84*H84</f>
        <v>0</v>
      </c>
      <c r="AR84" s="23" t="s">
        <v>186</v>
      </c>
      <c r="AT84" s="23" t="s">
        <v>182</v>
      </c>
      <c r="AU84" s="23" t="s">
        <v>187</v>
      </c>
      <c r="AY84" s="23" t="s">
        <v>180</v>
      </c>
      <c r="BE84" s="230">
        <f>IF(N84="základní",J84,0)</f>
        <v>0</v>
      </c>
      <c r="BF84" s="230">
        <f>IF(N84="snížená",J84,0)</f>
        <v>0</v>
      </c>
      <c r="BG84" s="230">
        <f>IF(N84="zákl. přenesená",J84,0)</f>
        <v>0</v>
      </c>
      <c r="BH84" s="230">
        <f>IF(N84="sníž. přenesená",J84,0)</f>
        <v>0</v>
      </c>
      <c r="BI84" s="230">
        <f>IF(N84="nulová",J84,0)</f>
        <v>0</v>
      </c>
      <c r="BJ84" s="23" t="s">
        <v>187</v>
      </c>
      <c r="BK84" s="230">
        <f>ROUND(I84*H84,0)</f>
        <v>0</v>
      </c>
      <c r="BL84" s="23" t="s">
        <v>186</v>
      </c>
      <c r="BM84" s="23" t="s">
        <v>773</v>
      </c>
    </row>
    <row r="85" spans="2:65" s="1" customFormat="1" ht="14.4" customHeight="1">
      <c r="B85" s="45"/>
      <c r="C85" s="220" t="s">
        <v>208</v>
      </c>
      <c r="D85" s="220" t="s">
        <v>182</v>
      </c>
      <c r="E85" s="221" t="s">
        <v>774</v>
      </c>
      <c r="F85" s="222" t="s">
        <v>775</v>
      </c>
      <c r="G85" s="223" t="s">
        <v>22</v>
      </c>
      <c r="H85" s="224">
        <v>200</v>
      </c>
      <c r="I85" s="225"/>
      <c r="J85" s="224">
        <f>ROUND(I85*H85,0)</f>
        <v>0</v>
      </c>
      <c r="K85" s="222" t="s">
        <v>22</v>
      </c>
      <c r="L85" s="71"/>
      <c r="M85" s="226" t="s">
        <v>22</v>
      </c>
      <c r="N85" s="227" t="s">
        <v>45</v>
      </c>
      <c r="O85" s="46"/>
      <c r="P85" s="228">
        <f>O85*H85</f>
        <v>0</v>
      </c>
      <c r="Q85" s="228">
        <v>0</v>
      </c>
      <c r="R85" s="228">
        <f>Q85*H85</f>
        <v>0</v>
      </c>
      <c r="S85" s="228">
        <v>0</v>
      </c>
      <c r="T85" s="229">
        <f>S85*H85</f>
        <v>0</v>
      </c>
      <c r="AR85" s="23" t="s">
        <v>186</v>
      </c>
      <c r="AT85" s="23" t="s">
        <v>182</v>
      </c>
      <c r="AU85" s="23" t="s">
        <v>187</v>
      </c>
      <c r="AY85" s="23" t="s">
        <v>180</v>
      </c>
      <c r="BE85" s="230">
        <f>IF(N85="základní",J85,0)</f>
        <v>0</v>
      </c>
      <c r="BF85" s="230">
        <f>IF(N85="snížená",J85,0)</f>
        <v>0</v>
      </c>
      <c r="BG85" s="230">
        <f>IF(N85="zákl. přenesená",J85,0)</f>
        <v>0</v>
      </c>
      <c r="BH85" s="230">
        <f>IF(N85="sníž. přenesená",J85,0)</f>
        <v>0</v>
      </c>
      <c r="BI85" s="230">
        <f>IF(N85="nulová",J85,0)</f>
        <v>0</v>
      </c>
      <c r="BJ85" s="23" t="s">
        <v>187</v>
      </c>
      <c r="BK85" s="230">
        <f>ROUND(I85*H85,0)</f>
        <v>0</v>
      </c>
      <c r="BL85" s="23" t="s">
        <v>186</v>
      </c>
      <c r="BM85" s="23" t="s">
        <v>776</v>
      </c>
    </row>
    <row r="86" spans="2:65" s="1" customFormat="1" ht="14.4" customHeight="1">
      <c r="B86" s="45"/>
      <c r="C86" s="220" t="s">
        <v>199</v>
      </c>
      <c r="D86" s="220" t="s">
        <v>182</v>
      </c>
      <c r="E86" s="221" t="s">
        <v>777</v>
      </c>
      <c r="F86" s="222" t="s">
        <v>778</v>
      </c>
      <c r="G86" s="223" t="s">
        <v>22</v>
      </c>
      <c r="H86" s="224">
        <v>300</v>
      </c>
      <c r="I86" s="225"/>
      <c r="J86" s="224">
        <f>ROUND(I86*H86,0)</f>
        <v>0</v>
      </c>
      <c r="K86" s="222" t="s">
        <v>22</v>
      </c>
      <c r="L86" s="71"/>
      <c r="M86" s="226" t="s">
        <v>22</v>
      </c>
      <c r="N86" s="227" t="s">
        <v>45</v>
      </c>
      <c r="O86" s="46"/>
      <c r="P86" s="228">
        <f>O86*H86</f>
        <v>0</v>
      </c>
      <c r="Q86" s="228">
        <v>0</v>
      </c>
      <c r="R86" s="228">
        <f>Q86*H86</f>
        <v>0</v>
      </c>
      <c r="S86" s="228">
        <v>0</v>
      </c>
      <c r="T86" s="229">
        <f>S86*H86</f>
        <v>0</v>
      </c>
      <c r="AR86" s="23" t="s">
        <v>186</v>
      </c>
      <c r="AT86" s="23" t="s">
        <v>182</v>
      </c>
      <c r="AU86" s="23" t="s">
        <v>187</v>
      </c>
      <c r="AY86" s="23" t="s">
        <v>180</v>
      </c>
      <c r="BE86" s="230">
        <f>IF(N86="základní",J86,0)</f>
        <v>0</v>
      </c>
      <c r="BF86" s="230">
        <f>IF(N86="snížená",J86,0)</f>
        <v>0</v>
      </c>
      <c r="BG86" s="230">
        <f>IF(N86="zákl. přenesená",J86,0)</f>
        <v>0</v>
      </c>
      <c r="BH86" s="230">
        <f>IF(N86="sníž. přenesená",J86,0)</f>
        <v>0</v>
      </c>
      <c r="BI86" s="230">
        <f>IF(N86="nulová",J86,0)</f>
        <v>0</v>
      </c>
      <c r="BJ86" s="23" t="s">
        <v>187</v>
      </c>
      <c r="BK86" s="230">
        <f>ROUND(I86*H86,0)</f>
        <v>0</v>
      </c>
      <c r="BL86" s="23" t="s">
        <v>186</v>
      </c>
      <c r="BM86" s="23" t="s">
        <v>779</v>
      </c>
    </row>
    <row r="87" spans="2:65" s="1" customFormat="1" ht="14.4" customHeight="1">
      <c r="B87" s="45"/>
      <c r="C87" s="220" t="s">
        <v>216</v>
      </c>
      <c r="D87" s="220" t="s">
        <v>182</v>
      </c>
      <c r="E87" s="221" t="s">
        <v>780</v>
      </c>
      <c r="F87" s="222" t="s">
        <v>781</v>
      </c>
      <c r="G87" s="223" t="s">
        <v>22</v>
      </c>
      <c r="H87" s="224">
        <v>12</v>
      </c>
      <c r="I87" s="225"/>
      <c r="J87" s="224">
        <f>ROUND(I87*H87,0)</f>
        <v>0</v>
      </c>
      <c r="K87" s="222" t="s">
        <v>22</v>
      </c>
      <c r="L87" s="71"/>
      <c r="M87" s="226" t="s">
        <v>22</v>
      </c>
      <c r="N87" s="227" t="s">
        <v>45</v>
      </c>
      <c r="O87" s="46"/>
      <c r="P87" s="228">
        <f>O87*H87</f>
        <v>0</v>
      </c>
      <c r="Q87" s="228">
        <v>0</v>
      </c>
      <c r="R87" s="228">
        <f>Q87*H87</f>
        <v>0</v>
      </c>
      <c r="S87" s="228">
        <v>0</v>
      </c>
      <c r="T87" s="229">
        <f>S87*H87</f>
        <v>0</v>
      </c>
      <c r="AR87" s="23" t="s">
        <v>186</v>
      </c>
      <c r="AT87" s="23" t="s">
        <v>182</v>
      </c>
      <c r="AU87" s="23" t="s">
        <v>187</v>
      </c>
      <c r="AY87" s="23" t="s">
        <v>180</v>
      </c>
      <c r="BE87" s="230">
        <f>IF(N87="základní",J87,0)</f>
        <v>0</v>
      </c>
      <c r="BF87" s="230">
        <f>IF(N87="snížená",J87,0)</f>
        <v>0</v>
      </c>
      <c r="BG87" s="230">
        <f>IF(N87="zákl. přenesená",J87,0)</f>
        <v>0</v>
      </c>
      <c r="BH87" s="230">
        <f>IF(N87="sníž. přenesená",J87,0)</f>
        <v>0</v>
      </c>
      <c r="BI87" s="230">
        <f>IF(N87="nulová",J87,0)</f>
        <v>0</v>
      </c>
      <c r="BJ87" s="23" t="s">
        <v>187</v>
      </c>
      <c r="BK87" s="230">
        <f>ROUND(I87*H87,0)</f>
        <v>0</v>
      </c>
      <c r="BL87" s="23" t="s">
        <v>186</v>
      </c>
      <c r="BM87" s="23" t="s">
        <v>782</v>
      </c>
    </row>
    <row r="88" spans="2:65" s="1" customFormat="1" ht="14.4" customHeight="1">
      <c r="B88" s="45"/>
      <c r="C88" s="220" t="s">
        <v>204</v>
      </c>
      <c r="D88" s="220" t="s">
        <v>182</v>
      </c>
      <c r="E88" s="221" t="s">
        <v>783</v>
      </c>
      <c r="F88" s="222" t="s">
        <v>784</v>
      </c>
      <c r="G88" s="223" t="s">
        <v>22</v>
      </c>
      <c r="H88" s="224">
        <v>15</v>
      </c>
      <c r="I88" s="225"/>
      <c r="J88" s="224">
        <f>ROUND(I88*H88,0)</f>
        <v>0</v>
      </c>
      <c r="K88" s="222" t="s">
        <v>22</v>
      </c>
      <c r="L88" s="71"/>
      <c r="M88" s="226" t="s">
        <v>22</v>
      </c>
      <c r="N88" s="227" t="s">
        <v>45</v>
      </c>
      <c r="O88" s="46"/>
      <c r="P88" s="228">
        <f>O88*H88</f>
        <v>0</v>
      </c>
      <c r="Q88" s="228">
        <v>0</v>
      </c>
      <c r="R88" s="228">
        <f>Q88*H88</f>
        <v>0</v>
      </c>
      <c r="S88" s="228">
        <v>0</v>
      </c>
      <c r="T88" s="229">
        <f>S88*H88</f>
        <v>0</v>
      </c>
      <c r="AR88" s="23" t="s">
        <v>186</v>
      </c>
      <c r="AT88" s="23" t="s">
        <v>182</v>
      </c>
      <c r="AU88" s="23" t="s">
        <v>187</v>
      </c>
      <c r="AY88" s="23" t="s">
        <v>180</v>
      </c>
      <c r="BE88" s="230">
        <f>IF(N88="základní",J88,0)</f>
        <v>0</v>
      </c>
      <c r="BF88" s="230">
        <f>IF(N88="snížená",J88,0)</f>
        <v>0</v>
      </c>
      <c r="BG88" s="230">
        <f>IF(N88="zákl. přenesená",J88,0)</f>
        <v>0</v>
      </c>
      <c r="BH88" s="230">
        <f>IF(N88="sníž. přenesená",J88,0)</f>
        <v>0</v>
      </c>
      <c r="BI88" s="230">
        <f>IF(N88="nulová",J88,0)</f>
        <v>0</v>
      </c>
      <c r="BJ88" s="23" t="s">
        <v>187</v>
      </c>
      <c r="BK88" s="230">
        <f>ROUND(I88*H88,0)</f>
        <v>0</v>
      </c>
      <c r="BL88" s="23" t="s">
        <v>186</v>
      </c>
      <c r="BM88" s="23" t="s">
        <v>785</v>
      </c>
    </row>
    <row r="89" spans="2:65" s="1" customFormat="1" ht="14.4" customHeight="1">
      <c r="B89" s="45"/>
      <c r="C89" s="220" t="s">
        <v>226</v>
      </c>
      <c r="D89" s="220" t="s">
        <v>182</v>
      </c>
      <c r="E89" s="221" t="s">
        <v>786</v>
      </c>
      <c r="F89" s="222" t="s">
        <v>787</v>
      </c>
      <c r="G89" s="223" t="s">
        <v>22</v>
      </c>
      <c r="H89" s="224">
        <v>29</v>
      </c>
      <c r="I89" s="225"/>
      <c r="J89" s="224">
        <f>ROUND(I89*H89,0)</f>
        <v>0</v>
      </c>
      <c r="K89" s="222" t="s">
        <v>22</v>
      </c>
      <c r="L89" s="71"/>
      <c r="M89" s="226" t="s">
        <v>22</v>
      </c>
      <c r="N89" s="227" t="s">
        <v>45</v>
      </c>
      <c r="O89" s="46"/>
      <c r="P89" s="228">
        <f>O89*H89</f>
        <v>0</v>
      </c>
      <c r="Q89" s="228">
        <v>0</v>
      </c>
      <c r="R89" s="228">
        <f>Q89*H89</f>
        <v>0</v>
      </c>
      <c r="S89" s="228">
        <v>0</v>
      </c>
      <c r="T89" s="229">
        <f>S89*H89</f>
        <v>0</v>
      </c>
      <c r="AR89" s="23" t="s">
        <v>186</v>
      </c>
      <c r="AT89" s="23" t="s">
        <v>182</v>
      </c>
      <c r="AU89" s="23" t="s">
        <v>187</v>
      </c>
      <c r="AY89" s="23" t="s">
        <v>180</v>
      </c>
      <c r="BE89" s="230">
        <f>IF(N89="základní",J89,0)</f>
        <v>0</v>
      </c>
      <c r="BF89" s="230">
        <f>IF(N89="snížená",J89,0)</f>
        <v>0</v>
      </c>
      <c r="BG89" s="230">
        <f>IF(N89="zákl. přenesená",J89,0)</f>
        <v>0</v>
      </c>
      <c r="BH89" s="230">
        <f>IF(N89="sníž. přenesená",J89,0)</f>
        <v>0</v>
      </c>
      <c r="BI89" s="230">
        <f>IF(N89="nulová",J89,0)</f>
        <v>0</v>
      </c>
      <c r="BJ89" s="23" t="s">
        <v>187</v>
      </c>
      <c r="BK89" s="230">
        <f>ROUND(I89*H89,0)</f>
        <v>0</v>
      </c>
      <c r="BL89" s="23" t="s">
        <v>186</v>
      </c>
      <c r="BM89" s="23" t="s">
        <v>788</v>
      </c>
    </row>
    <row r="90" spans="2:65" s="1" customFormat="1" ht="14.4" customHeight="1">
      <c r="B90" s="45"/>
      <c r="C90" s="220" t="s">
        <v>28</v>
      </c>
      <c r="D90" s="220" t="s">
        <v>182</v>
      </c>
      <c r="E90" s="221" t="s">
        <v>789</v>
      </c>
      <c r="F90" s="222" t="s">
        <v>790</v>
      </c>
      <c r="G90" s="223" t="s">
        <v>22</v>
      </c>
      <c r="H90" s="224">
        <v>1</v>
      </c>
      <c r="I90" s="225"/>
      <c r="J90" s="224">
        <f>ROUND(I90*H90,0)</f>
        <v>0</v>
      </c>
      <c r="K90" s="222" t="s">
        <v>22</v>
      </c>
      <c r="L90" s="71"/>
      <c r="M90" s="226" t="s">
        <v>22</v>
      </c>
      <c r="N90" s="227" t="s">
        <v>45</v>
      </c>
      <c r="O90" s="46"/>
      <c r="P90" s="228">
        <f>O90*H90</f>
        <v>0</v>
      </c>
      <c r="Q90" s="228">
        <v>0</v>
      </c>
      <c r="R90" s="228">
        <f>Q90*H90</f>
        <v>0</v>
      </c>
      <c r="S90" s="228">
        <v>0</v>
      </c>
      <c r="T90" s="229">
        <f>S90*H90</f>
        <v>0</v>
      </c>
      <c r="AR90" s="23" t="s">
        <v>186</v>
      </c>
      <c r="AT90" s="23" t="s">
        <v>182</v>
      </c>
      <c r="AU90" s="23" t="s">
        <v>187</v>
      </c>
      <c r="AY90" s="23" t="s">
        <v>180</v>
      </c>
      <c r="BE90" s="230">
        <f>IF(N90="základní",J90,0)</f>
        <v>0</v>
      </c>
      <c r="BF90" s="230">
        <f>IF(N90="snížená",J90,0)</f>
        <v>0</v>
      </c>
      <c r="BG90" s="230">
        <f>IF(N90="zákl. přenesená",J90,0)</f>
        <v>0</v>
      </c>
      <c r="BH90" s="230">
        <f>IF(N90="sníž. přenesená",J90,0)</f>
        <v>0</v>
      </c>
      <c r="BI90" s="230">
        <f>IF(N90="nulová",J90,0)</f>
        <v>0</v>
      </c>
      <c r="BJ90" s="23" t="s">
        <v>187</v>
      </c>
      <c r="BK90" s="230">
        <f>ROUND(I90*H90,0)</f>
        <v>0</v>
      </c>
      <c r="BL90" s="23" t="s">
        <v>186</v>
      </c>
      <c r="BM90" s="23" t="s">
        <v>791</v>
      </c>
    </row>
    <row r="91" spans="2:65" s="1" customFormat="1" ht="14.4" customHeight="1">
      <c r="B91" s="45"/>
      <c r="C91" s="220" t="s">
        <v>237</v>
      </c>
      <c r="D91" s="220" t="s">
        <v>182</v>
      </c>
      <c r="E91" s="221" t="s">
        <v>792</v>
      </c>
      <c r="F91" s="222" t="s">
        <v>793</v>
      </c>
      <c r="G91" s="223" t="s">
        <v>22</v>
      </c>
      <c r="H91" s="224">
        <v>13</v>
      </c>
      <c r="I91" s="225"/>
      <c r="J91" s="224">
        <f>ROUND(I91*H91,0)</f>
        <v>0</v>
      </c>
      <c r="K91" s="222" t="s">
        <v>22</v>
      </c>
      <c r="L91" s="71"/>
      <c r="M91" s="226" t="s">
        <v>22</v>
      </c>
      <c r="N91" s="227" t="s">
        <v>45</v>
      </c>
      <c r="O91" s="46"/>
      <c r="P91" s="228">
        <f>O91*H91</f>
        <v>0</v>
      </c>
      <c r="Q91" s="228">
        <v>0</v>
      </c>
      <c r="R91" s="228">
        <f>Q91*H91</f>
        <v>0</v>
      </c>
      <c r="S91" s="228">
        <v>0</v>
      </c>
      <c r="T91" s="229">
        <f>S91*H91</f>
        <v>0</v>
      </c>
      <c r="AR91" s="23" t="s">
        <v>186</v>
      </c>
      <c r="AT91" s="23" t="s">
        <v>182</v>
      </c>
      <c r="AU91" s="23" t="s">
        <v>187</v>
      </c>
      <c r="AY91" s="23" t="s">
        <v>180</v>
      </c>
      <c r="BE91" s="230">
        <f>IF(N91="základní",J91,0)</f>
        <v>0</v>
      </c>
      <c r="BF91" s="230">
        <f>IF(N91="snížená",J91,0)</f>
        <v>0</v>
      </c>
      <c r="BG91" s="230">
        <f>IF(N91="zákl. přenesená",J91,0)</f>
        <v>0</v>
      </c>
      <c r="BH91" s="230">
        <f>IF(N91="sníž. přenesená",J91,0)</f>
        <v>0</v>
      </c>
      <c r="BI91" s="230">
        <f>IF(N91="nulová",J91,0)</f>
        <v>0</v>
      </c>
      <c r="BJ91" s="23" t="s">
        <v>187</v>
      </c>
      <c r="BK91" s="230">
        <f>ROUND(I91*H91,0)</f>
        <v>0</v>
      </c>
      <c r="BL91" s="23" t="s">
        <v>186</v>
      </c>
      <c r="BM91" s="23" t="s">
        <v>794</v>
      </c>
    </row>
    <row r="92" spans="2:65" s="1" customFormat="1" ht="14.4" customHeight="1">
      <c r="B92" s="45"/>
      <c r="C92" s="220" t="s">
        <v>214</v>
      </c>
      <c r="D92" s="220" t="s">
        <v>182</v>
      </c>
      <c r="E92" s="221" t="s">
        <v>795</v>
      </c>
      <c r="F92" s="222" t="s">
        <v>796</v>
      </c>
      <c r="G92" s="223" t="s">
        <v>22</v>
      </c>
      <c r="H92" s="224">
        <v>10</v>
      </c>
      <c r="I92" s="225"/>
      <c r="J92" s="224">
        <f>ROUND(I92*H92,0)</f>
        <v>0</v>
      </c>
      <c r="K92" s="222" t="s">
        <v>22</v>
      </c>
      <c r="L92" s="71"/>
      <c r="M92" s="226" t="s">
        <v>22</v>
      </c>
      <c r="N92" s="227" t="s">
        <v>45</v>
      </c>
      <c r="O92" s="46"/>
      <c r="P92" s="228">
        <f>O92*H92</f>
        <v>0</v>
      </c>
      <c r="Q92" s="228">
        <v>0</v>
      </c>
      <c r="R92" s="228">
        <f>Q92*H92</f>
        <v>0</v>
      </c>
      <c r="S92" s="228">
        <v>0</v>
      </c>
      <c r="T92" s="229">
        <f>S92*H92</f>
        <v>0</v>
      </c>
      <c r="AR92" s="23" t="s">
        <v>186</v>
      </c>
      <c r="AT92" s="23" t="s">
        <v>182</v>
      </c>
      <c r="AU92" s="23" t="s">
        <v>187</v>
      </c>
      <c r="AY92" s="23" t="s">
        <v>180</v>
      </c>
      <c r="BE92" s="230">
        <f>IF(N92="základní",J92,0)</f>
        <v>0</v>
      </c>
      <c r="BF92" s="230">
        <f>IF(N92="snížená",J92,0)</f>
        <v>0</v>
      </c>
      <c r="BG92" s="230">
        <f>IF(N92="zákl. přenesená",J92,0)</f>
        <v>0</v>
      </c>
      <c r="BH92" s="230">
        <f>IF(N92="sníž. přenesená",J92,0)</f>
        <v>0</v>
      </c>
      <c r="BI92" s="230">
        <f>IF(N92="nulová",J92,0)</f>
        <v>0</v>
      </c>
      <c r="BJ92" s="23" t="s">
        <v>187</v>
      </c>
      <c r="BK92" s="230">
        <f>ROUND(I92*H92,0)</f>
        <v>0</v>
      </c>
      <c r="BL92" s="23" t="s">
        <v>186</v>
      </c>
      <c r="BM92" s="23" t="s">
        <v>797</v>
      </c>
    </row>
    <row r="93" spans="2:65" s="1" customFormat="1" ht="14.4" customHeight="1">
      <c r="B93" s="45"/>
      <c r="C93" s="220" t="s">
        <v>249</v>
      </c>
      <c r="D93" s="220" t="s">
        <v>182</v>
      </c>
      <c r="E93" s="221" t="s">
        <v>798</v>
      </c>
      <c r="F93" s="222" t="s">
        <v>799</v>
      </c>
      <c r="G93" s="223" t="s">
        <v>22</v>
      </c>
      <c r="H93" s="224">
        <v>12</v>
      </c>
      <c r="I93" s="225"/>
      <c r="J93" s="224">
        <f>ROUND(I93*H93,0)</f>
        <v>0</v>
      </c>
      <c r="K93" s="222" t="s">
        <v>22</v>
      </c>
      <c r="L93" s="71"/>
      <c r="M93" s="226" t="s">
        <v>22</v>
      </c>
      <c r="N93" s="227" t="s">
        <v>45</v>
      </c>
      <c r="O93" s="46"/>
      <c r="P93" s="228">
        <f>O93*H93</f>
        <v>0</v>
      </c>
      <c r="Q93" s="228">
        <v>0</v>
      </c>
      <c r="R93" s="228">
        <f>Q93*H93</f>
        <v>0</v>
      </c>
      <c r="S93" s="228">
        <v>0</v>
      </c>
      <c r="T93" s="229">
        <f>S93*H93</f>
        <v>0</v>
      </c>
      <c r="AR93" s="23" t="s">
        <v>186</v>
      </c>
      <c r="AT93" s="23" t="s">
        <v>182</v>
      </c>
      <c r="AU93" s="23" t="s">
        <v>187</v>
      </c>
      <c r="AY93" s="23" t="s">
        <v>180</v>
      </c>
      <c r="BE93" s="230">
        <f>IF(N93="základní",J93,0)</f>
        <v>0</v>
      </c>
      <c r="BF93" s="230">
        <f>IF(N93="snížená",J93,0)</f>
        <v>0</v>
      </c>
      <c r="BG93" s="230">
        <f>IF(N93="zákl. přenesená",J93,0)</f>
        <v>0</v>
      </c>
      <c r="BH93" s="230">
        <f>IF(N93="sníž. přenesená",J93,0)</f>
        <v>0</v>
      </c>
      <c r="BI93" s="230">
        <f>IF(N93="nulová",J93,0)</f>
        <v>0</v>
      </c>
      <c r="BJ93" s="23" t="s">
        <v>187</v>
      </c>
      <c r="BK93" s="230">
        <f>ROUND(I93*H93,0)</f>
        <v>0</v>
      </c>
      <c r="BL93" s="23" t="s">
        <v>186</v>
      </c>
      <c r="BM93" s="23" t="s">
        <v>800</v>
      </c>
    </row>
    <row r="94" spans="2:65" s="1" customFormat="1" ht="14.4" customHeight="1">
      <c r="B94" s="45"/>
      <c r="C94" s="220" t="s">
        <v>219</v>
      </c>
      <c r="D94" s="220" t="s">
        <v>182</v>
      </c>
      <c r="E94" s="221" t="s">
        <v>801</v>
      </c>
      <c r="F94" s="222" t="s">
        <v>802</v>
      </c>
      <c r="G94" s="223" t="s">
        <v>22</v>
      </c>
      <c r="H94" s="224">
        <v>80</v>
      </c>
      <c r="I94" s="225"/>
      <c r="J94" s="224">
        <f>ROUND(I94*H94,0)</f>
        <v>0</v>
      </c>
      <c r="K94" s="222" t="s">
        <v>22</v>
      </c>
      <c r="L94" s="71"/>
      <c r="M94" s="226" t="s">
        <v>22</v>
      </c>
      <c r="N94" s="227" t="s">
        <v>45</v>
      </c>
      <c r="O94" s="46"/>
      <c r="P94" s="228">
        <f>O94*H94</f>
        <v>0</v>
      </c>
      <c r="Q94" s="228">
        <v>0</v>
      </c>
      <c r="R94" s="228">
        <f>Q94*H94</f>
        <v>0</v>
      </c>
      <c r="S94" s="228">
        <v>0</v>
      </c>
      <c r="T94" s="229">
        <f>S94*H94</f>
        <v>0</v>
      </c>
      <c r="AR94" s="23" t="s">
        <v>186</v>
      </c>
      <c r="AT94" s="23" t="s">
        <v>182</v>
      </c>
      <c r="AU94" s="23" t="s">
        <v>187</v>
      </c>
      <c r="AY94" s="23" t="s">
        <v>180</v>
      </c>
      <c r="BE94" s="230">
        <f>IF(N94="základní",J94,0)</f>
        <v>0</v>
      </c>
      <c r="BF94" s="230">
        <f>IF(N94="snížená",J94,0)</f>
        <v>0</v>
      </c>
      <c r="BG94" s="230">
        <f>IF(N94="zákl. přenesená",J94,0)</f>
        <v>0</v>
      </c>
      <c r="BH94" s="230">
        <f>IF(N94="sníž. přenesená",J94,0)</f>
        <v>0</v>
      </c>
      <c r="BI94" s="230">
        <f>IF(N94="nulová",J94,0)</f>
        <v>0</v>
      </c>
      <c r="BJ94" s="23" t="s">
        <v>187</v>
      </c>
      <c r="BK94" s="230">
        <f>ROUND(I94*H94,0)</f>
        <v>0</v>
      </c>
      <c r="BL94" s="23" t="s">
        <v>186</v>
      </c>
      <c r="BM94" s="23" t="s">
        <v>803</v>
      </c>
    </row>
    <row r="95" spans="2:65" s="1" customFormat="1" ht="14.4" customHeight="1">
      <c r="B95" s="45"/>
      <c r="C95" s="220" t="s">
        <v>11</v>
      </c>
      <c r="D95" s="220" t="s">
        <v>182</v>
      </c>
      <c r="E95" s="221" t="s">
        <v>804</v>
      </c>
      <c r="F95" s="222" t="s">
        <v>805</v>
      </c>
      <c r="G95" s="223" t="s">
        <v>22</v>
      </c>
      <c r="H95" s="224">
        <v>250</v>
      </c>
      <c r="I95" s="225"/>
      <c r="J95" s="224">
        <f>ROUND(I95*H95,0)</f>
        <v>0</v>
      </c>
      <c r="K95" s="222" t="s">
        <v>22</v>
      </c>
      <c r="L95" s="71"/>
      <c r="M95" s="226" t="s">
        <v>22</v>
      </c>
      <c r="N95" s="227" t="s">
        <v>45</v>
      </c>
      <c r="O95" s="46"/>
      <c r="P95" s="228">
        <f>O95*H95</f>
        <v>0</v>
      </c>
      <c r="Q95" s="228">
        <v>0</v>
      </c>
      <c r="R95" s="228">
        <f>Q95*H95</f>
        <v>0</v>
      </c>
      <c r="S95" s="228">
        <v>0</v>
      </c>
      <c r="T95" s="229">
        <f>S95*H95</f>
        <v>0</v>
      </c>
      <c r="AR95" s="23" t="s">
        <v>186</v>
      </c>
      <c r="AT95" s="23" t="s">
        <v>182</v>
      </c>
      <c r="AU95" s="23" t="s">
        <v>187</v>
      </c>
      <c r="AY95" s="23" t="s">
        <v>180</v>
      </c>
      <c r="BE95" s="230">
        <f>IF(N95="základní",J95,0)</f>
        <v>0</v>
      </c>
      <c r="BF95" s="230">
        <f>IF(N95="snížená",J95,0)</f>
        <v>0</v>
      </c>
      <c r="BG95" s="230">
        <f>IF(N95="zákl. přenesená",J95,0)</f>
        <v>0</v>
      </c>
      <c r="BH95" s="230">
        <f>IF(N95="sníž. přenesená",J95,0)</f>
        <v>0</v>
      </c>
      <c r="BI95" s="230">
        <f>IF(N95="nulová",J95,0)</f>
        <v>0</v>
      </c>
      <c r="BJ95" s="23" t="s">
        <v>187</v>
      </c>
      <c r="BK95" s="230">
        <f>ROUND(I95*H95,0)</f>
        <v>0</v>
      </c>
      <c r="BL95" s="23" t="s">
        <v>186</v>
      </c>
      <c r="BM95" s="23" t="s">
        <v>806</v>
      </c>
    </row>
    <row r="96" spans="2:65" s="1" customFormat="1" ht="14.4" customHeight="1">
      <c r="B96" s="45"/>
      <c r="C96" s="220" t="s">
        <v>224</v>
      </c>
      <c r="D96" s="220" t="s">
        <v>182</v>
      </c>
      <c r="E96" s="221" t="s">
        <v>807</v>
      </c>
      <c r="F96" s="222" t="s">
        <v>808</v>
      </c>
      <c r="G96" s="223" t="s">
        <v>22</v>
      </c>
      <c r="H96" s="224">
        <v>10</v>
      </c>
      <c r="I96" s="225"/>
      <c r="J96" s="224">
        <f>ROUND(I96*H96,0)</f>
        <v>0</v>
      </c>
      <c r="K96" s="222" t="s">
        <v>22</v>
      </c>
      <c r="L96" s="71"/>
      <c r="M96" s="226" t="s">
        <v>22</v>
      </c>
      <c r="N96" s="227" t="s">
        <v>45</v>
      </c>
      <c r="O96" s="46"/>
      <c r="P96" s="228">
        <f>O96*H96</f>
        <v>0</v>
      </c>
      <c r="Q96" s="228">
        <v>0</v>
      </c>
      <c r="R96" s="228">
        <f>Q96*H96</f>
        <v>0</v>
      </c>
      <c r="S96" s="228">
        <v>0</v>
      </c>
      <c r="T96" s="229">
        <f>S96*H96</f>
        <v>0</v>
      </c>
      <c r="AR96" s="23" t="s">
        <v>186</v>
      </c>
      <c r="AT96" s="23" t="s">
        <v>182</v>
      </c>
      <c r="AU96" s="23" t="s">
        <v>187</v>
      </c>
      <c r="AY96" s="23" t="s">
        <v>180</v>
      </c>
      <c r="BE96" s="230">
        <f>IF(N96="základní",J96,0)</f>
        <v>0</v>
      </c>
      <c r="BF96" s="230">
        <f>IF(N96="snížená",J96,0)</f>
        <v>0</v>
      </c>
      <c r="BG96" s="230">
        <f>IF(N96="zákl. přenesená",J96,0)</f>
        <v>0</v>
      </c>
      <c r="BH96" s="230">
        <f>IF(N96="sníž. přenesená",J96,0)</f>
        <v>0</v>
      </c>
      <c r="BI96" s="230">
        <f>IF(N96="nulová",J96,0)</f>
        <v>0</v>
      </c>
      <c r="BJ96" s="23" t="s">
        <v>187</v>
      </c>
      <c r="BK96" s="230">
        <f>ROUND(I96*H96,0)</f>
        <v>0</v>
      </c>
      <c r="BL96" s="23" t="s">
        <v>186</v>
      </c>
      <c r="BM96" s="23" t="s">
        <v>809</v>
      </c>
    </row>
    <row r="97" spans="2:65" s="1" customFormat="1" ht="14.4" customHeight="1">
      <c r="B97" s="45"/>
      <c r="C97" s="220" t="s">
        <v>271</v>
      </c>
      <c r="D97" s="220" t="s">
        <v>182</v>
      </c>
      <c r="E97" s="221" t="s">
        <v>810</v>
      </c>
      <c r="F97" s="222" t="s">
        <v>811</v>
      </c>
      <c r="G97" s="223" t="s">
        <v>22</v>
      </c>
      <c r="H97" s="224">
        <v>5</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812</v>
      </c>
    </row>
    <row r="98" spans="2:65" s="1" customFormat="1" ht="14.4" customHeight="1">
      <c r="B98" s="45"/>
      <c r="C98" s="220" t="s">
        <v>229</v>
      </c>
      <c r="D98" s="220" t="s">
        <v>182</v>
      </c>
      <c r="E98" s="221" t="s">
        <v>813</v>
      </c>
      <c r="F98" s="222" t="s">
        <v>814</v>
      </c>
      <c r="G98" s="223" t="s">
        <v>22</v>
      </c>
      <c r="H98" s="224">
        <v>120</v>
      </c>
      <c r="I98" s="225"/>
      <c r="J98" s="224">
        <f>ROUND(I98*H98,0)</f>
        <v>0</v>
      </c>
      <c r="K98" s="222" t="s">
        <v>22</v>
      </c>
      <c r="L98" s="71"/>
      <c r="M98" s="226" t="s">
        <v>22</v>
      </c>
      <c r="N98" s="227" t="s">
        <v>45</v>
      </c>
      <c r="O98" s="46"/>
      <c r="P98" s="228">
        <f>O98*H98</f>
        <v>0</v>
      </c>
      <c r="Q98" s="228">
        <v>0</v>
      </c>
      <c r="R98" s="228">
        <f>Q98*H98</f>
        <v>0</v>
      </c>
      <c r="S98" s="228">
        <v>0</v>
      </c>
      <c r="T98" s="229">
        <f>S98*H98</f>
        <v>0</v>
      </c>
      <c r="AR98" s="23" t="s">
        <v>186</v>
      </c>
      <c r="AT98" s="23" t="s">
        <v>182</v>
      </c>
      <c r="AU98" s="23" t="s">
        <v>187</v>
      </c>
      <c r="AY98" s="23" t="s">
        <v>180</v>
      </c>
      <c r="BE98" s="230">
        <f>IF(N98="základní",J98,0)</f>
        <v>0</v>
      </c>
      <c r="BF98" s="230">
        <f>IF(N98="snížená",J98,0)</f>
        <v>0</v>
      </c>
      <c r="BG98" s="230">
        <f>IF(N98="zákl. přenesená",J98,0)</f>
        <v>0</v>
      </c>
      <c r="BH98" s="230">
        <f>IF(N98="sníž. přenesená",J98,0)</f>
        <v>0</v>
      </c>
      <c r="BI98" s="230">
        <f>IF(N98="nulová",J98,0)</f>
        <v>0</v>
      </c>
      <c r="BJ98" s="23" t="s">
        <v>187</v>
      </c>
      <c r="BK98" s="230">
        <f>ROUND(I98*H98,0)</f>
        <v>0</v>
      </c>
      <c r="BL98" s="23" t="s">
        <v>186</v>
      </c>
      <c r="BM98" s="23" t="s">
        <v>815</v>
      </c>
    </row>
    <row r="99" spans="2:65" s="1" customFormat="1" ht="14.4" customHeight="1">
      <c r="B99" s="45"/>
      <c r="C99" s="220" t="s">
        <v>282</v>
      </c>
      <c r="D99" s="220" t="s">
        <v>182</v>
      </c>
      <c r="E99" s="221" t="s">
        <v>816</v>
      </c>
      <c r="F99" s="222" t="s">
        <v>817</v>
      </c>
      <c r="G99" s="223" t="s">
        <v>22</v>
      </c>
      <c r="H99" s="224">
        <v>1</v>
      </c>
      <c r="I99" s="225"/>
      <c r="J99" s="224">
        <f>ROUND(I99*H99,0)</f>
        <v>0</v>
      </c>
      <c r="K99" s="222" t="s">
        <v>22</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818</v>
      </c>
    </row>
    <row r="100" spans="2:65" s="1" customFormat="1" ht="14.4" customHeight="1">
      <c r="B100" s="45"/>
      <c r="C100" s="220" t="s">
        <v>232</v>
      </c>
      <c r="D100" s="220" t="s">
        <v>182</v>
      </c>
      <c r="E100" s="221" t="s">
        <v>819</v>
      </c>
      <c r="F100" s="222" t="s">
        <v>820</v>
      </c>
      <c r="G100" s="223" t="s">
        <v>22</v>
      </c>
      <c r="H100" s="224">
        <v>1</v>
      </c>
      <c r="I100" s="225"/>
      <c r="J100" s="224">
        <f>ROUND(I100*H100,0)</f>
        <v>0</v>
      </c>
      <c r="K100" s="222" t="s">
        <v>22</v>
      </c>
      <c r="L100" s="71"/>
      <c r="M100" s="226" t="s">
        <v>22</v>
      </c>
      <c r="N100" s="227" t="s">
        <v>45</v>
      </c>
      <c r="O100" s="46"/>
      <c r="P100" s="228">
        <f>O100*H100</f>
        <v>0</v>
      </c>
      <c r="Q100" s="228">
        <v>0</v>
      </c>
      <c r="R100" s="228">
        <f>Q100*H100</f>
        <v>0</v>
      </c>
      <c r="S100" s="228">
        <v>0</v>
      </c>
      <c r="T100" s="229">
        <f>S100*H100</f>
        <v>0</v>
      </c>
      <c r="AR100" s="23" t="s">
        <v>186</v>
      </c>
      <c r="AT100" s="23" t="s">
        <v>182</v>
      </c>
      <c r="AU100" s="23" t="s">
        <v>187</v>
      </c>
      <c r="AY100" s="23" t="s">
        <v>180</v>
      </c>
      <c r="BE100" s="230">
        <f>IF(N100="základní",J100,0)</f>
        <v>0</v>
      </c>
      <c r="BF100" s="230">
        <f>IF(N100="snížená",J100,0)</f>
        <v>0</v>
      </c>
      <c r="BG100" s="230">
        <f>IF(N100="zákl. přenesená",J100,0)</f>
        <v>0</v>
      </c>
      <c r="BH100" s="230">
        <f>IF(N100="sníž. přenesená",J100,0)</f>
        <v>0</v>
      </c>
      <c r="BI100" s="230">
        <f>IF(N100="nulová",J100,0)</f>
        <v>0</v>
      </c>
      <c r="BJ100" s="23" t="s">
        <v>187</v>
      </c>
      <c r="BK100" s="230">
        <f>ROUND(I100*H100,0)</f>
        <v>0</v>
      </c>
      <c r="BL100" s="23" t="s">
        <v>186</v>
      </c>
      <c r="BM100" s="23" t="s">
        <v>821</v>
      </c>
    </row>
    <row r="101" spans="2:65" s="1" customFormat="1" ht="14.4" customHeight="1">
      <c r="B101" s="45"/>
      <c r="C101" s="220" t="s">
        <v>9</v>
      </c>
      <c r="D101" s="220" t="s">
        <v>182</v>
      </c>
      <c r="E101" s="221" t="s">
        <v>822</v>
      </c>
      <c r="F101" s="222" t="s">
        <v>823</v>
      </c>
      <c r="G101" s="223" t="s">
        <v>22</v>
      </c>
      <c r="H101" s="224">
        <v>1</v>
      </c>
      <c r="I101" s="225"/>
      <c r="J101" s="224">
        <f>ROUND(I101*H101,0)</f>
        <v>0</v>
      </c>
      <c r="K101" s="222" t="s">
        <v>22</v>
      </c>
      <c r="L101" s="71"/>
      <c r="M101" s="226" t="s">
        <v>22</v>
      </c>
      <c r="N101" s="227" t="s">
        <v>45</v>
      </c>
      <c r="O101" s="46"/>
      <c r="P101" s="228">
        <f>O101*H101</f>
        <v>0</v>
      </c>
      <c r="Q101" s="228">
        <v>0</v>
      </c>
      <c r="R101" s="228">
        <f>Q101*H101</f>
        <v>0</v>
      </c>
      <c r="S101" s="228">
        <v>0</v>
      </c>
      <c r="T101" s="229">
        <f>S101*H101</f>
        <v>0</v>
      </c>
      <c r="AR101" s="23" t="s">
        <v>186</v>
      </c>
      <c r="AT101" s="23" t="s">
        <v>182</v>
      </c>
      <c r="AU101" s="23" t="s">
        <v>187</v>
      </c>
      <c r="AY101" s="23" t="s">
        <v>180</v>
      </c>
      <c r="BE101" s="230">
        <f>IF(N101="základní",J101,0)</f>
        <v>0</v>
      </c>
      <c r="BF101" s="230">
        <f>IF(N101="snížená",J101,0)</f>
        <v>0</v>
      </c>
      <c r="BG101" s="230">
        <f>IF(N101="zákl. přenesená",J101,0)</f>
        <v>0</v>
      </c>
      <c r="BH101" s="230">
        <f>IF(N101="sníž. přenesená",J101,0)</f>
        <v>0</v>
      </c>
      <c r="BI101" s="230">
        <f>IF(N101="nulová",J101,0)</f>
        <v>0</v>
      </c>
      <c r="BJ101" s="23" t="s">
        <v>187</v>
      </c>
      <c r="BK101" s="230">
        <f>ROUND(I101*H101,0)</f>
        <v>0</v>
      </c>
      <c r="BL101" s="23" t="s">
        <v>186</v>
      </c>
      <c r="BM101" s="23" t="s">
        <v>824</v>
      </c>
    </row>
    <row r="102" spans="2:65" s="1" customFormat="1" ht="14.4" customHeight="1">
      <c r="B102" s="45"/>
      <c r="C102" s="220" t="s">
        <v>240</v>
      </c>
      <c r="D102" s="220" t="s">
        <v>182</v>
      </c>
      <c r="E102" s="221" t="s">
        <v>825</v>
      </c>
      <c r="F102" s="222" t="s">
        <v>826</v>
      </c>
      <c r="G102" s="223" t="s">
        <v>22</v>
      </c>
      <c r="H102" s="224">
        <v>5</v>
      </c>
      <c r="I102" s="225"/>
      <c r="J102" s="224">
        <f>ROUND(I102*H102,0)</f>
        <v>0</v>
      </c>
      <c r="K102" s="222" t="s">
        <v>22</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827</v>
      </c>
    </row>
    <row r="103" spans="2:65" s="1" customFormat="1" ht="14.4" customHeight="1">
      <c r="B103" s="45"/>
      <c r="C103" s="220" t="s">
        <v>300</v>
      </c>
      <c r="D103" s="220" t="s">
        <v>182</v>
      </c>
      <c r="E103" s="221" t="s">
        <v>828</v>
      </c>
      <c r="F103" s="222" t="s">
        <v>829</v>
      </c>
      <c r="G103" s="223" t="s">
        <v>22</v>
      </c>
      <c r="H103" s="224">
        <v>3</v>
      </c>
      <c r="I103" s="225"/>
      <c r="J103" s="224">
        <f>ROUND(I103*H103,0)</f>
        <v>0</v>
      </c>
      <c r="K103" s="222" t="s">
        <v>22</v>
      </c>
      <c r="L103" s="71"/>
      <c r="M103" s="226" t="s">
        <v>22</v>
      </c>
      <c r="N103" s="227" t="s">
        <v>45</v>
      </c>
      <c r="O103" s="46"/>
      <c r="P103" s="228">
        <f>O103*H103</f>
        <v>0</v>
      </c>
      <c r="Q103" s="228">
        <v>0</v>
      </c>
      <c r="R103" s="228">
        <f>Q103*H103</f>
        <v>0</v>
      </c>
      <c r="S103" s="228">
        <v>0</v>
      </c>
      <c r="T103" s="229">
        <f>S103*H103</f>
        <v>0</v>
      </c>
      <c r="AR103" s="23" t="s">
        <v>186</v>
      </c>
      <c r="AT103" s="23" t="s">
        <v>182</v>
      </c>
      <c r="AU103" s="23" t="s">
        <v>187</v>
      </c>
      <c r="AY103" s="23" t="s">
        <v>180</v>
      </c>
      <c r="BE103" s="230">
        <f>IF(N103="základní",J103,0)</f>
        <v>0</v>
      </c>
      <c r="BF103" s="230">
        <f>IF(N103="snížená",J103,0)</f>
        <v>0</v>
      </c>
      <c r="BG103" s="230">
        <f>IF(N103="zákl. přenesená",J103,0)</f>
        <v>0</v>
      </c>
      <c r="BH103" s="230">
        <f>IF(N103="sníž. přenesená",J103,0)</f>
        <v>0</v>
      </c>
      <c r="BI103" s="230">
        <f>IF(N103="nulová",J103,0)</f>
        <v>0</v>
      </c>
      <c r="BJ103" s="23" t="s">
        <v>187</v>
      </c>
      <c r="BK103" s="230">
        <f>ROUND(I103*H103,0)</f>
        <v>0</v>
      </c>
      <c r="BL103" s="23" t="s">
        <v>186</v>
      </c>
      <c r="BM103" s="23" t="s">
        <v>830</v>
      </c>
    </row>
    <row r="104" spans="2:65" s="1" customFormat="1" ht="14.4" customHeight="1">
      <c r="B104" s="45"/>
      <c r="C104" s="220" t="s">
        <v>243</v>
      </c>
      <c r="D104" s="220" t="s">
        <v>182</v>
      </c>
      <c r="E104" s="221" t="s">
        <v>831</v>
      </c>
      <c r="F104" s="222" t="s">
        <v>832</v>
      </c>
      <c r="G104" s="223" t="s">
        <v>22</v>
      </c>
      <c r="H104" s="224">
        <v>1</v>
      </c>
      <c r="I104" s="225"/>
      <c r="J104" s="224">
        <f>ROUND(I104*H104,0)</f>
        <v>0</v>
      </c>
      <c r="K104" s="222" t="s">
        <v>22</v>
      </c>
      <c r="L104" s="71"/>
      <c r="M104" s="226" t="s">
        <v>22</v>
      </c>
      <c r="N104" s="227" t="s">
        <v>45</v>
      </c>
      <c r="O104" s="46"/>
      <c r="P104" s="228">
        <f>O104*H104</f>
        <v>0</v>
      </c>
      <c r="Q104" s="228">
        <v>0</v>
      </c>
      <c r="R104" s="228">
        <f>Q104*H104</f>
        <v>0</v>
      </c>
      <c r="S104" s="228">
        <v>0</v>
      </c>
      <c r="T104" s="229">
        <f>S104*H104</f>
        <v>0</v>
      </c>
      <c r="AR104" s="23" t="s">
        <v>186</v>
      </c>
      <c r="AT104" s="23" t="s">
        <v>182</v>
      </c>
      <c r="AU104" s="23" t="s">
        <v>187</v>
      </c>
      <c r="AY104" s="23" t="s">
        <v>180</v>
      </c>
      <c r="BE104" s="230">
        <f>IF(N104="základní",J104,0)</f>
        <v>0</v>
      </c>
      <c r="BF104" s="230">
        <f>IF(N104="snížená",J104,0)</f>
        <v>0</v>
      </c>
      <c r="BG104" s="230">
        <f>IF(N104="zákl. přenesená",J104,0)</f>
        <v>0</v>
      </c>
      <c r="BH104" s="230">
        <f>IF(N104="sníž. přenesená",J104,0)</f>
        <v>0</v>
      </c>
      <c r="BI104" s="230">
        <f>IF(N104="nulová",J104,0)</f>
        <v>0</v>
      </c>
      <c r="BJ104" s="23" t="s">
        <v>187</v>
      </c>
      <c r="BK104" s="230">
        <f>ROUND(I104*H104,0)</f>
        <v>0</v>
      </c>
      <c r="BL104" s="23" t="s">
        <v>186</v>
      </c>
      <c r="BM104" s="23" t="s">
        <v>833</v>
      </c>
    </row>
    <row r="105" spans="2:65" s="1" customFormat="1" ht="14.4" customHeight="1">
      <c r="B105" s="45"/>
      <c r="C105" s="220" t="s">
        <v>315</v>
      </c>
      <c r="D105" s="220" t="s">
        <v>182</v>
      </c>
      <c r="E105" s="221" t="s">
        <v>834</v>
      </c>
      <c r="F105" s="222" t="s">
        <v>835</v>
      </c>
      <c r="G105" s="223" t="s">
        <v>22</v>
      </c>
      <c r="H105" s="224">
        <v>1</v>
      </c>
      <c r="I105" s="225"/>
      <c r="J105" s="224">
        <f>ROUND(I105*H105,0)</f>
        <v>0</v>
      </c>
      <c r="K105" s="222" t="s">
        <v>22</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836</v>
      </c>
    </row>
    <row r="106" spans="2:65" s="1" customFormat="1" ht="14.4" customHeight="1">
      <c r="B106" s="45"/>
      <c r="C106" s="220" t="s">
        <v>253</v>
      </c>
      <c r="D106" s="220" t="s">
        <v>182</v>
      </c>
      <c r="E106" s="221" t="s">
        <v>837</v>
      </c>
      <c r="F106" s="222" t="s">
        <v>838</v>
      </c>
      <c r="G106" s="223" t="s">
        <v>22</v>
      </c>
      <c r="H106" s="224">
        <v>2</v>
      </c>
      <c r="I106" s="225"/>
      <c r="J106" s="224">
        <f>ROUND(I106*H106,0)</f>
        <v>0</v>
      </c>
      <c r="K106" s="222" t="s">
        <v>22</v>
      </c>
      <c r="L106" s="71"/>
      <c r="M106" s="226" t="s">
        <v>22</v>
      </c>
      <c r="N106" s="227" t="s">
        <v>45</v>
      </c>
      <c r="O106" s="46"/>
      <c r="P106" s="228">
        <f>O106*H106</f>
        <v>0</v>
      </c>
      <c r="Q106" s="228">
        <v>0</v>
      </c>
      <c r="R106" s="228">
        <f>Q106*H106</f>
        <v>0</v>
      </c>
      <c r="S106" s="228">
        <v>0</v>
      </c>
      <c r="T106" s="229">
        <f>S106*H106</f>
        <v>0</v>
      </c>
      <c r="AR106" s="23" t="s">
        <v>186</v>
      </c>
      <c r="AT106" s="23" t="s">
        <v>182</v>
      </c>
      <c r="AU106" s="23" t="s">
        <v>187</v>
      </c>
      <c r="AY106" s="23" t="s">
        <v>180</v>
      </c>
      <c r="BE106" s="230">
        <f>IF(N106="základní",J106,0)</f>
        <v>0</v>
      </c>
      <c r="BF106" s="230">
        <f>IF(N106="snížená",J106,0)</f>
        <v>0</v>
      </c>
      <c r="BG106" s="230">
        <f>IF(N106="zákl. přenesená",J106,0)</f>
        <v>0</v>
      </c>
      <c r="BH106" s="230">
        <f>IF(N106="sníž. přenesená",J106,0)</f>
        <v>0</v>
      </c>
      <c r="BI106" s="230">
        <f>IF(N106="nulová",J106,0)</f>
        <v>0</v>
      </c>
      <c r="BJ106" s="23" t="s">
        <v>187</v>
      </c>
      <c r="BK106" s="230">
        <f>ROUND(I106*H106,0)</f>
        <v>0</v>
      </c>
      <c r="BL106" s="23" t="s">
        <v>186</v>
      </c>
      <c r="BM106" s="23" t="s">
        <v>839</v>
      </c>
    </row>
    <row r="107" spans="2:65" s="1" customFormat="1" ht="14.4" customHeight="1">
      <c r="B107" s="45"/>
      <c r="C107" s="220" t="s">
        <v>326</v>
      </c>
      <c r="D107" s="220" t="s">
        <v>182</v>
      </c>
      <c r="E107" s="221" t="s">
        <v>840</v>
      </c>
      <c r="F107" s="222" t="s">
        <v>841</v>
      </c>
      <c r="G107" s="223" t="s">
        <v>22</v>
      </c>
      <c r="H107" s="224">
        <v>1</v>
      </c>
      <c r="I107" s="225"/>
      <c r="J107" s="224">
        <f>ROUND(I107*H107,0)</f>
        <v>0</v>
      </c>
      <c r="K107" s="222" t="s">
        <v>22</v>
      </c>
      <c r="L107" s="71"/>
      <c r="M107" s="226" t="s">
        <v>22</v>
      </c>
      <c r="N107" s="227" t="s">
        <v>45</v>
      </c>
      <c r="O107" s="46"/>
      <c r="P107" s="228">
        <f>O107*H107</f>
        <v>0</v>
      </c>
      <c r="Q107" s="228">
        <v>0</v>
      </c>
      <c r="R107" s="228">
        <f>Q107*H107</f>
        <v>0</v>
      </c>
      <c r="S107" s="228">
        <v>0</v>
      </c>
      <c r="T107" s="229">
        <f>S107*H107</f>
        <v>0</v>
      </c>
      <c r="AR107" s="23" t="s">
        <v>186</v>
      </c>
      <c r="AT107" s="23" t="s">
        <v>182</v>
      </c>
      <c r="AU107" s="23" t="s">
        <v>187</v>
      </c>
      <c r="AY107" s="23" t="s">
        <v>180</v>
      </c>
      <c r="BE107" s="230">
        <f>IF(N107="základní",J107,0)</f>
        <v>0</v>
      </c>
      <c r="BF107" s="230">
        <f>IF(N107="snížená",J107,0)</f>
        <v>0</v>
      </c>
      <c r="BG107" s="230">
        <f>IF(N107="zákl. přenesená",J107,0)</f>
        <v>0</v>
      </c>
      <c r="BH107" s="230">
        <f>IF(N107="sníž. přenesená",J107,0)</f>
        <v>0</v>
      </c>
      <c r="BI107" s="230">
        <f>IF(N107="nulová",J107,0)</f>
        <v>0</v>
      </c>
      <c r="BJ107" s="23" t="s">
        <v>187</v>
      </c>
      <c r="BK107" s="230">
        <f>ROUND(I107*H107,0)</f>
        <v>0</v>
      </c>
      <c r="BL107" s="23" t="s">
        <v>186</v>
      </c>
      <c r="BM107" s="23" t="s">
        <v>842</v>
      </c>
    </row>
    <row r="108" spans="2:65" s="1" customFormat="1" ht="14.4" customHeight="1">
      <c r="B108" s="45"/>
      <c r="C108" s="220" t="s">
        <v>258</v>
      </c>
      <c r="D108" s="220" t="s">
        <v>182</v>
      </c>
      <c r="E108" s="221" t="s">
        <v>816</v>
      </c>
      <c r="F108" s="222" t="s">
        <v>817</v>
      </c>
      <c r="G108" s="223" t="s">
        <v>22</v>
      </c>
      <c r="H108" s="224">
        <v>1</v>
      </c>
      <c r="I108" s="225"/>
      <c r="J108" s="224">
        <f>ROUND(I108*H108,0)</f>
        <v>0</v>
      </c>
      <c r="K108" s="222" t="s">
        <v>22</v>
      </c>
      <c r="L108" s="71"/>
      <c r="M108" s="226" t="s">
        <v>22</v>
      </c>
      <c r="N108" s="227" t="s">
        <v>45</v>
      </c>
      <c r="O108" s="46"/>
      <c r="P108" s="228">
        <f>O108*H108</f>
        <v>0</v>
      </c>
      <c r="Q108" s="228">
        <v>0</v>
      </c>
      <c r="R108" s="228">
        <f>Q108*H108</f>
        <v>0</v>
      </c>
      <c r="S108" s="228">
        <v>0</v>
      </c>
      <c r="T108" s="229">
        <f>S108*H108</f>
        <v>0</v>
      </c>
      <c r="AR108" s="23" t="s">
        <v>186</v>
      </c>
      <c r="AT108" s="23" t="s">
        <v>182</v>
      </c>
      <c r="AU108" s="23" t="s">
        <v>187</v>
      </c>
      <c r="AY108" s="23" t="s">
        <v>180</v>
      </c>
      <c r="BE108" s="230">
        <f>IF(N108="základní",J108,0)</f>
        <v>0</v>
      </c>
      <c r="BF108" s="230">
        <f>IF(N108="snížená",J108,0)</f>
        <v>0</v>
      </c>
      <c r="BG108" s="230">
        <f>IF(N108="zákl. přenesená",J108,0)</f>
        <v>0</v>
      </c>
      <c r="BH108" s="230">
        <f>IF(N108="sníž. přenesená",J108,0)</f>
        <v>0</v>
      </c>
      <c r="BI108" s="230">
        <f>IF(N108="nulová",J108,0)</f>
        <v>0</v>
      </c>
      <c r="BJ108" s="23" t="s">
        <v>187</v>
      </c>
      <c r="BK108" s="230">
        <f>ROUND(I108*H108,0)</f>
        <v>0</v>
      </c>
      <c r="BL108" s="23" t="s">
        <v>186</v>
      </c>
      <c r="BM108" s="23" t="s">
        <v>843</v>
      </c>
    </row>
    <row r="109" spans="2:65" s="1" customFormat="1" ht="14.4" customHeight="1">
      <c r="B109" s="45"/>
      <c r="C109" s="220" t="s">
        <v>339</v>
      </c>
      <c r="D109" s="220" t="s">
        <v>182</v>
      </c>
      <c r="E109" s="221" t="s">
        <v>819</v>
      </c>
      <c r="F109" s="222" t="s">
        <v>820</v>
      </c>
      <c r="G109" s="223" t="s">
        <v>22</v>
      </c>
      <c r="H109" s="224">
        <v>1</v>
      </c>
      <c r="I109" s="225"/>
      <c r="J109" s="224">
        <f>ROUND(I109*H109,0)</f>
        <v>0</v>
      </c>
      <c r="K109" s="222" t="s">
        <v>22</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844</v>
      </c>
    </row>
    <row r="110" spans="2:65" s="1" customFormat="1" ht="14.4" customHeight="1">
      <c r="B110" s="45"/>
      <c r="C110" s="220" t="s">
        <v>265</v>
      </c>
      <c r="D110" s="220" t="s">
        <v>182</v>
      </c>
      <c r="E110" s="221" t="s">
        <v>822</v>
      </c>
      <c r="F110" s="222" t="s">
        <v>823</v>
      </c>
      <c r="G110" s="223" t="s">
        <v>22</v>
      </c>
      <c r="H110" s="224">
        <v>1</v>
      </c>
      <c r="I110" s="225"/>
      <c r="J110" s="224">
        <f>ROUND(I110*H110,0)</f>
        <v>0</v>
      </c>
      <c r="K110" s="222" t="s">
        <v>22</v>
      </c>
      <c r="L110" s="71"/>
      <c r="M110" s="226" t="s">
        <v>22</v>
      </c>
      <c r="N110" s="227" t="s">
        <v>45</v>
      </c>
      <c r="O110" s="46"/>
      <c r="P110" s="228">
        <f>O110*H110</f>
        <v>0</v>
      </c>
      <c r="Q110" s="228">
        <v>0</v>
      </c>
      <c r="R110" s="228">
        <f>Q110*H110</f>
        <v>0</v>
      </c>
      <c r="S110" s="228">
        <v>0</v>
      </c>
      <c r="T110" s="229">
        <f>S110*H110</f>
        <v>0</v>
      </c>
      <c r="AR110" s="23" t="s">
        <v>186</v>
      </c>
      <c r="AT110" s="23" t="s">
        <v>182</v>
      </c>
      <c r="AU110" s="23" t="s">
        <v>187</v>
      </c>
      <c r="AY110" s="23" t="s">
        <v>180</v>
      </c>
      <c r="BE110" s="230">
        <f>IF(N110="základní",J110,0)</f>
        <v>0</v>
      </c>
      <c r="BF110" s="230">
        <f>IF(N110="snížená",J110,0)</f>
        <v>0</v>
      </c>
      <c r="BG110" s="230">
        <f>IF(N110="zákl. přenesená",J110,0)</f>
        <v>0</v>
      </c>
      <c r="BH110" s="230">
        <f>IF(N110="sníž. přenesená",J110,0)</f>
        <v>0</v>
      </c>
      <c r="BI110" s="230">
        <f>IF(N110="nulová",J110,0)</f>
        <v>0</v>
      </c>
      <c r="BJ110" s="23" t="s">
        <v>187</v>
      </c>
      <c r="BK110" s="230">
        <f>ROUND(I110*H110,0)</f>
        <v>0</v>
      </c>
      <c r="BL110" s="23" t="s">
        <v>186</v>
      </c>
      <c r="BM110" s="23" t="s">
        <v>845</v>
      </c>
    </row>
    <row r="111" spans="2:65" s="1" customFormat="1" ht="14.4" customHeight="1">
      <c r="B111" s="45"/>
      <c r="C111" s="220" t="s">
        <v>348</v>
      </c>
      <c r="D111" s="220" t="s">
        <v>182</v>
      </c>
      <c r="E111" s="221" t="s">
        <v>846</v>
      </c>
      <c r="F111" s="222" t="s">
        <v>847</v>
      </c>
      <c r="G111" s="223" t="s">
        <v>22</v>
      </c>
      <c r="H111" s="224">
        <v>10</v>
      </c>
      <c r="I111" s="225"/>
      <c r="J111" s="224">
        <f>ROUND(I111*H111,0)</f>
        <v>0</v>
      </c>
      <c r="K111" s="222" t="s">
        <v>22</v>
      </c>
      <c r="L111" s="71"/>
      <c r="M111" s="226" t="s">
        <v>22</v>
      </c>
      <c r="N111" s="227" t="s">
        <v>45</v>
      </c>
      <c r="O111" s="46"/>
      <c r="P111" s="228">
        <f>O111*H111</f>
        <v>0</v>
      </c>
      <c r="Q111" s="228">
        <v>0</v>
      </c>
      <c r="R111" s="228">
        <f>Q111*H111</f>
        <v>0</v>
      </c>
      <c r="S111" s="228">
        <v>0</v>
      </c>
      <c r="T111" s="229">
        <f>S111*H111</f>
        <v>0</v>
      </c>
      <c r="AR111" s="23" t="s">
        <v>186</v>
      </c>
      <c r="AT111" s="23" t="s">
        <v>182</v>
      </c>
      <c r="AU111" s="23" t="s">
        <v>187</v>
      </c>
      <c r="AY111" s="23" t="s">
        <v>180</v>
      </c>
      <c r="BE111" s="230">
        <f>IF(N111="základní",J111,0)</f>
        <v>0</v>
      </c>
      <c r="BF111" s="230">
        <f>IF(N111="snížená",J111,0)</f>
        <v>0</v>
      </c>
      <c r="BG111" s="230">
        <f>IF(N111="zákl. přenesená",J111,0)</f>
        <v>0</v>
      </c>
      <c r="BH111" s="230">
        <f>IF(N111="sníž. přenesená",J111,0)</f>
        <v>0</v>
      </c>
      <c r="BI111" s="230">
        <f>IF(N111="nulová",J111,0)</f>
        <v>0</v>
      </c>
      <c r="BJ111" s="23" t="s">
        <v>187</v>
      </c>
      <c r="BK111" s="230">
        <f>ROUND(I111*H111,0)</f>
        <v>0</v>
      </c>
      <c r="BL111" s="23" t="s">
        <v>186</v>
      </c>
      <c r="BM111" s="23" t="s">
        <v>848</v>
      </c>
    </row>
    <row r="112" spans="2:65" s="1" customFormat="1" ht="14.4" customHeight="1">
      <c r="B112" s="45"/>
      <c r="C112" s="220" t="s">
        <v>270</v>
      </c>
      <c r="D112" s="220" t="s">
        <v>182</v>
      </c>
      <c r="E112" s="221" t="s">
        <v>828</v>
      </c>
      <c r="F112" s="222" t="s">
        <v>829</v>
      </c>
      <c r="G112" s="223" t="s">
        <v>22</v>
      </c>
      <c r="H112" s="224">
        <v>1</v>
      </c>
      <c r="I112" s="225"/>
      <c r="J112" s="224">
        <f>ROUND(I112*H112,0)</f>
        <v>0</v>
      </c>
      <c r="K112" s="222" t="s">
        <v>22</v>
      </c>
      <c r="L112" s="71"/>
      <c r="M112" s="226" t="s">
        <v>22</v>
      </c>
      <c r="N112" s="227" t="s">
        <v>45</v>
      </c>
      <c r="O112" s="46"/>
      <c r="P112" s="228">
        <f>O112*H112</f>
        <v>0</v>
      </c>
      <c r="Q112" s="228">
        <v>0</v>
      </c>
      <c r="R112" s="228">
        <f>Q112*H112</f>
        <v>0</v>
      </c>
      <c r="S112" s="228">
        <v>0</v>
      </c>
      <c r="T112" s="229">
        <f>S112*H112</f>
        <v>0</v>
      </c>
      <c r="AR112" s="23" t="s">
        <v>186</v>
      </c>
      <c r="AT112" s="23" t="s">
        <v>182</v>
      </c>
      <c r="AU112" s="23" t="s">
        <v>187</v>
      </c>
      <c r="AY112" s="23" t="s">
        <v>180</v>
      </c>
      <c r="BE112" s="230">
        <f>IF(N112="základní",J112,0)</f>
        <v>0</v>
      </c>
      <c r="BF112" s="230">
        <f>IF(N112="snížená",J112,0)</f>
        <v>0</v>
      </c>
      <c r="BG112" s="230">
        <f>IF(N112="zákl. přenesená",J112,0)</f>
        <v>0</v>
      </c>
      <c r="BH112" s="230">
        <f>IF(N112="sníž. přenesená",J112,0)</f>
        <v>0</v>
      </c>
      <c r="BI112" s="230">
        <f>IF(N112="nulová",J112,0)</f>
        <v>0</v>
      </c>
      <c r="BJ112" s="23" t="s">
        <v>187</v>
      </c>
      <c r="BK112" s="230">
        <f>ROUND(I112*H112,0)</f>
        <v>0</v>
      </c>
      <c r="BL112" s="23" t="s">
        <v>186</v>
      </c>
      <c r="BM112" s="23" t="s">
        <v>849</v>
      </c>
    </row>
    <row r="113" spans="2:65" s="1" customFormat="1" ht="14.4" customHeight="1">
      <c r="B113" s="45"/>
      <c r="C113" s="220" t="s">
        <v>355</v>
      </c>
      <c r="D113" s="220" t="s">
        <v>182</v>
      </c>
      <c r="E113" s="221" t="s">
        <v>850</v>
      </c>
      <c r="F113" s="222" t="s">
        <v>851</v>
      </c>
      <c r="G113" s="223" t="s">
        <v>22</v>
      </c>
      <c r="H113" s="224">
        <v>1</v>
      </c>
      <c r="I113" s="225"/>
      <c r="J113" s="224">
        <f>ROUND(I113*H113,0)</f>
        <v>0</v>
      </c>
      <c r="K113" s="222" t="s">
        <v>22</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852</v>
      </c>
    </row>
    <row r="114" spans="2:65" s="1" customFormat="1" ht="14.4" customHeight="1">
      <c r="B114" s="45"/>
      <c r="C114" s="220" t="s">
        <v>274</v>
      </c>
      <c r="D114" s="220" t="s">
        <v>182</v>
      </c>
      <c r="E114" s="221" t="s">
        <v>853</v>
      </c>
      <c r="F114" s="222" t="s">
        <v>854</v>
      </c>
      <c r="G114" s="223" t="s">
        <v>22</v>
      </c>
      <c r="H114" s="224">
        <v>1</v>
      </c>
      <c r="I114" s="225"/>
      <c r="J114" s="224">
        <f>ROUND(I114*H114,0)</f>
        <v>0</v>
      </c>
      <c r="K114" s="222" t="s">
        <v>22</v>
      </c>
      <c r="L114" s="71"/>
      <c r="M114" s="226" t="s">
        <v>22</v>
      </c>
      <c r="N114" s="227" t="s">
        <v>45</v>
      </c>
      <c r="O114" s="46"/>
      <c r="P114" s="228">
        <f>O114*H114</f>
        <v>0</v>
      </c>
      <c r="Q114" s="228">
        <v>0</v>
      </c>
      <c r="R114" s="228">
        <f>Q114*H114</f>
        <v>0</v>
      </c>
      <c r="S114" s="228">
        <v>0</v>
      </c>
      <c r="T114" s="229">
        <f>S114*H114</f>
        <v>0</v>
      </c>
      <c r="AR114" s="23" t="s">
        <v>186</v>
      </c>
      <c r="AT114" s="23" t="s">
        <v>182</v>
      </c>
      <c r="AU114" s="23" t="s">
        <v>187</v>
      </c>
      <c r="AY114" s="23" t="s">
        <v>180</v>
      </c>
      <c r="BE114" s="230">
        <f>IF(N114="základní",J114,0)</f>
        <v>0</v>
      </c>
      <c r="BF114" s="230">
        <f>IF(N114="snížená",J114,0)</f>
        <v>0</v>
      </c>
      <c r="BG114" s="230">
        <f>IF(N114="zákl. přenesená",J114,0)</f>
        <v>0</v>
      </c>
      <c r="BH114" s="230">
        <f>IF(N114="sníž. přenesená",J114,0)</f>
        <v>0</v>
      </c>
      <c r="BI114" s="230">
        <f>IF(N114="nulová",J114,0)</f>
        <v>0</v>
      </c>
      <c r="BJ114" s="23" t="s">
        <v>187</v>
      </c>
      <c r="BK114" s="230">
        <f>ROUND(I114*H114,0)</f>
        <v>0</v>
      </c>
      <c r="BL114" s="23" t="s">
        <v>186</v>
      </c>
      <c r="BM114" s="23" t="s">
        <v>855</v>
      </c>
    </row>
    <row r="115" spans="2:65" s="1" customFormat="1" ht="14.4" customHeight="1">
      <c r="B115" s="45"/>
      <c r="C115" s="220" t="s">
        <v>364</v>
      </c>
      <c r="D115" s="220" t="s">
        <v>182</v>
      </c>
      <c r="E115" s="221" t="s">
        <v>856</v>
      </c>
      <c r="F115" s="222" t="s">
        <v>857</v>
      </c>
      <c r="G115" s="223" t="s">
        <v>22</v>
      </c>
      <c r="H115" s="224">
        <v>1</v>
      </c>
      <c r="I115" s="225"/>
      <c r="J115" s="224">
        <f>ROUND(I115*H115,0)</f>
        <v>0</v>
      </c>
      <c r="K115" s="222" t="s">
        <v>22</v>
      </c>
      <c r="L115" s="71"/>
      <c r="M115" s="226" t="s">
        <v>22</v>
      </c>
      <c r="N115" s="227" t="s">
        <v>45</v>
      </c>
      <c r="O115" s="46"/>
      <c r="P115" s="228">
        <f>O115*H115</f>
        <v>0</v>
      </c>
      <c r="Q115" s="228">
        <v>0</v>
      </c>
      <c r="R115" s="228">
        <f>Q115*H115</f>
        <v>0</v>
      </c>
      <c r="S115" s="228">
        <v>0</v>
      </c>
      <c r="T115" s="229">
        <f>S115*H115</f>
        <v>0</v>
      </c>
      <c r="AR115" s="23" t="s">
        <v>186</v>
      </c>
      <c r="AT115" s="23" t="s">
        <v>182</v>
      </c>
      <c r="AU115" s="23" t="s">
        <v>187</v>
      </c>
      <c r="AY115" s="23" t="s">
        <v>180</v>
      </c>
      <c r="BE115" s="230">
        <f>IF(N115="základní",J115,0)</f>
        <v>0</v>
      </c>
      <c r="BF115" s="230">
        <f>IF(N115="snížená",J115,0)</f>
        <v>0</v>
      </c>
      <c r="BG115" s="230">
        <f>IF(N115="zákl. přenesená",J115,0)</f>
        <v>0</v>
      </c>
      <c r="BH115" s="230">
        <f>IF(N115="sníž. přenesená",J115,0)</f>
        <v>0</v>
      </c>
      <c r="BI115" s="230">
        <f>IF(N115="nulová",J115,0)</f>
        <v>0</v>
      </c>
      <c r="BJ115" s="23" t="s">
        <v>187</v>
      </c>
      <c r="BK115" s="230">
        <f>ROUND(I115*H115,0)</f>
        <v>0</v>
      </c>
      <c r="BL115" s="23" t="s">
        <v>186</v>
      </c>
      <c r="BM115" s="23" t="s">
        <v>858</v>
      </c>
    </row>
    <row r="116" spans="2:65" s="1" customFormat="1" ht="14.4" customHeight="1">
      <c r="B116" s="45"/>
      <c r="C116" s="220" t="s">
        <v>278</v>
      </c>
      <c r="D116" s="220" t="s">
        <v>182</v>
      </c>
      <c r="E116" s="221" t="s">
        <v>819</v>
      </c>
      <c r="F116" s="222" t="s">
        <v>820</v>
      </c>
      <c r="G116" s="223" t="s">
        <v>22</v>
      </c>
      <c r="H116" s="224">
        <v>1</v>
      </c>
      <c r="I116" s="225"/>
      <c r="J116" s="224">
        <f>ROUND(I116*H116,0)</f>
        <v>0</v>
      </c>
      <c r="K116" s="222" t="s">
        <v>22</v>
      </c>
      <c r="L116" s="71"/>
      <c r="M116" s="226" t="s">
        <v>22</v>
      </c>
      <c r="N116" s="227" t="s">
        <v>45</v>
      </c>
      <c r="O116" s="46"/>
      <c r="P116" s="228">
        <f>O116*H116</f>
        <v>0</v>
      </c>
      <c r="Q116" s="228">
        <v>0</v>
      </c>
      <c r="R116" s="228">
        <f>Q116*H116</f>
        <v>0</v>
      </c>
      <c r="S116" s="228">
        <v>0</v>
      </c>
      <c r="T116" s="229">
        <f>S116*H116</f>
        <v>0</v>
      </c>
      <c r="AR116" s="23" t="s">
        <v>186</v>
      </c>
      <c r="AT116" s="23" t="s">
        <v>182</v>
      </c>
      <c r="AU116" s="23" t="s">
        <v>187</v>
      </c>
      <c r="AY116" s="23" t="s">
        <v>180</v>
      </c>
      <c r="BE116" s="230">
        <f>IF(N116="základní",J116,0)</f>
        <v>0</v>
      </c>
      <c r="BF116" s="230">
        <f>IF(N116="snížená",J116,0)</f>
        <v>0</v>
      </c>
      <c r="BG116" s="230">
        <f>IF(N116="zákl. přenesená",J116,0)</f>
        <v>0</v>
      </c>
      <c r="BH116" s="230">
        <f>IF(N116="sníž. přenesená",J116,0)</f>
        <v>0</v>
      </c>
      <c r="BI116" s="230">
        <f>IF(N116="nulová",J116,0)</f>
        <v>0</v>
      </c>
      <c r="BJ116" s="23" t="s">
        <v>187</v>
      </c>
      <c r="BK116" s="230">
        <f>ROUND(I116*H116,0)</f>
        <v>0</v>
      </c>
      <c r="BL116" s="23" t="s">
        <v>186</v>
      </c>
      <c r="BM116" s="23" t="s">
        <v>859</v>
      </c>
    </row>
    <row r="117" spans="2:65" s="1" customFormat="1" ht="14.4" customHeight="1">
      <c r="B117" s="45"/>
      <c r="C117" s="220" t="s">
        <v>371</v>
      </c>
      <c r="D117" s="220" t="s">
        <v>182</v>
      </c>
      <c r="E117" s="221" t="s">
        <v>822</v>
      </c>
      <c r="F117" s="222" t="s">
        <v>823</v>
      </c>
      <c r="G117" s="223" t="s">
        <v>22</v>
      </c>
      <c r="H117" s="224">
        <v>1</v>
      </c>
      <c r="I117" s="225"/>
      <c r="J117" s="224">
        <f>ROUND(I117*H117,0)</f>
        <v>0</v>
      </c>
      <c r="K117" s="222" t="s">
        <v>22</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860</v>
      </c>
    </row>
    <row r="118" spans="2:65" s="1" customFormat="1" ht="14.4" customHeight="1">
      <c r="B118" s="45"/>
      <c r="C118" s="220" t="s">
        <v>286</v>
      </c>
      <c r="D118" s="220" t="s">
        <v>182</v>
      </c>
      <c r="E118" s="221" t="s">
        <v>861</v>
      </c>
      <c r="F118" s="222" t="s">
        <v>862</v>
      </c>
      <c r="G118" s="223" t="s">
        <v>22</v>
      </c>
      <c r="H118" s="224">
        <v>6</v>
      </c>
      <c r="I118" s="225"/>
      <c r="J118" s="224">
        <f>ROUND(I118*H118,0)</f>
        <v>0</v>
      </c>
      <c r="K118" s="222" t="s">
        <v>22</v>
      </c>
      <c r="L118" s="71"/>
      <c r="M118" s="226" t="s">
        <v>22</v>
      </c>
      <c r="N118" s="227" t="s">
        <v>45</v>
      </c>
      <c r="O118" s="46"/>
      <c r="P118" s="228">
        <f>O118*H118</f>
        <v>0</v>
      </c>
      <c r="Q118" s="228">
        <v>0</v>
      </c>
      <c r="R118" s="228">
        <f>Q118*H118</f>
        <v>0</v>
      </c>
      <c r="S118" s="228">
        <v>0</v>
      </c>
      <c r="T118" s="229">
        <f>S118*H118</f>
        <v>0</v>
      </c>
      <c r="AR118" s="23" t="s">
        <v>186</v>
      </c>
      <c r="AT118" s="23" t="s">
        <v>182</v>
      </c>
      <c r="AU118" s="23" t="s">
        <v>187</v>
      </c>
      <c r="AY118" s="23" t="s">
        <v>180</v>
      </c>
      <c r="BE118" s="230">
        <f>IF(N118="základní",J118,0)</f>
        <v>0</v>
      </c>
      <c r="BF118" s="230">
        <f>IF(N118="snížená",J118,0)</f>
        <v>0</v>
      </c>
      <c r="BG118" s="230">
        <f>IF(N118="zákl. přenesená",J118,0)</f>
        <v>0</v>
      </c>
      <c r="BH118" s="230">
        <f>IF(N118="sníž. přenesená",J118,0)</f>
        <v>0</v>
      </c>
      <c r="BI118" s="230">
        <f>IF(N118="nulová",J118,0)</f>
        <v>0</v>
      </c>
      <c r="BJ118" s="23" t="s">
        <v>187</v>
      </c>
      <c r="BK118" s="230">
        <f>ROUND(I118*H118,0)</f>
        <v>0</v>
      </c>
      <c r="BL118" s="23" t="s">
        <v>186</v>
      </c>
      <c r="BM118" s="23" t="s">
        <v>863</v>
      </c>
    </row>
    <row r="119" spans="2:65" s="1" customFormat="1" ht="14.4" customHeight="1">
      <c r="B119" s="45"/>
      <c r="C119" s="220" t="s">
        <v>381</v>
      </c>
      <c r="D119" s="220" t="s">
        <v>182</v>
      </c>
      <c r="E119" s="221" t="s">
        <v>864</v>
      </c>
      <c r="F119" s="222" t="s">
        <v>865</v>
      </c>
      <c r="G119" s="223" t="s">
        <v>22</v>
      </c>
      <c r="H119" s="224">
        <v>6</v>
      </c>
      <c r="I119" s="225"/>
      <c r="J119" s="224">
        <f>ROUND(I119*H119,0)</f>
        <v>0</v>
      </c>
      <c r="K119" s="222" t="s">
        <v>22</v>
      </c>
      <c r="L119" s="71"/>
      <c r="M119" s="226" t="s">
        <v>22</v>
      </c>
      <c r="N119" s="227" t="s">
        <v>45</v>
      </c>
      <c r="O119" s="46"/>
      <c r="P119" s="228">
        <f>O119*H119</f>
        <v>0</v>
      </c>
      <c r="Q119" s="228">
        <v>0</v>
      </c>
      <c r="R119" s="228">
        <f>Q119*H119</f>
        <v>0</v>
      </c>
      <c r="S119" s="228">
        <v>0</v>
      </c>
      <c r="T119" s="229">
        <f>S119*H119</f>
        <v>0</v>
      </c>
      <c r="AR119" s="23" t="s">
        <v>186</v>
      </c>
      <c r="AT119" s="23" t="s">
        <v>182</v>
      </c>
      <c r="AU119" s="23" t="s">
        <v>187</v>
      </c>
      <c r="AY119" s="23" t="s">
        <v>180</v>
      </c>
      <c r="BE119" s="230">
        <f>IF(N119="základní",J119,0)</f>
        <v>0</v>
      </c>
      <c r="BF119" s="230">
        <f>IF(N119="snížená",J119,0)</f>
        <v>0</v>
      </c>
      <c r="BG119" s="230">
        <f>IF(N119="zákl. přenesená",J119,0)</f>
        <v>0</v>
      </c>
      <c r="BH119" s="230">
        <f>IF(N119="sníž. přenesená",J119,0)</f>
        <v>0</v>
      </c>
      <c r="BI119" s="230">
        <f>IF(N119="nulová",J119,0)</f>
        <v>0</v>
      </c>
      <c r="BJ119" s="23" t="s">
        <v>187</v>
      </c>
      <c r="BK119" s="230">
        <f>ROUND(I119*H119,0)</f>
        <v>0</v>
      </c>
      <c r="BL119" s="23" t="s">
        <v>186</v>
      </c>
      <c r="BM119" s="23" t="s">
        <v>866</v>
      </c>
    </row>
    <row r="120" spans="2:65" s="1" customFormat="1" ht="14.4" customHeight="1">
      <c r="B120" s="45"/>
      <c r="C120" s="220" t="s">
        <v>290</v>
      </c>
      <c r="D120" s="220" t="s">
        <v>182</v>
      </c>
      <c r="E120" s="221" t="s">
        <v>831</v>
      </c>
      <c r="F120" s="222" t="s">
        <v>832</v>
      </c>
      <c r="G120" s="223" t="s">
        <v>22</v>
      </c>
      <c r="H120" s="224">
        <v>1</v>
      </c>
      <c r="I120" s="225"/>
      <c r="J120" s="224">
        <f>ROUND(I120*H120,0)</f>
        <v>0</v>
      </c>
      <c r="K120" s="222" t="s">
        <v>22</v>
      </c>
      <c r="L120" s="71"/>
      <c r="M120" s="226" t="s">
        <v>22</v>
      </c>
      <c r="N120" s="227" t="s">
        <v>45</v>
      </c>
      <c r="O120" s="46"/>
      <c r="P120" s="228">
        <f>O120*H120</f>
        <v>0</v>
      </c>
      <c r="Q120" s="228">
        <v>0</v>
      </c>
      <c r="R120" s="228">
        <f>Q120*H120</f>
        <v>0</v>
      </c>
      <c r="S120" s="228">
        <v>0</v>
      </c>
      <c r="T120" s="229">
        <f>S120*H120</f>
        <v>0</v>
      </c>
      <c r="AR120" s="23" t="s">
        <v>186</v>
      </c>
      <c r="AT120" s="23" t="s">
        <v>182</v>
      </c>
      <c r="AU120" s="23" t="s">
        <v>187</v>
      </c>
      <c r="AY120" s="23" t="s">
        <v>180</v>
      </c>
      <c r="BE120" s="230">
        <f>IF(N120="základní",J120,0)</f>
        <v>0</v>
      </c>
      <c r="BF120" s="230">
        <f>IF(N120="snížená",J120,0)</f>
        <v>0</v>
      </c>
      <c r="BG120" s="230">
        <f>IF(N120="zákl. přenesená",J120,0)</f>
        <v>0</v>
      </c>
      <c r="BH120" s="230">
        <f>IF(N120="sníž. přenesená",J120,0)</f>
        <v>0</v>
      </c>
      <c r="BI120" s="230">
        <f>IF(N120="nulová",J120,0)</f>
        <v>0</v>
      </c>
      <c r="BJ120" s="23" t="s">
        <v>187</v>
      </c>
      <c r="BK120" s="230">
        <f>ROUND(I120*H120,0)</f>
        <v>0</v>
      </c>
      <c r="BL120" s="23" t="s">
        <v>186</v>
      </c>
      <c r="BM120" s="23" t="s">
        <v>867</v>
      </c>
    </row>
    <row r="121" spans="2:65" s="1" customFormat="1" ht="14.4" customHeight="1">
      <c r="B121" s="45"/>
      <c r="C121" s="220" t="s">
        <v>389</v>
      </c>
      <c r="D121" s="220" t="s">
        <v>182</v>
      </c>
      <c r="E121" s="221" t="s">
        <v>834</v>
      </c>
      <c r="F121" s="222" t="s">
        <v>835</v>
      </c>
      <c r="G121" s="223" t="s">
        <v>22</v>
      </c>
      <c r="H121" s="224">
        <v>1</v>
      </c>
      <c r="I121" s="225"/>
      <c r="J121" s="224">
        <f>ROUND(I121*H121,0)</f>
        <v>0</v>
      </c>
      <c r="K121" s="222" t="s">
        <v>22</v>
      </c>
      <c r="L121" s="71"/>
      <c r="M121" s="226" t="s">
        <v>22</v>
      </c>
      <c r="N121" s="227" t="s">
        <v>45</v>
      </c>
      <c r="O121" s="46"/>
      <c r="P121" s="228">
        <f>O121*H121</f>
        <v>0</v>
      </c>
      <c r="Q121" s="228">
        <v>0</v>
      </c>
      <c r="R121" s="228">
        <f>Q121*H121</f>
        <v>0</v>
      </c>
      <c r="S121" s="228">
        <v>0</v>
      </c>
      <c r="T121" s="229">
        <f>S121*H121</f>
        <v>0</v>
      </c>
      <c r="AR121" s="23" t="s">
        <v>186</v>
      </c>
      <c r="AT121" s="23" t="s">
        <v>182</v>
      </c>
      <c r="AU121" s="23" t="s">
        <v>187</v>
      </c>
      <c r="AY121" s="23" t="s">
        <v>180</v>
      </c>
      <c r="BE121" s="230">
        <f>IF(N121="základní",J121,0)</f>
        <v>0</v>
      </c>
      <c r="BF121" s="230">
        <f>IF(N121="snížená",J121,0)</f>
        <v>0</v>
      </c>
      <c r="BG121" s="230">
        <f>IF(N121="zákl. přenesená",J121,0)</f>
        <v>0</v>
      </c>
      <c r="BH121" s="230">
        <f>IF(N121="sníž. přenesená",J121,0)</f>
        <v>0</v>
      </c>
      <c r="BI121" s="230">
        <f>IF(N121="nulová",J121,0)</f>
        <v>0</v>
      </c>
      <c r="BJ121" s="23" t="s">
        <v>187</v>
      </c>
      <c r="BK121" s="230">
        <f>ROUND(I121*H121,0)</f>
        <v>0</v>
      </c>
      <c r="BL121" s="23" t="s">
        <v>186</v>
      </c>
      <c r="BM121" s="23" t="s">
        <v>868</v>
      </c>
    </row>
    <row r="122" spans="2:65" s="1" customFormat="1" ht="14.4" customHeight="1">
      <c r="B122" s="45"/>
      <c r="C122" s="220" t="s">
        <v>294</v>
      </c>
      <c r="D122" s="220" t="s">
        <v>182</v>
      </c>
      <c r="E122" s="221" t="s">
        <v>869</v>
      </c>
      <c r="F122" s="222" t="s">
        <v>870</v>
      </c>
      <c r="G122" s="223" t="s">
        <v>22</v>
      </c>
      <c r="H122" s="224">
        <v>2</v>
      </c>
      <c r="I122" s="225"/>
      <c r="J122" s="224">
        <f>ROUND(I122*H122,0)</f>
        <v>0</v>
      </c>
      <c r="K122" s="222" t="s">
        <v>22</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871</v>
      </c>
    </row>
    <row r="123" spans="2:65" s="1" customFormat="1" ht="14.4" customHeight="1">
      <c r="B123" s="45"/>
      <c r="C123" s="220" t="s">
        <v>398</v>
      </c>
      <c r="D123" s="220" t="s">
        <v>182</v>
      </c>
      <c r="E123" s="221" t="s">
        <v>872</v>
      </c>
      <c r="F123" s="222" t="s">
        <v>873</v>
      </c>
      <c r="G123" s="223" t="s">
        <v>22</v>
      </c>
      <c r="H123" s="224">
        <v>1</v>
      </c>
      <c r="I123" s="225"/>
      <c r="J123" s="224">
        <f>ROUND(I123*H123,0)</f>
        <v>0</v>
      </c>
      <c r="K123" s="222" t="s">
        <v>22</v>
      </c>
      <c r="L123" s="71"/>
      <c r="M123" s="226" t="s">
        <v>22</v>
      </c>
      <c r="N123" s="227" t="s">
        <v>45</v>
      </c>
      <c r="O123" s="46"/>
      <c r="P123" s="228">
        <f>O123*H123</f>
        <v>0</v>
      </c>
      <c r="Q123" s="228">
        <v>0</v>
      </c>
      <c r="R123" s="228">
        <f>Q123*H123</f>
        <v>0</v>
      </c>
      <c r="S123" s="228">
        <v>0</v>
      </c>
      <c r="T123" s="229">
        <f>S123*H123</f>
        <v>0</v>
      </c>
      <c r="AR123" s="23" t="s">
        <v>186</v>
      </c>
      <c r="AT123" s="23" t="s">
        <v>182</v>
      </c>
      <c r="AU123" s="23" t="s">
        <v>187</v>
      </c>
      <c r="AY123" s="23" t="s">
        <v>180</v>
      </c>
      <c r="BE123" s="230">
        <f>IF(N123="základní",J123,0)</f>
        <v>0</v>
      </c>
      <c r="BF123" s="230">
        <f>IF(N123="snížená",J123,0)</f>
        <v>0</v>
      </c>
      <c r="BG123" s="230">
        <f>IF(N123="zákl. přenesená",J123,0)</f>
        <v>0</v>
      </c>
      <c r="BH123" s="230">
        <f>IF(N123="sníž. přenesená",J123,0)</f>
        <v>0</v>
      </c>
      <c r="BI123" s="230">
        <f>IF(N123="nulová",J123,0)</f>
        <v>0</v>
      </c>
      <c r="BJ123" s="23" t="s">
        <v>187</v>
      </c>
      <c r="BK123" s="230">
        <f>ROUND(I123*H123,0)</f>
        <v>0</v>
      </c>
      <c r="BL123" s="23" t="s">
        <v>186</v>
      </c>
      <c r="BM123" s="23" t="s">
        <v>874</v>
      </c>
    </row>
    <row r="124" spans="2:65" s="1" customFormat="1" ht="14.4" customHeight="1">
      <c r="B124" s="45"/>
      <c r="C124" s="220" t="s">
        <v>298</v>
      </c>
      <c r="D124" s="220" t="s">
        <v>182</v>
      </c>
      <c r="E124" s="221" t="s">
        <v>816</v>
      </c>
      <c r="F124" s="222" t="s">
        <v>817</v>
      </c>
      <c r="G124" s="223" t="s">
        <v>22</v>
      </c>
      <c r="H124" s="224">
        <v>1</v>
      </c>
      <c r="I124" s="225"/>
      <c r="J124" s="224">
        <f>ROUND(I124*H124,0)</f>
        <v>0</v>
      </c>
      <c r="K124" s="222" t="s">
        <v>22</v>
      </c>
      <c r="L124" s="71"/>
      <c r="M124" s="226" t="s">
        <v>22</v>
      </c>
      <c r="N124" s="227" t="s">
        <v>45</v>
      </c>
      <c r="O124" s="46"/>
      <c r="P124" s="228">
        <f>O124*H124</f>
        <v>0</v>
      </c>
      <c r="Q124" s="228">
        <v>0</v>
      </c>
      <c r="R124" s="228">
        <f>Q124*H124</f>
        <v>0</v>
      </c>
      <c r="S124" s="228">
        <v>0</v>
      </c>
      <c r="T124" s="229">
        <f>S124*H124</f>
        <v>0</v>
      </c>
      <c r="AR124" s="23" t="s">
        <v>186</v>
      </c>
      <c r="AT124" s="23" t="s">
        <v>182</v>
      </c>
      <c r="AU124" s="23" t="s">
        <v>187</v>
      </c>
      <c r="AY124" s="23" t="s">
        <v>180</v>
      </c>
      <c r="BE124" s="230">
        <f>IF(N124="základní",J124,0)</f>
        <v>0</v>
      </c>
      <c r="BF124" s="230">
        <f>IF(N124="snížená",J124,0)</f>
        <v>0</v>
      </c>
      <c r="BG124" s="230">
        <f>IF(N124="zákl. přenesená",J124,0)</f>
        <v>0</v>
      </c>
      <c r="BH124" s="230">
        <f>IF(N124="sníž. přenesená",J124,0)</f>
        <v>0</v>
      </c>
      <c r="BI124" s="230">
        <f>IF(N124="nulová",J124,0)</f>
        <v>0</v>
      </c>
      <c r="BJ124" s="23" t="s">
        <v>187</v>
      </c>
      <c r="BK124" s="230">
        <f>ROUND(I124*H124,0)</f>
        <v>0</v>
      </c>
      <c r="BL124" s="23" t="s">
        <v>186</v>
      </c>
      <c r="BM124" s="23" t="s">
        <v>875</v>
      </c>
    </row>
    <row r="125" spans="2:65" s="1" customFormat="1" ht="14.4" customHeight="1">
      <c r="B125" s="45"/>
      <c r="C125" s="220" t="s">
        <v>406</v>
      </c>
      <c r="D125" s="220" t="s">
        <v>182</v>
      </c>
      <c r="E125" s="221" t="s">
        <v>819</v>
      </c>
      <c r="F125" s="222" t="s">
        <v>820</v>
      </c>
      <c r="G125" s="223" t="s">
        <v>22</v>
      </c>
      <c r="H125" s="224">
        <v>1</v>
      </c>
      <c r="I125" s="225"/>
      <c r="J125" s="224">
        <f>ROUND(I125*H125,0)</f>
        <v>0</v>
      </c>
      <c r="K125" s="222" t="s">
        <v>22</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876</v>
      </c>
    </row>
    <row r="126" spans="2:65" s="1" customFormat="1" ht="14.4" customHeight="1">
      <c r="B126" s="45"/>
      <c r="C126" s="220" t="s">
        <v>303</v>
      </c>
      <c r="D126" s="220" t="s">
        <v>182</v>
      </c>
      <c r="E126" s="221" t="s">
        <v>877</v>
      </c>
      <c r="F126" s="222" t="s">
        <v>878</v>
      </c>
      <c r="G126" s="223" t="s">
        <v>22</v>
      </c>
      <c r="H126" s="224">
        <v>1</v>
      </c>
      <c r="I126" s="225"/>
      <c r="J126" s="224">
        <f>ROUND(I126*H126,0)</f>
        <v>0</v>
      </c>
      <c r="K126" s="222" t="s">
        <v>22</v>
      </c>
      <c r="L126" s="71"/>
      <c r="M126" s="226" t="s">
        <v>22</v>
      </c>
      <c r="N126" s="227" t="s">
        <v>45</v>
      </c>
      <c r="O126" s="46"/>
      <c r="P126" s="228">
        <f>O126*H126</f>
        <v>0</v>
      </c>
      <c r="Q126" s="228">
        <v>0</v>
      </c>
      <c r="R126" s="228">
        <f>Q126*H126</f>
        <v>0</v>
      </c>
      <c r="S126" s="228">
        <v>0</v>
      </c>
      <c r="T126" s="229">
        <f>S126*H126</f>
        <v>0</v>
      </c>
      <c r="AR126" s="23" t="s">
        <v>186</v>
      </c>
      <c r="AT126" s="23" t="s">
        <v>182</v>
      </c>
      <c r="AU126" s="23" t="s">
        <v>187</v>
      </c>
      <c r="AY126" s="23" t="s">
        <v>180</v>
      </c>
      <c r="BE126" s="230">
        <f>IF(N126="základní",J126,0)</f>
        <v>0</v>
      </c>
      <c r="BF126" s="230">
        <f>IF(N126="snížená",J126,0)</f>
        <v>0</v>
      </c>
      <c r="BG126" s="230">
        <f>IF(N126="zákl. přenesená",J126,0)</f>
        <v>0</v>
      </c>
      <c r="BH126" s="230">
        <f>IF(N126="sníž. přenesená",J126,0)</f>
        <v>0</v>
      </c>
      <c r="BI126" s="230">
        <f>IF(N126="nulová",J126,0)</f>
        <v>0</v>
      </c>
      <c r="BJ126" s="23" t="s">
        <v>187</v>
      </c>
      <c r="BK126" s="230">
        <f>ROUND(I126*H126,0)</f>
        <v>0</v>
      </c>
      <c r="BL126" s="23" t="s">
        <v>186</v>
      </c>
      <c r="BM126" s="23" t="s">
        <v>879</v>
      </c>
    </row>
    <row r="127" spans="2:65" s="1" customFormat="1" ht="14.4" customHeight="1">
      <c r="B127" s="45"/>
      <c r="C127" s="220" t="s">
        <v>414</v>
      </c>
      <c r="D127" s="220" t="s">
        <v>182</v>
      </c>
      <c r="E127" s="221" t="s">
        <v>828</v>
      </c>
      <c r="F127" s="222" t="s">
        <v>829</v>
      </c>
      <c r="G127" s="223" t="s">
        <v>22</v>
      </c>
      <c r="H127" s="224">
        <v>6</v>
      </c>
      <c r="I127" s="225"/>
      <c r="J127" s="224">
        <f>ROUND(I127*H127,0)</f>
        <v>0</v>
      </c>
      <c r="K127" s="222" t="s">
        <v>22</v>
      </c>
      <c r="L127" s="71"/>
      <c r="M127" s="226" t="s">
        <v>22</v>
      </c>
      <c r="N127" s="227" t="s">
        <v>45</v>
      </c>
      <c r="O127" s="46"/>
      <c r="P127" s="228">
        <f>O127*H127</f>
        <v>0</v>
      </c>
      <c r="Q127" s="228">
        <v>0</v>
      </c>
      <c r="R127" s="228">
        <f>Q127*H127</f>
        <v>0</v>
      </c>
      <c r="S127" s="228">
        <v>0</v>
      </c>
      <c r="T127" s="229">
        <f>S127*H127</f>
        <v>0</v>
      </c>
      <c r="AR127" s="23" t="s">
        <v>186</v>
      </c>
      <c r="AT127" s="23" t="s">
        <v>182</v>
      </c>
      <c r="AU127" s="23" t="s">
        <v>187</v>
      </c>
      <c r="AY127" s="23" t="s">
        <v>180</v>
      </c>
      <c r="BE127" s="230">
        <f>IF(N127="základní",J127,0)</f>
        <v>0</v>
      </c>
      <c r="BF127" s="230">
        <f>IF(N127="snížená",J127,0)</f>
        <v>0</v>
      </c>
      <c r="BG127" s="230">
        <f>IF(N127="zákl. přenesená",J127,0)</f>
        <v>0</v>
      </c>
      <c r="BH127" s="230">
        <f>IF(N127="sníž. přenesená",J127,0)</f>
        <v>0</v>
      </c>
      <c r="BI127" s="230">
        <f>IF(N127="nulová",J127,0)</f>
        <v>0</v>
      </c>
      <c r="BJ127" s="23" t="s">
        <v>187</v>
      </c>
      <c r="BK127" s="230">
        <f>ROUND(I127*H127,0)</f>
        <v>0</v>
      </c>
      <c r="BL127" s="23" t="s">
        <v>186</v>
      </c>
      <c r="BM127" s="23" t="s">
        <v>880</v>
      </c>
    </row>
    <row r="128" spans="2:65" s="1" customFormat="1" ht="14.4" customHeight="1">
      <c r="B128" s="45"/>
      <c r="C128" s="220" t="s">
        <v>309</v>
      </c>
      <c r="D128" s="220" t="s">
        <v>182</v>
      </c>
      <c r="E128" s="221" t="s">
        <v>881</v>
      </c>
      <c r="F128" s="222" t="s">
        <v>882</v>
      </c>
      <c r="G128" s="223" t="s">
        <v>22</v>
      </c>
      <c r="H128" s="224">
        <v>5</v>
      </c>
      <c r="I128" s="225"/>
      <c r="J128" s="224">
        <f>ROUND(I128*H128,0)</f>
        <v>0</v>
      </c>
      <c r="K128" s="222" t="s">
        <v>22</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883</v>
      </c>
    </row>
    <row r="129" spans="2:65" s="1" customFormat="1" ht="14.4" customHeight="1">
      <c r="B129" s="45"/>
      <c r="C129" s="220" t="s">
        <v>425</v>
      </c>
      <c r="D129" s="220" t="s">
        <v>182</v>
      </c>
      <c r="E129" s="221" t="s">
        <v>831</v>
      </c>
      <c r="F129" s="222" t="s">
        <v>832</v>
      </c>
      <c r="G129" s="223" t="s">
        <v>22</v>
      </c>
      <c r="H129" s="224">
        <v>1</v>
      </c>
      <c r="I129" s="225"/>
      <c r="J129" s="224">
        <f>ROUND(I129*H129,0)</f>
        <v>0</v>
      </c>
      <c r="K129" s="222" t="s">
        <v>22</v>
      </c>
      <c r="L129" s="71"/>
      <c r="M129" s="226" t="s">
        <v>22</v>
      </c>
      <c r="N129" s="227" t="s">
        <v>45</v>
      </c>
      <c r="O129" s="46"/>
      <c r="P129" s="228">
        <f>O129*H129</f>
        <v>0</v>
      </c>
      <c r="Q129" s="228">
        <v>0</v>
      </c>
      <c r="R129" s="228">
        <f>Q129*H129</f>
        <v>0</v>
      </c>
      <c r="S129" s="228">
        <v>0</v>
      </c>
      <c r="T129" s="229">
        <f>S129*H129</f>
        <v>0</v>
      </c>
      <c r="AR129" s="23" t="s">
        <v>186</v>
      </c>
      <c r="AT129" s="23" t="s">
        <v>182</v>
      </c>
      <c r="AU129" s="23" t="s">
        <v>187</v>
      </c>
      <c r="AY129" s="23" t="s">
        <v>180</v>
      </c>
      <c r="BE129" s="230">
        <f>IF(N129="základní",J129,0)</f>
        <v>0</v>
      </c>
      <c r="BF129" s="230">
        <f>IF(N129="snížená",J129,0)</f>
        <v>0</v>
      </c>
      <c r="BG129" s="230">
        <f>IF(N129="zákl. přenesená",J129,0)</f>
        <v>0</v>
      </c>
      <c r="BH129" s="230">
        <f>IF(N129="sníž. přenesená",J129,0)</f>
        <v>0</v>
      </c>
      <c r="BI129" s="230">
        <f>IF(N129="nulová",J129,0)</f>
        <v>0</v>
      </c>
      <c r="BJ129" s="23" t="s">
        <v>187</v>
      </c>
      <c r="BK129" s="230">
        <f>ROUND(I129*H129,0)</f>
        <v>0</v>
      </c>
      <c r="BL129" s="23" t="s">
        <v>186</v>
      </c>
      <c r="BM129" s="23" t="s">
        <v>884</v>
      </c>
    </row>
    <row r="130" spans="2:65" s="1" customFormat="1" ht="14.4" customHeight="1">
      <c r="B130" s="45"/>
      <c r="C130" s="220" t="s">
        <v>318</v>
      </c>
      <c r="D130" s="220" t="s">
        <v>182</v>
      </c>
      <c r="E130" s="221" t="s">
        <v>834</v>
      </c>
      <c r="F130" s="222" t="s">
        <v>835</v>
      </c>
      <c r="G130" s="223" t="s">
        <v>22</v>
      </c>
      <c r="H130" s="224">
        <v>1</v>
      </c>
      <c r="I130" s="225"/>
      <c r="J130" s="224">
        <f>ROUND(I130*H130,0)</f>
        <v>0</v>
      </c>
      <c r="K130" s="222" t="s">
        <v>22</v>
      </c>
      <c r="L130" s="71"/>
      <c r="M130" s="226" t="s">
        <v>22</v>
      </c>
      <c r="N130" s="227" t="s">
        <v>45</v>
      </c>
      <c r="O130" s="46"/>
      <c r="P130" s="228">
        <f>O130*H130</f>
        <v>0</v>
      </c>
      <c r="Q130" s="228">
        <v>0</v>
      </c>
      <c r="R130" s="228">
        <f>Q130*H130</f>
        <v>0</v>
      </c>
      <c r="S130" s="228">
        <v>0</v>
      </c>
      <c r="T130" s="229">
        <f>S130*H130</f>
        <v>0</v>
      </c>
      <c r="AR130" s="23" t="s">
        <v>186</v>
      </c>
      <c r="AT130" s="23" t="s">
        <v>182</v>
      </c>
      <c r="AU130" s="23" t="s">
        <v>187</v>
      </c>
      <c r="AY130" s="23" t="s">
        <v>180</v>
      </c>
      <c r="BE130" s="230">
        <f>IF(N130="základní",J130,0)</f>
        <v>0</v>
      </c>
      <c r="BF130" s="230">
        <f>IF(N130="snížená",J130,0)</f>
        <v>0</v>
      </c>
      <c r="BG130" s="230">
        <f>IF(N130="zákl. přenesená",J130,0)</f>
        <v>0</v>
      </c>
      <c r="BH130" s="230">
        <f>IF(N130="sníž. přenesená",J130,0)</f>
        <v>0</v>
      </c>
      <c r="BI130" s="230">
        <f>IF(N130="nulová",J130,0)</f>
        <v>0</v>
      </c>
      <c r="BJ130" s="23" t="s">
        <v>187</v>
      </c>
      <c r="BK130" s="230">
        <f>ROUND(I130*H130,0)</f>
        <v>0</v>
      </c>
      <c r="BL130" s="23" t="s">
        <v>186</v>
      </c>
      <c r="BM130" s="23" t="s">
        <v>885</v>
      </c>
    </row>
    <row r="131" spans="2:65" s="1" customFormat="1" ht="14.4" customHeight="1">
      <c r="B131" s="45"/>
      <c r="C131" s="220" t="s">
        <v>432</v>
      </c>
      <c r="D131" s="220" t="s">
        <v>182</v>
      </c>
      <c r="E131" s="221" t="s">
        <v>886</v>
      </c>
      <c r="F131" s="222" t="s">
        <v>887</v>
      </c>
      <c r="G131" s="223" t="s">
        <v>22</v>
      </c>
      <c r="H131" s="224">
        <v>2</v>
      </c>
      <c r="I131" s="225"/>
      <c r="J131" s="224">
        <f>ROUND(I131*H131,0)</f>
        <v>0</v>
      </c>
      <c r="K131" s="222" t="s">
        <v>22</v>
      </c>
      <c r="L131" s="71"/>
      <c r="M131" s="226" t="s">
        <v>22</v>
      </c>
      <c r="N131" s="227" t="s">
        <v>45</v>
      </c>
      <c r="O131" s="46"/>
      <c r="P131" s="228">
        <f>O131*H131</f>
        <v>0</v>
      </c>
      <c r="Q131" s="228">
        <v>0</v>
      </c>
      <c r="R131" s="228">
        <f>Q131*H131</f>
        <v>0</v>
      </c>
      <c r="S131" s="228">
        <v>0</v>
      </c>
      <c r="T131" s="229">
        <f>S131*H131</f>
        <v>0</v>
      </c>
      <c r="AR131" s="23" t="s">
        <v>186</v>
      </c>
      <c r="AT131" s="23" t="s">
        <v>182</v>
      </c>
      <c r="AU131" s="23" t="s">
        <v>187</v>
      </c>
      <c r="AY131" s="23" t="s">
        <v>180</v>
      </c>
      <c r="BE131" s="230">
        <f>IF(N131="základní",J131,0)</f>
        <v>0</v>
      </c>
      <c r="BF131" s="230">
        <f>IF(N131="snížená",J131,0)</f>
        <v>0</v>
      </c>
      <c r="BG131" s="230">
        <f>IF(N131="zákl. přenesená",J131,0)</f>
        <v>0</v>
      </c>
      <c r="BH131" s="230">
        <f>IF(N131="sníž. přenesená",J131,0)</f>
        <v>0</v>
      </c>
      <c r="BI131" s="230">
        <f>IF(N131="nulová",J131,0)</f>
        <v>0</v>
      </c>
      <c r="BJ131" s="23" t="s">
        <v>187</v>
      </c>
      <c r="BK131" s="230">
        <f>ROUND(I131*H131,0)</f>
        <v>0</v>
      </c>
      <c r="BL131" s="23" t="s">
        <v>186</v>
      </c>
      <c r="BM131" s="23" t="s">
        <v>888</v>
      </c>
    </row>
    <row r="132" spans="2:65" s="1" customFormat="1" ht="14.4" customHeight="1">
      <c r="B132" s="45"/>
      <c r="C132" s="220" t="s">
        <v>323</v>
      </c>
      <c r="D132" s="220" t="s">
        <v>182</v>
      </c>
      <c r="E132" s="221" t="s">
        <v>840</v>
      </c>
      <c r="F132" s="222" t="s">
        <v>841</v>
      </c>
      <c r="G132" s="223" t="s">
        <v>22</v>
      </c>
      <c r="H132" s="224">
        <v>1</v>
      </c>
      <c r="I132" s="225"/>
      <c r="J132" s="224">
        <f>ROUND(I132*H132,0)</f>
        <v>0</v>
      </c>
      <c r="K132" s="222" t="s">
        <v>22</v>
      </c>
      <c r="L132" s="71"/>
      <c r="M132" s="226" t="s">
        <v>22</v>
      </c>
      <c r="N132" s="227" t="s">
        <v>45</v>
      </c>
      <c r="O132" s="46"/>
      <c r="P132" s="228">
        <f>O132*H132</f>
        <v>0</v>
      </c>
      <c r="Q132" s="228">
        <v>0</v>
      </c>
      <c r="R132" s="228">
        <f>Q132*H132</f>
        <v>0</v>
      </c>
      <c r="S132" s="228">
        <v>0</v>
      </c>
      <c r="T132" s="229">
        <f>S132*H132</f>
        <v>0</v>
      </c>
      <c r="AR132" s="23" t="s">
        <v>186</v>
      </c>
      <c r="AT132" s="23" t="s">
        <v>182</v>
      </c>
      <c r="AU132" s="23" t="s">
        <v>187</v>
      </c>
      <c r="AY132" s="23" t="s">
        <v>180</v>
      </c>
      <c r="BE132" s="230">
        <f>IF(N132="základní",J132,0)</f>
        <v>0</v>
      </c>
      <c r="BF132" s="230">
        <f>IF(N132="snížená",J132,0)</f>
        <v>0</v>
      </c>
      <c r="BG132" s="230">
        <f>IF(N132="zákl. přenesená",J132,0)</f>
        <v>0</v>
      </c>
      <c r="BH132" s="230">
        <f>IF(N132="sníž. přenesená",J132,0)</f>
        <v>0</v>
      </c>
      <c r="BI132" s="230">
        <f>IF(N132="nulová",J132,0)</f>
        <v>0</v>
      </c>
      <c r="BJ132" s="23" t="s">
        <v>187</v>
      </c>
      <c r="BK132" s="230">
        <f>ROUND(I132*H132,0)</f>
        <v>0</v>
      </c>
      <c r="BL132" s="23" t="s">
        <v>186</v>
      </c>
      <c r="BM132" s="23" t="s">
        <v>889</v>
      </c>
    </row>
    <row r="133" spans="2:65" s="1" customFormat="1" ht="14.4" customHeight="1">
      <c r="B133" s="45"/>
      <c r="C133" s="220" t="s">
        <v>440</v>
      </c>
      <c r="D133" s="220" t="s">
        <v>182</v>
      </c>
      <c r="E133" s="221" t="s">
        <v>816</v>
      </c>
      <c r="F133" s="222" t="s">
        <v>817</v>
      </c>
      <c r="G133" s="223" t="s">
        <v>22</v>
      </c>
      <c r="H133" s="224">
        <v>1</v>
      </c>
      <c r="I133" s="225"/>
      <c r="J133" s="224">
        <f>ROUND(I133*H133,0)</f>
        <v>0</v>
      </c>
      <c r="K133" s="222" t="s">
        <v>22</v>
      </c>
      <c r="L133" s="71"/>
      <c r="M133" s="226" t="s">
        <v>22</v>
      </c>
      <c r="N133" s="227" t="s">
        <v>45</v>
      </c>
      <c r="O133" s="46"/>
      <c r="P133" s="228">
        <f>O133*H133</f>
        <v>0</v>
      </c>
      <c r="Q133" s="228">
        <v>0</v>
      </c>
      <c r="R133" s="228">
        <f>Q133*H133</f>
        <v>0</v>
      </c>
      <c r="S133" s="228">
        <v>0</v>
      </c>
      <c r="T133" s="229">
        <f>S133*H133</f>
        <v>0</v>
      </c>
      <c r="AR133" s="23" t="s">
        <v>186</v>
      </c>
      <c r="AT133" s="23" t="s">
        <v>182</v>
      </c>
      <c r="AU133" s="23" t="s">
        <v>187</v>
      </c>
      <c r="AY133" s="23" t="s">
        <v>180</v>
      </c>
      <c r="BE133" s="230">
        <f>IF(N133="základní",J133,0)</f>
        <v>0</v>
      </c>
      <c r="BF133" s="230">
        <f>IF(N133="snížená",J133,0)</f>
        <v>0</v>
      </c>
      <c r="BG133" s="230">
        <f>IF(N133="zákl. přenesená",J133,0)</f>
        <v>0</v>
      </c>
      <c r="BH133" s="230">
        <f>IF(N133="sníž. přenesená",J133,0)</f>
        <v>0</v>
      </c>
      <c r="BI133" s="230">
        <f>IF(N133="nulová",J133,0)</f>
        <v>0</v>
      </c>
      <c r="BJ133" s="23" t="s">
        <v>187</v>
      </c>
      <c r="BK133" s="230">
        <f>ROUND(I133*H133,0)</f>
        <v>0</v>
      </c>
      <c r="BL133" s="23" t="s">
        <v>186</v>
      </c>
      <c r="BM133" s="23" t="s">
        <v>890</v>
      </c>
    </row>
    <row r="134" spans="2:65" s="1" customFormat="1" ht="14.4" customHeight="1">
      <c r="B134" s="45"/>
      <c r="C134" s="220" t="s">
        <v>329</v>
      </c>
      <c r="D134" s="220" t="s">
        <v>182</v>
      </c>
      <c r="E134" s="221" t="s">
        <v>819</v>
      </c>
      <c r="F134" s="222" t="s">
        <v>820</v>
      </c>
      <c r="G134" s="223" t="s">
        <v>22</v>
      </c>
      <c r="H134" s="224">
        <v>1</v>
      </c>
      <c r="I134" s="225"/>
      <c r="J134" s="224">
        <f>ROUND(I134*H134,0)</f>
        <v>0</v>
      </c>
      <c r="K134" s="222" t="s">
        <v>22</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891</v>
      </c>
    </row>
    <row r="135" spans="2:65" s="1" customFormat="1" ht="14.4" customHeight="1">
      <c r="B135" s="45"/>
      <c r="C135" s="220" t="s">
        <v>448</v>
      </c>
      <c r="D135" s="220" t="s">
        <v>182</v>
      </c>
      <c r="E135" s="221" t="s">
        <v>892</v>
      </c>
      <c r="F135" s="222" t="s">
        <v>893</v>
      </c>
      <c r="G135" s="223" t="s">
        <v>22</v>
      </c>
      <c r="H135" s="224">
        <v>1</v>
      </c>
      <c r="I135" s="225"/>
      <c r="J135" s="224">
        <f>ROUND(I135*H135,0)</f>
        <v>0</v>
      </c>
      <c r="K135" s="222" t="s">
        <v>22</v>
      </c>
      <c r="L135" s="71"/>
      <c r="M135" s="226" t="s">
        <v>22</v>
      </c>
      <c r="N135" s="227" t="s">
        <v>45</v>
      </c>
      <c r="O135" s="46"/>
      <c r="P135" s="228">
        <f>O135*H135</f>
        <v>0</v>
      </c>
      <c r="Q135" s="228">
        <v>0</v>
      </c>
      <c r="R135" s="228">
        <f>Q135*H135</f>
        <v>0</v>
      </c>
      <c r="S135" s="228">
        <v>0</v>
      </c>
      <c r="T135" s="229">
        <f>S135*H135</f>
        <v>0</v>
      </c>
      <c r="AR135" s="23" t="s">
        <v>186</v>
      </c>
      <c r="AT135" s="23" t="s">
        <v>182</v>
      </c>
      <c r="AU135" s="23" t="s">
        <v>187</v>
      </c>
      <c r="AY135" s="23" t="s">
        <v>180</v>
      </c>
      <c r="BE135" s="230">
        <f>IF(N135="základní",J135,0)</f>
        <v>0</v>
      </c>
      <c r="BF135" s="230">
        <f>IF(N135="snížená",J135,0)</f>
        <v>0</v>
      </c>
      <c r="BG135" s="230">
        <f>IF(N135="zákl. přenesená",J135,0)</f>
        <v>0</v>
      </c>
      <c r="BH135" s="230">
        <f>IF(N135="sníž. přenesená",J135,0)</f>
        <v>0</v>
      </c>
      <c r="BI135" s="230">
        <f>IF(N135="nulová",J135,0)</f>
        <v>0</v>
      </c>
      <c r="BJ135" s="23" t="s">
        <v>187</v>
      </c>
      <c r="BK135" s="230">
        <f>ROUND(I135*H135,0)</f>
        <v>0</v>
      </c>
      <c r="BL135" s="23" t="s">
        <v>186</v>
      </c>
      <c r="BM135" s="23" t="s">
        <v>894</v>
      </c>
    </row>
    <row r="136" spans="2:65" s="1" customFormat="1" ht="14.4" customHeight="1">
      <c r="B136" s="45"/>
      <c r="C136" s="220" t="s">
        <v>335</v>
      </c>
      <c r="D136" s="220" t="s">
        <v>182</v>
      </c>
      <c r="E136" s="221" t="s">
        <v>861</v>
      </c>
      <c r="F136" s="222" t="s">
        <v>862</v>
      </c>
      <c r="G136" s="223" t="s">
        <v>22</v>
      </c>
      <c r="H136" s="224">
        <v>6</v>
      </c>
      <c r="I136" s="225"/>
      <c r="J136" s="224">
        <f>ROUND(I136*H136,0)</f>
        <v>0</v>
      </c>
      <c r="K136" s="222" t="s">
        <v>22</v>
      </c>
      <c r="L136" s="71"/>
      <c r="M136" s="226" t="s">
        <v>22</v>
      </c>
      <c r="N136" s="227" t="s">
        <v>45</v>
      </c>
      <c r="O136" s="46"/>
      <c r="P136" s="228">
        <f>O136*H136</f>
        <v>0</v>
      </c>
      <c r="Q136" s="228">
        <v>0</v>
      </c>
      <c r="R136" s="228">
        <f>Q136*H136</f>
        <v>0</v>
      </c>
      <c r="S136" s="228">
        <v>0</v>
      </c>
      <c r="T136" s="229">
        <f>S136*H136</f>
        <v>0</v>
      </c>
      <c r="AR136" s="23" t="s">
        <v>186</v>
      </c>
      <c r="AT136" s="23" t="s">
        <v>182</v>
      </c>
      <c r="AU136" s="23" t="s">
        <v>187</v>
      </c>
      <c r="AY136" s="23" t="s">
        <v>180</v>
      </c>
      <c r="BE136" s="230">
        <f>IF(N136="základní",J136,0)</f>
        <v>0</v>
      </c>
      <c r="BF136" s="230">
        <f>IF(N136="snížená",J136,0)</f>
        <v>0</v>
      </c>
      <c r="BG136" s="230">
        <f>IF(N136="zákl. přenesená",J136,0)</f>
        <v>0</v>
      </c>
      <c r="BH136" s="230">
        <f>IF(N136="sníž. přenesená",J136,0)</f>
        <v>0</v>
      </c>
      <c r="BI136" s="230">
        <f>IF(N136="nulová",J136,0)</f>
        <v>0</v>
      </c>
      <c r="BJ136" s="23" t="s">
        <v>187</v>
      </c>
      <c r="BK136" s="230">
        <f>ROUND(I136*H136,0)</f>
        <v>0</v>
      </c>
      <c r="BL136" s="23" t="s">
        <v>186</v>
      </c>
      <c r="BM136" s="23" t="s">
        <v>895</v>
      </c>
    </row>
    <row r="137" spans="2:65" s="1" customFormat="1" ht="14.4" customHeight="1">
      <c r="B137" s="45"/>
      <c r="C137" s="220" t="s">
        <v>456</v>
      </c>
      <c r="D137" s="220" t="s">
        <v>182</v>
      </c>
      <c r="E137" s="221" t="s">
        <v>896</v>
      </c>
      <c r="F137" s="222" t="s">
        <v>897</v>
      </c>
      <c r="G137" s="223" t="s">
        <v>22</v>
      </c>
      <c r="H137" s="224">
        <v>5</v>
      </c>
      <c r="I137" s="225"/>
      <c r="J137" s="224">
        <f>ROUND(I137*H137,0)</f>
        <v>0</v>
      </c>
      <c r="K137" s="222" t="s">
        <v>22</v>
      </c>
      <c r="L137" s="71"/>
      <c r="M137" s="226" t="s">
        <v>22</v>
      </c>
      <c r="N137" s="227" t="s">
        <v>45</v>
      </c>
      <c r="O137" s="46"/>
      <c r="P137" s="228">
        <f>O137*H137</f>
        <v>0</v>
      </c>
      <c r="Q137" s="228">
        <v>0</v>
      </c>
      <c r="R137" s="228">
        <f>Q137*H137</f>
        <v>0</v>
      </c>
      <c r="S137" s="228">
        <v>0</v>
      </c>
      <c r="T137" s="229">
        <f>S137*H137</f>
        <v>0</v>
      </c>
      <c r="AR137" s="23" t="s">
        <v>186</v>
      </c>
      <c r="AT137" s="23" t="s">
        <v>182</v>
      </c>
      <c r="AU137" s="23" t="s">
        <v>187</v>
      </c>
      <c r="AY137" s="23" t="s">
        <v>180</v>
      </c>
      <c r="BE137" s="230">
        <f>IF(N137="základní",J137,0)</f>
        <v>0</v>
      </c>
      <c r="BF137" s="230">
        <f>IF(N137="snížená",J137,0)</f>
        <v>0</v>
      </c>
      <c r="BG137" s="230">
        <f>IF(N137="zákl. přenesená",J137,0)</f>
        <v>0</v>
      </c>
      <c r="BH137" s="230">
        <f>IF(N137="sníž. přenesená",J137,0)</f>
        <v>0</v>
      </c>
      <c r="BI137" s="230">
        <f>IF(N137="nulová",J137,0)</f>
        <v>0</v>
      </c>
      <c r="BJ137" s="23" t="s">
        <v>187</v>
      </c>
      <c r="BK137" s="230">
        <f>ROUND(I137*H137,0)</f>
        <v>0</v>
      </c>
      <c r="BL137" s="23" t="s">
        <v>186</v>
      </c>
      <c r="BM137" s="23" t="s">
        <v>898</v>
      </c>
    </row>
    <row r="138" spans="2:65" s="1" customFormat="1" ht="14.4" customHeight="1">
      <c r="B138" s="45"/>
      <c r="C138" s="220" t="s">
        <v>342</v>
      </c>
      <c r="D138" s="220" t="s">
        <v>182</v>
      </c>
      <c r="E138" s="221" t="s">
        <v>831</v>
      </c>
      <c r="F138" s="222" t="s">
        <v>832</v>
      </c>
      <c r="G138" s="223" t="s">
        <v>22</v>
      </c>
      <c r="H138" s="224">
        <v>1</v>
      </c>
      <c r="I138" s="225"/>
      <c r="J138" s="224">
        <f>ROUND(I138*H138,0)</f>
        <v>0</v>
      </c>
      <c r="K138" s="222" t="s">
        <v>22</v>
      </c>
      <c r="L138" s="71"/>
      <c r="M138" s="226" t="s">
        <v>22</v>
      </c>
      <c r="N138" s="227" t="s">
        <v>45</v>
      </c>
      <c r="O138" s="46"/>
      <c r="P138" s="228">
        <f>O138*H138</f>
        <v>0</v>
      </c>
      <c r="Q138" s="228">
        <v>0</v>
      </c>
      <c r="R138" s="228">
        <f>Q138*H138</f>
        <v>0</v>
      </c>
      <c r="S138" s="228">
        <v>0</v>
      </c>
      <c r="T138" s="229">
        <f>S138*H138</f>
        <v>0</v>
      </c>
      <c r="AR138" s="23" t="s">
        <v>186</v>
      </c>
      <c r="AT138" s="23" t="s">
        <v>182</v>
      </c>
      <c r="AU138" s="23" t="s">
        <v>187</v>
      </c>
      <c r="AY138" s="23" t="s">
        <v>180</v>
      </c>
      <c r="BE138" s="230">
        <f>IF(N138="základní",J138,0)</f>
        <v>0</v>
      </c>
      <c r="BF138" s="230">
        <f>IF(N138="snížená",J138,0)</f>
        <v>0</v>
      </c>
      <c r="BG138" s="230">
        <f>IF(N138="zákl. přenesená",J138,0)</f>
        <v>0</v>
      </c>
      <c r="BH138" s="230">
        <f>IF(N138="sníž. přenesená",J138,0)</f>
        <v>0</v>
      </c>
      <c r="BI138" s="230">
        <f>IF(N138="nulová",J138,0)</f>
        <v>0</v>
      </c>
      <c r="BJ138" s="23" t="s">
        <v>187</v>
      </c>
      <c r="BK138" s="230">
        <f>ROUND(I138*H138,0)</f>
        <v>0</v>
      </c>
      <c r="BL138" s="23" t="s">
        <v>186</v>
      </c>
      <c r="BM138" s="23" t="s">
        <v>899</v>
      </c>
    </row>
    <row r="139" spans="2:65" s="1" customFormat="1" ht="14.4" customHeight="1">
      <c r="B139" s="45"/>
      <c r="C139" s="220" t="s">
        <v>463</v>
      </c>
      <c r="D139" s="220" t="s">
        <v>182</v>
      </c>
      <c r="E139" s="221" t="s">
        <v>834</v>
      </c>
      <c r="F139" s="222" t="s">
        <v>835</v>
      </c>
      <c r="G139" s="223" t="s">
        <v>22</v>
      </c>
      <c r="H139" s="224">
        <v>1</v>
      </c>
      <c r="I139" s="225"/>
      <c r="J139" s="224">
        <f>ROUND(I139*H139,0)</f>
        <v>0</v>
      </c>
      <c r="K139" s="222" t="s">
        <v>22</v>
      </c>
      <c r="L139" s="71"/>
      <c r="M139" s="226" t="s">
        <v>22</v>
      </c>
      <c r="N139" s="227" t="s">
        <v>45</v>
      </c>
      <c r="O139" s="46"/>
      <c r="P139" s="228">
        <f>O139*H139</f>
        <v>0</v>
      </c>
      <c r="Q139" s="228">
        <v>0</v>
      </c>
      <c r="R139" s="228">
        <f>Q139*H139</f>
        <v>0</v>
      </c>
      <c r="S139" s="228">
        <v>0</v>
      </c>
      <c r="T139" s="229">
        <f>S139*H139</f>
        <v>0</v>
      </c>
      <c r="AR139" s="23" t="s">
        <v>186</v>
      </c>
      <c r="AT139" s="23" t="s">
        <v>182</v>
      </c>
      <c r="AU139" s="23" t="s">
        <v>187</v>
      </c>
      <c r="AY139" s="23" t="s">
        <v>180</v>
      </c>
      <c r="BE139" s="230">
        <f>IF(N139="základní",J139,0)</f>
        <v>0</v>
      </c>
      <c r="BF139" s="230">
        <f>IF(N139="snížená",J139,0)</f>
        <v>0</v>
      </c>
      <c r="BG139" s="230">
        <f>IF(N139="zákl. přenesená",J139,0)</f>
        <v>0</v>
      </c>
      <c r="BH139" s="230">
        <f>IF(N139="sníž. přenesená",J139,0)</f>
        <v>0</v>
      </c>
      <c r="BI139" s="230">
        <f>IF(N139="nulová",J139,0)</f>
        <v>0</v>
      </c>
      <c r="BJ139" s="23" t="s">
        <v>187</v>
      </c>
      <c r="BK139" s="230">
        <f>ROUND(I139*H139,0)</f>
        <v>0</v>
      </c>
      <c r="BL139" s="23" t="s">
        <v>186</v>
      </c>
      <c r="BM139" s="23" t="s">
        <v>900</v>
      </c>
    </row>
    <row r="140" spans="2:65" s="1" customFormat="1" ht="14.4" customHeight="1">
      <c r="B140" s="45"/>
      <c r="C140" s="220" t="s">
        <v>345</v>
      </c>
      <c r="D140" s="220" t="s">
        <v>182</v>
      </c>
      <c r="E140" s="221" t="s">
        <v>901</v>
      </c>
      <c r="F140" s="222" t="s">
        <v>902</v>
      </c>
      <c r="G140" s="223" t="s">
        <v>22</v>
      </c>
      <c r="H140" s="224">
        <v>2</v>
      </c>
      <c r="I140" s="225"/>
      <c r="J140" s="224">
        <f>ROUND(I140*H140,0)</f>
        <v>0</v>
      </c>
      <c r="K140" s="222" t="s">
        <v>22</v>
      </c>
      <c r="L140" s="71"/>
      <c r="M140" s="226" t="s">
        <v>22</v>
      </c>
      <c r="N140" s="278" t="s">
        <v>45</v>
      </c>
      <c r="O140" s="279"/>
      <c r="P140" s="280">
        <f>O140*H140</f>
        <v>0</v>
      </c>
      <c r="Q140" s="280">
        <v>0</v>
      </c>
      <c r="R140" s="280">
        <f>Q140*H140</f>
        <v>0</v>
      </c>
      <c r="S140" s="280">
        <v>0</v>
      </c>
      <c r="T140" s="281">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903</v>
      </c>
    </row>
    <row r="141" spans="2:12" s="1" customFormat="1" ht="6.95" customHeight="1">
      <c r="B141" s="66"/>
      <c r="C141" s="67"/>
      <c r="D141" s="67"/>
      <c r="E141" s="67"/>
      <c r="F141" s="67"/>
      <c r="G141" s="67"/>
      <c r="H141" s="67"/>
      <c r="I141" s="165"/>
      <c r="J141" s="67"/>
      <c r="K141" s="67"/>
      <c r="L141" s="71"/>
    </row>
  </sheetData>
  <sheetProtection password="CC35" sheet="1" objects="1" scenarios="1" formatColumns="0" formatRows="0" autoFilter="0"/>
  <autoFilter ref="C77:K140"/>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85"/>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132</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904</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ROUND(J79,2)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ROUND(SUM(BE79:BE84),2)</f>
        <v>0</v>
      </c>
      <c r="G30" s="46"/>
      <c r="H30" s="46"/>
      <c r="I30" s="157">
        <v>0.21</v>
      </c>
      <c r="J30" s="156">
        <f>ROUND(ROUND((SUM(BE79:BE84)),2)*I30,0)</f>
        <v>0</v>
      </c>
      <c r="K30" s="50"/>
    </row>
    <row r="31" spans="2:11" s="1" customFormat="1" ht="14.4" customHeight="1">
      <c r="B31" s="45"/>
      <c r="C31" s="46"/>
      <c r="D31" s="46"/>
      <c r="E31" s="54" t="s">
        <v>45</v>
      </c>
      <c r="F31" s="156">
        <f>ROUND(SUM(BF79:BF84),2)</f>
        <v>0</v>
      </c>
      <c r="G31" s="46"/>
      <c r="H31" s="46"/>
      <c r="I31" s="157">
        <v>0.15</v>
      </c>
      <c r="J31" s="156">
        <f>ROUND(ROUND((SUM(BF79:BF84)),2)*I31,0)</f>
        <v>0</v>
      </c>
      <c r="K31" s="50"/>
    </row>
    <row r="32" spans="2:11" s="1" customFormat="1" ht="14.4" customHeight="1" hidden="1">
      <c r="B32" s="45"/>
      <c r="C32" s="46"/>
      <c r="D32" s="46"/>
      <c r="E32" s="54" t="s">
        <v>46</v>
      </c>
      <c r="F32" s="156">
        <f>ROUND(SUM(BG79:BG84),2)</f>
        <v>0</v>
      </c>
      <c r="G32" s="46"/>
      <c r="H32" s="46"/>
      <c r="I32" s="157">
        <v>0.21</v>
      </c>
      <c r="J32" s="156">
        <v>0</v>
      </c>
      <c r="K32" s="50"/>
    </row>
    <row r="33" spans="2:11" s="1" customFormat="1" ht="14.4" customHeight="1" hidden="1">
      <c r="B33" s="45"/>
      <c r="C33" s="46"/>
      <c r="D33" s="46"/>
      <c r="E33" s="54" t="s">
        <v>47</v>
      </c>
      <c r="F33" s="156">
        <f>ROUND(SUM(BH79:BH84),2)</f>
        <v>0</v>
      </c>
      <c r="G33" s="46"/>
      <c r="H33" s="46"/>
      <c r="I33" s="157">
        <v>0.15</v>
      </c>
      <c r="J33" s="156">
        <v>0</v>
      </c>
      <c r="K33" s="50"/>
    </row>
    <row r="34" spans="2:11" s="1" customFormat="1" ht="14.4" customHeight="1" hidden="1">
      <c r="B34" s="45"/>
      <c r="C34" s="46"/>
      <c r="D34" s="46"/>
      <c r="E34" s="54" t="s">
        <v>48</v>
      </c>
      <c r="F34" s="156">
        <f>ROUND(SUM(BI79:BI84),2)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04 - SO 04 Vedlejší a ostatní nákldy</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J79</f>
        <v>0</v>
      </c>
      <c r="K56" s="50"/>
      <c r="AU56" s="23" t="s">
        <v>145</v>
      </c>
    </row>
    <row r="57" spans="2:11" s="7" customFormat="1" ht="24.95" customHeight="1">
      <c r="B57" s="176"/>
      <c r="C57" s="177"/>
      <c r="D57" s="178" t="s">
        <v>905</v>
      </c>
      <c r="E57" s="179"/>
      <c r="F57" s="179"/>
      <c r="G57" s="179"/>
      <c r="H57" s="179"/>
      <c r="I57" s="180"/>
      <c r="J57" s="181">
        <f>J80</f>
        <v>0</v>
      </c>
      <c r="K57" s="182"/>
    </row>
    <row r="58" spans="2:11" s="8" customFormat="1" ht="19.9" customHeight="1">
      <c r="B58" s="183"/>
      <c r="C58" s="184"/>
      <c r="D58" s="185" t="s">
        <v>906</v>
      </c>
      <c r="E58" s="186"/>
      <c r="F58" s="186"/>
      <c r="G58" s="186"/>
      <c r="H58" s="186"/>
      <c r="I58" s="187"/>
      <c r="J58" s="188">
        <f>J81</f>
        <v>0</v>
      </c>
      <c r="K58" s="189"/>
    </row>
    <row r="59" spans="2:11" s="8" customFormat="1" ht="19.9" customHeight="1">
      <c r="B59" s="183"/>
      <c r="C59" s="184"/>
      <c r="D59" s="185" t="s">
        <v>907</v>
      </c>
      <c r="E59" s="186"/>
      <c r="F59" s="186"/>
      <c r="G59" s="186"/>
      <c r="H59" s="186"/>
      <c r="I59" s="187"/>
      <c r="J59" s="188">
        <f>J83</f>
        <v>0</v>
      </c>
      <c r="K59" s="189"/>
    </row>
    <row r="60" spans="2:11" s="1" customFormat="1" ht="21.8" customHeight="1">
      <c r="B60" s="45"/>
      <c r="C60" s="46"/>
      <c r="D60" s="46"/>
      <c r="E60" s="46"/>
      <c r="F60" s="46"/>
      <c r="G60" s="46"/>
      <c r="H60" s="46"/>
      <c r="I60" s="143"/>
      <c r="J60" s="46"/>
      <c r="K60" s="50"/>
    </row>
    <row r="61" spans="2:11" s="1" customFormat="1" ht="6.95" customHeight="1">
      <c r="B61" s="66"/>
      <c r="C61" s="67"/>
      <c r="D61" s="67"/>
      <c r="E61" s="67"/>
      <c r="F61" s="67"/>
      <c r="G61" s="67"/>
      <c r="H61" s="67"/>
      <c r="I61" s="165"/>
      <c r="J61" s="67"/>
      <c r="K61" s="68"/>
    </row>
    <row r="65" spans="2:12" s="1" customFormat="1" ht="6.95" customHeight="1">
      <c r="B65" s="69"/>
      <c r="C65" s="70"/>
      <c r="D65" s="70"/>
      <c r="E65" s="70"/>
      <c r="F65" s="70"/>
      <c r="G65" s="70"/>
      <c r="H65" s="70"/>
      <c r="I65" s="168"/>
      <c r="J65" s="70"/>
      <c r="K65" s="70"/>
      <c r="L65" s="71"/>
    </row>
    <row r="66" spans="2:12" s="1" customFormat="1" ht="36.95" customHeight="1">
      <c r="B66" s="45"/>
      <c r="C66" s="72" t="s">
        <v>164</v>
      </c>
      <c r="D66" s="73"/>
      <c r="E66" s="73"/>
      <c r="F66" s="73"/>
      <c r="G66" s="73"/>
      <c r="H66" s="73"/>
      <c r="I66" s="190"/>
      <c r="J66" s="73"/>
      <c r="K66" s="73"/>
      <c r="L66" s="71"/>
    </row>
    <row r="67" spans="2:12" s="1" customFormat="1" ht="6.95" customHeight="1">
      <c r="B67" s="45"/>
      <c r="C67" s="73"/>
      <c r="D67" s="73"/>
      <c r="E67" s="73"/>
      <c r="F67" s="73"/>
      <c r="G67" s="73"/>
      <c r="H67" s="73"/>
      <c r="I67" s="190"/>
      <c r="J67" s="73"/>
      <c r="K67" s="73"/>
      <c r="L67" s="71"/>
    </row>
    <row r="68" spans="2:12" s="1" customFormat="1" ht="14.4" customHeight="1">
      <c r="B68" s="45"/>
      <c r="C68" s="75" t="s">
        <v>18</v>
      </c>
      <c r="D68" s="73"/>
      <c r="E68" s="73"/>
      <c r="F68" s="73"/>
      <c r="G68" s="73"/>
      <c r="H68" s="73"/>
      <c r="I68" s="190"/>
      <c r="J68" s="73"/>
      <c r="K68" s="73"/>
      <c r="L68" s="71"/>
    </row>
    <row r="69" spans="2:12" s="1" customFormat="1" ht="14.4" customHeight="1">
      <c r="B69" s="45"/>
      <c r="C69" s="73"/>
      <c r="D69" s="73"/>
      <c r="E69" s="191" t="str">
        <f>E7</f>
        <v>6118 Klatovská nemocnice, a. s.</v>
      </c>
      <c r="F69" s="75"/>
      <c r="G69" s="75"/>
      <c r="H69" s="75"/>
      <c r="I69" s="190"/>
      <c r="J69" s="73"/>
      <c r="K69" s="73"/>
      <c r="L69" s="71"/>
    </row>
    <row r="70" spans="2:12" s="1" customFormat="1" ht="14.4" customHeight="1">
      <c r="B70" s="45"/>
      <c r="C70" s="75" t="s">
        <v>139</v>
      </c>
      <c r="D70" s="73"/>
      <c r="E70" s="73"/>
      <c r="F70" s="73"/>
      <c r="G70" s="73"/>
      <c r="H70" s="73"/>
      <c r="I70" s="190"/>
      <c r="J70" s="73"/>
      <c r="K70" s="73"/>
      <c r="L70" s="71"/>
    </row>
    <row r="71" spans="2:12" s="1" customFormat="1" ht="16.2" customHeight="1">
      <c r="B71" s="45"/>
      <c r="C71" s="73"/>
      <c r="D71" s="73"/>
      <c r="E71" s="81" t="str">
        <f>E9</f>
        <v>04 - SO 04 Vedlejší a ostatní nákldy</v>
      </c>
      <c r="F71" s="73"/>
      <c r="G71" s="73"/>
      <c r="H71" s="73"/>
      <c r="I71" s="190"/>
      <c r="J71" s="73"/>
      <c r="K71" s="73"/>
      <c r="L71" s="71"/>
    </row>
    <row r="72" spans="2:12" s="1" customFormat="1" ht="6.95" customHeight="1">
      <c r="B72" s="45"/>
      <c r="C72" s="73"/>
      <c r="D72" s="73"/>
      <c r="E72" s="73"/>
      <c r="F72" s="73"/>
      <c r="G72" s="73"/>
      <c r="H72" s="73"/>
      <c r="I72" s="190"/>
      <c r="J72" s="73"/>
      <c r="K72" s="73"/>
      <c r="L72" s="71"/>
    </row>
    <row r="73" spans="2:12" s="1" customFormat="1" ht="18" customHeight="1">
      <c r="B73" s="45"/>
      <c r="C73" s="75" t="s">
        <v>24</v>
      </c>
      <c r="D73" s="73"/>
      <c r="E73" s="73"/>
      <c r="F73" s="192" t="str">
        <f>F12</f>
        <v xml:space="preserve"> </v>
      </c>
      <c r="G73" s="73"/>
      <c r="H73" s="73"/>
      <c r="I73" s="193" t="s">
        <v>26</v>
      </c>
      <c r="J73" s="84" t="str">
        <f>IF(J12="","",J12)</f>
        <v>28. 5. 2018</v>
      </c>
      <c r="K73" s="73"/>
      <c r="L73" s="71"/>
    </row>
    <row r="74" spans="2:12" s="1" customFormat="1" ht="6.95" customHeight="1">
      <c r="B74" s="45"/>
      <c r="C74" s="73"/>
      <c r="D74" s="73"/>
      <c r="E74" s="73"/>
      <c r="F74" s="73"/>
      <c r="G74" s="73"/>
      <c r="H74" s="73"/>
      <c r="I74" s="190"/>
      <c r="J74" s="73"/>
      <c r="K74" s="73"/>
      <c r="L74" s="71"/>
    </row>
    <row r="75" spans="2:12" s="1" customFormat="1" ht="13.5">
      <c r="B75" s="45"/>
      <c r="C75" s="75" t="s">
        <v>30</v>
      </c>
      <c r="D75" s="73"/>
      <c r="E75" s="73"/>
      <c r="F75" s="192" t="str">
        <f>E15</f>
        <v xml:space="preserve"> </v>
      </c>
      <c r="G75" s="73"/>
      <c r="H75" s="73"/>
      <c r="I75" s="193" t="s">
        <v>36</v>
      </c>
      <c r="J75" s="192" t="str">
        <f>E21</f>
        <v xml:space="preserve"> </v>
      </c>
      <c r="K75" s="73"/>
      <c r="L75" s="71"/>
    </row>
    <row r="76" spans="2:12" s="1" customFormat="1" ht="14.4" customHeight="1">
      <c r="B76" s="45"/>
      <c r="C76" s="75" t="s">
        <v>33</v>
      </c>
      <c r="D76" s="73"/>
      <c r="E76" s="73"/>
      <c r="F76" s="192" t="str">
        <f>IF(E18="","",E18)</f>
        <v/>
      </c>
      <c r="G76" s="73"/>
      <c r="H76" s="73"/>
      <c r="I76" s="190"/>
      <c r="J76" s="73"/>
      <c r="K76" s="73"/>
      <c r="L76" s="71"/>
    </row>
    <row r="77" spans="2:12" s="1" customFormat="1" ht="10.3" customHeight="1">
      <c r="B77" s="45"/>
      <c r="C77" s="73"/>
      <c r="D77" s="73"/>
      <c r="E77" s="73"/>
      <c r="F77" s="73"/>
      <c r="G77" s="73"/>
      <c r="H77" s="73"/>
      <c r="I77" s="190"/>
      <c r="J77" s="73"/>
      <c r="K77" s="73"/>
      <c r="L77" s="71"/>
    </row>
    <row r="78" spans="2:20" s="9" customFormat="1" ht="29.25" customHeight="1">
      <c r="B78" s="194"/>
      <c r="C78" s="195" t="s">
        <v>165</v>
      </c>
      <c r="D78" s="196" t="s">
        <v>58</v>
      </c>
      <c r="E78" s="196" t="s">
        <v>54</v>
      </c>
      <c r="F78" s="196" t="s">
        <v>166</v>
      </c>
      <c r="G78" s="196" t="s">
        <v>167</v>
      </c>
      <c r="H78" s="196" t="s">
        <v>168</v>
      </c>
      <c r="I78" s="197" t="s">
        <v>169</v>
      </c>
      <c r="J78" s="196" t="s">
        <v>143</v>
      </c>
      <c r="K78" s="198" t="s">
        <v>170</v>
      </c>
      <c r="L78" s="199"/>
      <c r="M78" s="101" t="s">
        <v>171</v>
      </c>
      <c r="N78" s="102" t="s">
        <v>43</v>
      </c>
      <c r="O78" s="102" t="s">
        <v>172</v>
      </c>
      <c r="P78" s="102" t="s">
        <v>173</v>
      </c>
      <c r="Q78" s="102" t="s">
        <v>174</v>
      </c>
      <c r="R78" s="102" t="s">
        <v>175</v>
      </c>
      <c r="S78" s="102" t="s">
        <v>176</v>
      </c>
      <c r="T78" s="103" t="s">
        <v>177</v>
      </c>
    </row>
    <row r="79" spans="2:63" s="1" customFormat="1" ht="29.25" customHeight="1">
      <c r="B79" s="45"/>
      <c r="C79" s="107" t="s">
        <v>144</v>
      </c>
      <c r="D79" s="73"/>
      <c r="E79" s="73"/>
      <c r="F79" s="73"/>
      <c r="G79" s="73"/>
      <c r="H79" s="73"/>
      <c r="I79" s="190"/>
      <c r="J79" s="200">
        <f>BK79</f>
        <v>0</v>
      </c>
      <c r="K79" s="73"/>
      <c r="L79" s="71"/>
      <c r="M79" s="104"/>
      <c r="N79" s="105"/>
      <c r="O79" s="105"/>
      <c r="P79" s="201">
        <f>P80</f>
        <v>0</v>
      </c>
      <c r="Q79" s="105"/>
      <c r="R79" s="201">
        <f>R80</f>
        <v>0</v>
      </c>
      <c r="S79" s="105"/>
      <c r="T79" s="202">
        <f>T80</f>
        <v>0</v>
      </c>
      <c r="AT79" s="23" t="s">
        <v>72</v>
      </c>
      <c r="AU79" s="23" t="s">
        <v>145</v>
      </c>
      <c r="BK79" s="203">
        <f>BK80</f>
        <v>0</v>
      </c>
    </row>
    <row r="80" spans="2:63" s="10" customFormat="1" ht="37.4" customHeight="1">
      <c r="B80" s="204"/>
      <c r="C80" s="205"/>
      <c r="D80" s="206" t="s">
        <v>72</v>
      </c>
      <c r="E80" s="207" t="s">
        <v>908</v>
      </c>
      <c r="F80" s="207" t="s">
        <v>909</v>
      </c>
      <c r="G80" s="205"/>
      <c r="H80" s="205"/>
      <c r="I80" s="208"/>
      <c r="J80" s="209">
        <f>BK80</f>
        <v>0</v>
      </c>
      <c r="K80" s="205"/>
      <c r="L80" s="210"/>
      <c r="M80" s="211"/>
      <c r="N80" s="212"/>
      <c r="O80" s="212"/>
      <c r="P80" s="213">
        <f>P81+P83</f>
        <v>0</v>
      </c>
      <c r="Q80" s="212"/>
      <c r="R80" s="213">
        <f>R81+R83</f>
        <v>0</v>
      </c>
      <c r="S80" s="212"/>
      <c r="T80" s="214">
        <f>T81+T83</f>
        <v>0</v>
      </c>
      <c r="AR80" s="215" t="s">
        <v>208</v>
      </c>
      <c r="AT80" s="216" t="s">
        <v>72</v>
      </c>
      <c r="AU80" s="216" t="s">
        <v>73</v>
      </c>
      <c r="AY80" s="215" t="s">
        <v>180</v>
      </c>
      <c r="BK80" s="217">
        <f>BK81+BK83</f>
        <v>0</v>
      </c>
    </row>
    <row r="81" spans="2:63" s="10" customFormat="1" ht="19.9" customHeight="1">
      <c r="B81" s="204"/>
      <c r="C81" s="205"/>
      <c r="D81" s="206" t="s">
        <v>72</v>
      </c>
      <c r="E81" s="218" t="s">
        <v>910</v>
      </c>
      <c r="F81" s="218" t="s">
        <v>911</v>
      </c>
      <c r="G81" s="205"/>
      <c r="H81" s="205"/>
      <c r="I81" s="208"/>
      <c r="J81" s="219">
        <f>BK81</f>
        <v>0</v>
      </c>
      <c r="K81" s="205"/>
      <c r="L81" s="210"/>
      <c r="M81" s="211"/>
      <c r="N81" s="212"/>
      <c r="O81" s="212"/>
      <c r="P81" s="213">
        <f>P82</f>
        <v>0</v>
      </c>
      <c r="Q81" s="212"/>
      <c r="R81" s="213">
        <f>R82</f>
        <v>0</v>
      </c>
      <c r="S81" s="212"/>
      <c r="T81" s="214">
        <f>T82</f>
        <v>0</v>
      </c>
      <c r="AR81" s="215" t="s">
        <v>208</v>
      </c>
      <c r="AT81" s="216" t="s">
        <v>72</v>
      </c>
      <c r="AU81" s="216" t="s">
        <v>10</v>
      </c>
      <c r="AY81" s="215" t="s">
        <v>180</v>
      </c>
      <c r="BK81" s="217">
        <f>BK82</f>
        <v>0</v>
      </c>
    </row>
    <row r="82" spans="2:65" s="1" customFormat="1" ht="14.4" customHeight="1">
      <c r="B82" s="45"/>
      <c r="C82" s="220" t="s">
        <v>10</v>
      </c>
      <c r="D82" s="220" t="s">
        <v>182</v>
      </c>
      <c r="E82" s="221" t="s">
        <v>912</v>
      </c>
      <c r="F82" s="222" t="s">
        <v>911</v>
      </c>
      <c r="G82" s="223" t="s">
        <v>185</v>
      </c>
      <c r="H82" s="224">
        <v>1</v>
      </c>
      <c r="I82" s="225"/>
      <c r="J82" s="224">
        <f>ROUND(I82*H82,0)</f>
        <v>0</v>
      </c>
      <c r="K82" s="222" t="s">
        <v>193</v>
      </c>
      <c r="L82" s="71"/>
      <c r="M82" s="226" t="s">
        <v>22</v>
      </c>
      <c r="N82" s="227" t="s">
        <v>45</v>
      </c>
      <c r="O82" s="46"/>
      <c r="P82" s="228">
        <f>O82*H82</f>
        <v>0</v>
      </c>
      <c r="Q82" s="228">
        <v>0</v>
      </c>
      <c r="R82" s="228">
        <f>Q82*H82</f>
        <v>0</v>
      </c>
      <c r="S82" s="228">
        <v>0</v>
      </c>
      <c r="T82" s="229">
        <f>S82*H82</f>
        <v>0</v>
      </c>
      <c r="AR82" s="23" t="s">
        <v>913</v>
      </c>
      <c r="AT82" s="23" t="s">
        <v>182</v>
      </c>
      <c r="AU82" s="23" t="s">
        <v>187</v>
      </c>
      <c r="AY82" s="23" t="s">
        <v>180</v>
      </c>
      <c r="BE82" s="230">
        <f>IF(N82="základní",J82,0)</f>
        <v>0</v>
      </c>
      <c r="BF82" s="230">
        <f>IF(N82="snížená",J82,0)</f>
        <v>0</v>
      </c>
      <c r="BG82" s="230">
        <f>IF(N82="zákl. přenesená",J82,0)</f>
        <v>0</v>
      </c>
      <c r="BH82" s="230">
        <f>IF(N82="sníž. přenesená",J82,0)</f>
        <v>0</v>
      </c>
      <c r="BI82" s="230">
        <f>IF(N82="nulová",J82,0)</f>
        <v>0</v>
      </c>
      <c r="BJ82" s="23" t="s">
        <v>187</v>
      </c>
      <c r="BK82" s="230">
        <f>ROUND(I82*H82,0)</f>
        <v>0</v>
      </c>
      <c r="BL82" s="23" t="s">
        <v>913</v>
      </c>
      <c r="BM82" s="23" t="s">
        <v>914</v>
      </c>
    </row>
    <row r="83" spans="2:63" s="10" customFormat="1" ht="29.85" customHeight="1">
      <c r="B83" s="204"/>
      <c r="C83" s="205"/>
      <c r="D83" s="206" t="s">
        <v>72</v>
      </c>
      <c r="E83" s="218" t="s">
        <v>915</v>
      </c>
      <c r="F83" s="218" t="s">
        <v>916</v>
      </c>
      <c r="G83" s="205"/>
      <c r="H83" s="205"/>
      <c r="I83" s="208"/>
      <c r="J83" s="219">
        <f>BK83</f>
        <v>0</v>
      </c>
      <c r="K83" s="205"/>
      <c r="L83" s="210"/>
      <c r="M83" s="211"/>
      <c r="N83" s="212"/>
      <c r="O83" s="212"/>
      <c r="P83" s="213">
        <f>P84</f>
        <v>0</v>
      </c>
      <c r="Q83" s="212"/>
      <c r="R83" s="213">
        <f>R84</f>
        <v>0</v>
      </c>
      <c r="S83" s="212"/>
      <c r="T83" s="214">
        <f>T84</f>
        <v>0</v>
      </c>
      <c r="AR83" s="215" t="s">
        <v>208</v>
      </c>
      <c r="AT83" s="216" t="s">
        <v>72</v>
      </c>
      <c r="AU83" s="216" t="s">
        <v>10</v>
      </c>
      <c r="AY83" s="215" t="s">
        <v>180</v>
      </c>
      <c r="BK83" s="217">
        <f>BK84</f>
        <v>0</v>
      </c>
    </row>
    <row r="84" spans="2:65" s="1" customFormat="1" ht="14.4" customHeight="1">
      <c r="B84" s="45"/>
      <c r="C84" s="220" t="s">
        <v>187</v>
      </c>
      <c r="D84" s="220" t="s">
        <v>182</v>
      </c>
      <c r="E84" s="221" t="s">
        <v>917</v>
      </c>
      <c r="F84" s="222" t="s">
        <v>916</v>
      </c>
      <c r="G84" s="223" t="s">
        <v>185</v>
      </c>
      <c r="H84" s="224">
        <v>1</v>
      </c>
      <c r="I84" s="225"/>
      <c r="J84" s="224">
        <f>ROUND(I84*H84,0)</f>
        <v>0</v>
      </c>
      <c r="K84" s="222" t="s">
        <v>193</v>
      </c>
      <c r="L84" s="71"/>
      <c r="M84" s="226" t="s">
        <v>22</v>
      </c>
      <c r="N84" s="278" t="s">
        <v>45</v>
      </c>
      <c r="O84" s="279"/>
      <c r="P84" s="280">
        <f>O84*H84</f>
        <v>0</v>
      </c>
      <c r="Q84" s="280">
        <v>0</v>
      </c>
      <c r="R84" s="280">
        <f>Q84*H84</f>
        <v>0</v>
      </c>
      <c r="S84" s="280">
        <v>0</v>
      </c>
      <c r="T84" s="281">
        <f>S84*H84</f>
        <v>0</v>
      </c>
      <c r="AR84" s="23" t="s">
        <v>913</v>
      </c>
      <c r="AT84" s="23" t="s">
        <v>182</v>
      </c>
      <c r="AU84" s="23" t="s">
        <v>187</v>
      </c>
      <c r="AY84" s="23" t="s">
        <v>180</v>
      </c>
      <c r="BE84" s="230">
        <f>IF(N84="základní",J84,0)</f>
        <v>0</v>
      </c>
      <c r="BF84" s="230">
        <f>IF(N84="snížená",J84,0)</f>
        <v>0</v>
      </c>
      <c r="BG84" s="230">
        <f>IF(N84="zákl. přenesená",J84,0)</f>
        <v>0</v>
      </c>
      <c r="BH84" s="230">
        <f>IF(N84="sníž. přenesená",J84,0)</f>
        <v>0</v>
      </c>
      <c r="BI84" s="230">
        <f>IF(N84="nulová",J84,0)</f>
        <v>0</v>
      </c>
      <c r="BJ84" s="23" t="s">
        <v>187</v>
      </c>
      <c r="BK84" s="230">
        <f>ROUND(I84*H84,0)</f>
        <v>0</v>
      </c>
      <c r="BL84" s="23" t="s">
        <v>913</v>
      </c>
      <c r="BM84" s="23" t="s">
        <v>918</v>
      </c>
    </row>
    <row r="85" spans="2:12" s="1" customFormat="1" ht="6.95" customHeight="1">
      <c r="B85" s="66"/>
      <c r="C85" s="67"/>
      <c r="D85" s="67"/>
      <c r="E85" s="67"/>
      <c r="F85" s="67"/>
      <c r="G85" s="67"/>
      <c r="H85" s="67"/>
      <c r="I85" s="165"/>
      <c r="J85" s="67"/>
      <c r="K85" s="67"/>
      <c r="L85" s="71"/>
    </row>
  </sheetData>
  <sheetProtection password="CC35" sheet="1" objects="1" scenarios="1" formatColumns="0" formatRows="0" autoFilter="0"/>
  <autoFilter ref="C78:K84"/>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4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81</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140</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ROUND(J94,2)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ROUND(SUM(BE94:BE417),2)</f>
        <v>0</v>
      </c>
      <c r="G30" s="46"/>
      <c r="H30" s="46"/>
      <c r="I30" s="157">
        <v>0.21</v>
      </c>
      <c r="J30" s="156">
        <f>ROUND(ROUND((SUM(BE94:BE417)),2)*I30,0)</f>
        <v>0</v>
      </c>
      <c r="K30" s="50"/>
    </row>
    <row r="31" spans="2:11" s="1" customFormat="1" ht="14.4" customHeight="1">
      <c r="B31" s="45"/>
      <c r="C31" s="46"/>
      <c r="D31" s="46"/>
      <c r="E31" s="54" t="s">
        <v>45</v>
      </c>
      <c r="F31" s="156">
        <f>ROUND(SUM(BF94:BF417),2)</f>
        <v>0</v>
      </c>
      <c r="G31" s="46"/>
      <c r="H31" s="46"/>
      <c r="I31" s="157">
        <v>0.15</v>
      </c>
      <c r="J31" s="156">
        <f>ROUND(ROUND((SUM(BF94:BF417)),2)*I31,0)</f>
        <v>0</v>
      </c>
      <c r="K31" s="50"/>
    </row>
    <row r="32" spans="2:11" s="1" customFormat="1" ht="14.4" customHeight="1" hidden="1">
      <c r="B32" s="45"/>
      <c r="C32" s="46"/>
      <c r="D32" s="46"/>
      <c r="E32" s="54" t="s">
        <v>46</v>
      </c>
      <c r="F32" s="156">
        <f>ROUND(SUM(BG94:BG417),2)</f>
        <v>0</v>
      </c>
      <c r="G32" s="46"/>
      <c r="H32" s="46"/>
      <c r="I32" s="157">
        <v>0.21</v>
      </c>
      <c r="J32" s="156">
        <v>0</v>
      </c>
      <c r="K32" s="50"/>
    </row>
    <row r="33" spans="2:11" s="1" customFormat="1" ht="14.4" customHeight="1" hidden="1">
      <c r="B33" s="45"/>
      <c r="C33" s="46"/>
      <c r="D33" s="46"/>
      <c r="E33" s="54" t="s">
        <v>47</v>
      </c>
      <c r="F33" s="156">
        <f>ROUND(SUM(BH94:BH417),2)</f>
        <v>0</v>
      </c>
      <c r="G33" s="46"/>
      <c r="H33" s="46"/>
      <c r="I33" s="157">
        <v>0.15</v>
      </c>
      <c r="J33" s="156">
        <v>0</v>
      </c>
      <c r="K33" s="50"/>
    </row>
    <row r="34" spans="2:11" s="1" customFormat="1" ht="14.4" customHeight="1" hidden="1">
      <c r="B34" s="45"/>
      <c r="C34" s="46"/>
      <c r="D34" s="46"/>
      <c r="E34" s="54" t="s">
        <v>48</v>
      </c>
      <c r="F34" s="156">
        <f>ROUND(SUM(BI94:BI417),2)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01 - 1 - SO 01-1 Garsoniera č. 1</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J94</f>
        <v>0</v>
      </c>
      <c r="K56" s="50"/>
      <c r="AU56" s="23" t="s">
        <v>145</v>
      </c>
    </row>
    <row r="57" spans="2:11" s="7" customFormat="1" ht="24.95" customHeight="1">
      <c r="B57" s="176"/>
      <c r="C57" s="177"/>
      <c r="D57" s="178" t="s">
        <v>146</v>
      </c>
      <c r="E57" s="179"/>
      <c r="F57" s="179"/>
      <c r="G57" s="179"/>
      <c r="H57" s="179"/>
      <c r="I57" s="180"/>
      <c r="J57" s="181">
        <f>J95</f>
        <v>0</v>
      </c>
      <c r="K57" s="182"/>
    </row>
    <row r="58" spans="2:11" s="8" customFormat="1" ht="19.9" customHeight="1">
      <c r="B58" s="183"/>
      <c r="C58" s="184"/>
      <c r="D58" s="185" t="s">
        <v>147</v>
      </c>
      <c r="E58" s="186"/>
      <c r="F58" s="186"/>
      <c r="G58" s="186"/>
      <c r="H58" s="186"/>
      <c r="I58" s="187"/>
      <c r="J58" s="188">
        <f>J96</f>
        <v>0</v>
      </c>
      <c r="K58" s="189"/>
    </row>
    <row r="59" spans="2:11" s="8" customFormat="1" ht="19.9" customHeight="1">
      <c r="B59" s="183"/>
      <c r="C59" s="184"/>
      <c r="D59" s="185" t="s">
        <v>148</v>
      </c>
      <c r="E59" s="186"/>
      <c r="F59" s="186"/>
      <c r="G59" s="186"/>
      <c r="H59" s="186"/>
      <c r="I59" s="187"/>
      <c r="J59" s="188">
        <f>J98</f>
        <v>0</v>
      </c>
      <c r="K59" s="189"/>
    </row>
    <row r="60" spans="2:11" s="8" customFormat="1" ht="19.9" customHeight="1">
      <c r="B60" s="183"/>
      <c r="C60" s="184"/>
      <c r="D60" s="185" t="s">
        <v>149</v>
      </c>
      <c r="E60" s="186"/>
      <c r="F60" s="186"/>
      <c r="G60" s="186"/>
      <c r="H60" s="186"/>
      <c r="I60" s="187"/>
      <c r="J60" s="188">
        <f>J121</f>
        <v>0</v>
      </c>
      <c r="K60" s="189"/>
    </row>
    <row r="61" spans="2:11" s="8" customFormat="1" ht="19.9" customHeight="1">
      <c r="B61" s="183"/>
      <c r="C61" s="184"/>
      <c r="D61" s="185" t="s">
        <v>150</v>
      </c>
      <c r="E61" s="186"/>
      <c r="F61" s="186"/>
      <c r="G61" s="186"/>
      <c r="H61" s="186"/>
      <c r="I61" s="187"/>
      <c r="J61" s="188">
        <f>J161</f>
        <v>0</v>
      </c>
      <c r="K61" s="189"/>
    </row>
    <row r="62" spans="2:11" s="8" customFormat="1" ht="19.9" customHeight="1">
      <c r="B62" s="183"/>
      <c r="C62" s="184"/>
      <c r="D62" s="185" t="s">
        <v>151</v>
      </c>
      <c r="E62" s="186"/>
      <c r="F62" s="186"/>
      <c r="G62" s="186"/>
      <c r="H62" s="186"/>
      <c r="I62" s="187"/>
      <c r="J62" s="188">
        <f>J173</f>
        <v>0</v>
      </c>
      <c r="K62" s="189"/>
    </row>
    <row r="63" spans="2:11" s="8" customFormat="1" ht="19.9" customHeight="1">
      <c r="B63" s="183"/>
      <c r="C63" s="184"/>
      <c r="D63" s="185" t="s">
        <v>152</v>
      </c>
      <c r="E63" s="186"/>
      <c r="F63" s="186"/>
      <c r="G63" s="186"/>
      <c r="H63" s="186"/>
      <c r="I63" s="187"/>
      <c r="J63" s="188">
        <f>J186</f>
        <v>0</v>
      </c>
      <c r="K63" s="189"/>
    </row>
    <row r="64" spans="2:11" s="7" customFormat="1" ht="24.95" customHeight="1">
      <c r="B64" s="176"/>
      <c r="C64" s="177"/>
      <c r="D64" s="178" t="s">
        <v>153</v>
      </c>
      <c r="E64" s="179"/>
      <c r="F64" s="179"/>
      <c r="G64" s="179"/>
      <c r="H64" s="179"/>
      <c r="I64" s="180"/>
      <c r="J64" s="181">
        <f>J189</f>
        <v>0</v>
      </c>
      <c r="K64" s="182"/>
    </row>
    <row r="65" spans="2:11" s="8" customFormat="1" ht="19.9" customHeight="1">
      <c r="B65" s="183"/>
      <c r="C65" s="184"/>
      <c r="D65" s="185" t="s">
        <v>154</v>
      </c>
      <c r="E65" s="186"/>
      <c r="F65" s="186"/>
      <c r="G65" s="186"/>
      <c r="H65" s="186"/>
      <c r="I65" s="187"/>
      <c r="J65" s="188">
        <f>J190</f>
        <v>0</v>
      </c>
      <c r="K65" s="189"/>
    </row>
    <row r="66" spans="2:11" s="8" customFormat="1" ht="19.9" customHeight="1">
      <c r="B66" s="183"/>
      <c r="C66" s="184"/>
      <c r="D66" s="185" t="s">
        <v>155</v>
      </c>
      <c r="E66" s="186"/>
      <c r="F66" s="186"/>
      <c r="G66" s="186"/>
      <c r="H66" s="186"/>
      <c r="I66" s="187"/>
      <c r="J66" s="188">
        <f>J205</f>
        <v>0</v>
      </c>
      <c r="K66" s="189"/>
    </row>
    <row r="67" spans="2:11" s="8" customFormat="1" ht="19.9" customHeight="1">
      <c r="B67" s="183"/>
      <c r="C67" s="184"/>
      <c r="D67" s="185" t="s">
        <v>156</v>
      </c>
      <c r="E67" s="186"/>
      <c r="F67" s="186"/>
      <c r="G67" s="186"/>
      <c r="H67" s="186"/>
      <c r="I67" s="187"/>
      <c r="J67" s="188">
        <f>J226</f>
        <v>0</v>
      </c>
      <c r="K67" s="189"/>
    </row>
    <row r="68" spans="2:11" s="8" customFormat="1" ht="19.9" customHeight="1">
      <c r="B68" s="183"/>
      <c r="C68" s="184"/>
      <c r="D68" s="185" t="s">
        <v>157</v>
      </c>
      <c r="E68" s="186"/>
      <c r="F68" s="186"/>
      <c r="G68" s="186"/>
      <c r="H68" s="186"/>
      <c r="I68" s="187"/>
      <c r="J68" s="188">
        <f>J245</f>
        <v>0</v>
      </c>
      <c r="K68" s="189"/>
    </row>
    <row r="69" spans="2:11" s="8" customFormat="1" ht="19.9" customHeight="1">
      <c r="B69" s="183"/>
      <c r="C69" s="184"/>
      <c r="D69" s="185" t="s">
        <v>158</v>
      </c>
      <c r="E69" s="186"/>
      <c r="F69" s="186"/>
      <c r="G69" s="186"/>
      <c r="H69" s="186"/>
      <c r="I69" s="187"/>
      <c r="J69" s="188">
        <f>J269</f>
        <v>0</v>
      </c>
      <c r="K69" s="189"/>
    </row>
    <row r="70" spans="2:11" s="8" customFormat="1" ht="19.9" customHeight="1">
      <c r="B70" s="183"/>
      <c r="C70" s="184"/>
      <c r="D70" s="185" t="s">
        <v>159</v>
      </c>
      <c r="E70" s="186"/>
      <c r="F70" s="186"/>
      <c r="G70" s="186"/>
      <c r="H70" s="186"/>
      <c r="I70" s="187"/>
      <c r="J70" s="188">
        <f>J297</f>
        <v>0</v>
      </c>
      <c r="K70" s="189"/>
    </row>
    <row r="71" spans="2:11" s="8" customFormat="1" ht="19.9" customHeight="1">
      <c r="B71" s="183"/>
      <c r="C71" s="184"/>
      <c r="D71" s="185" t="s">
        <v>160</v>
      </c>
      <c r="E71" s="186"/>
      <c r="F71" s="186"/>
      <c r="G71" s="186"/>
      <c r="H71" s="186"/>
      <c r="I71" s="187"/>
      <c r="J71" s="188">
        <f>J310</f>
        <v>0</v>
      </c>
      <c r="K71" s="189"/>
    </row>
    <row r="72" spans="2:11" s="8" customFormat="1" ht="19.9" customHeight="1">
      <c r="B72" s="183"/>
      <c r="C72" s="184"/>
      <c r="D72" s="185" t="s">
        <v>161</v>
      </c>
      <c r="E72" s="186"/>
      <c r="F72" s="186"/>
      <c r="G72" s="186"/>
      <c r="H72" s="186"/>
      <c r="I72" s="187"/>
      <c r="J72" s="188">
        <f>J345</f>
        <v>0</v>
      </c>
      <c r="K72" s="189"/>
    </row>
    <row r="73" spans="2:11" s="8" customFormat="1" ht="19.9" customHeight="1">
      <c r="B73" s="183"/>
      <c r="C73" s="184"/>
      <c r="D73" s="185" t="s">
        <v>162</v>
      </c>
      <c r="E73" s="186"/>
      <c r="F73" s="186"/>
      <c r="G73" s="186"/>
      <c r="H73" s="186"/>
      <c r="I73" s="187"/>
      <c r="J73" s="188">
        <f>J376</f>
        <v>0</v>
      </c>
      <c r="K73" s="189"/>
    </row>
    <row r="74" spans="2:11" s="8" customFormat="1" ht="19.9" customHeight="1">
      <c r="B74" s="183"/>
      <c r="C74" s="184"/>
      <c r="D74" s="185" t="s">
        <v>163</v>
      </c>
      <c r="E74" s="186"/>
      <c r="F74" s="186"/>
      <c r="G74" s="186"/>
      <c r="H74" s="186"/>
      <c r="I74" s="187"/>
      <c r="J74" s="188">
        <f>J405</f>
        <v>0</v>
      </c>
      <c r="K74" s="189"/>
    </row>
    <row r="75" spans="2:11" s="1" customFormat="1" ht="21.8" customHeight="1">
      <c r="B75" s="45"/>
      <c r="C75" s="46"/>
      <c r="D75" s="46"/>
      <c r="E75" s="46"/>
      <c r="F75" s="46"/>
      <c r="G75" s="46"/>
      <c r="H75" s="46"/>
      <c r="I75" s="143"/>
      <c r="J75" s="46"/>
      <c r="K75" s="50"/>
    </row>
    <row r="76" spans="2:11" s="1" customFormat="1" ht="6.95" customHeight="1">
      <c r="B76" s="66"/>
      <c r="C76" s="67"/>
      <c r="D76" s="67"/>
      <c r="E76" s="67"/>
      <c r="F76" s="67"/>
      <c r="G76" s="67"/>
      <c r="H76" s="67"/>
      <c r="I76" s="165"/>
      <c r="J76" s="67"/>
      <c r="K76" s="68"/>
    </row>
    <row r="80" spans="2:12" s="1" customFormat="1" ht="6.95" customHeight="1">
      <c r="B80" s="69"/>
      <c r="C80" s="70"/>
      <c r="D80" s="70"/>
      <c r="E80" s="70"/>
      <c r="F80" s="70"/>
      <c r="G80" s="70"/>
      <c r="H80" s="70"/>
      <c r="I80" s="168"/>
      <c r="J80" s="70"/>
      <c r="K80" s="70"/>
      <c r="L80" s="71"/>
    </row>
    <row r="81" spans="2:12" s="1" customFormat="1" ht="36.95" customHeight="1">
      <c r="B81" s="45"/>
      <c r="C81" s="72" t="s">
        <v>164</v>
      </c>
      <c r="D81" s="73"/>
      <c r="E81" s="73"/>
      <c r="F81" s="73"/>
      <c r="G81" s="73"/>
      <c r="H81" s="73"/>
      <c r="I81" s="190"/>
      <c r="J81" s="73"/>
      <c r="K81" s="73"/>
      <c r="L81" s="71"/>
    </row>
    <row r="82" spans="2:12" s="1" customFormat="1" ht="6.95" customHeight="1">
      <c r="B82" s="45"/>
      <c r="C82" s="73"/>
      <c r="D82" s="73"/>
      <c r="E82" s="73"/>
      <c r="F82" s="73"/>
      <c r="G82" s="73"/>
      <c r="H82" s="73"/>
      <c r="I82" s="190"/>
      <c r="J82" s="73"/>
      <c r="K82" s="73"/>
      <c r="L82" s="71"/>
    </row>
    <row r="83" spans="2:12" s="1" customFormat="1" ht="14.4" customHeight="1">
      <c r="B83" s="45"/>
      <c r="C83" s="75" t="s">
        <v>18</v>
      </c>
      <c r="D83" s="73"/>
      <c r="E83" s="73"/>
      <c r="F83" s="73"/>
      <c r="G83" s="73"/>
      <c r="H83" s="73"/>
      <c r="I83" s="190"/>
      <c r="J83" s="73"/>
      <c r="K83" s="73"/>
      <c r="L83" s="71"/>
    </row>
    <row r="84" spans="2:12" s="1" customFormat="1" ht="14.4" customHeight="1">
      <c r="B84" s="45"/>
      <c r="C84" s="73"/>
      <c r="D84" s="73"/>
      <c r="E84" s="191" t="str">
        <f>E7</f>
        <v>6118 Klatovská nemocnice, a. s.</v>
      </c>
      <c r="F84" s="75"/>
      <c r="G84" s="75"/>
      <c r="H84" s="75"/>
      <c r="I84" s="190"/>
      <c r="J84" s="73"/>
      <c r="K84" s="73"/>
      <c r="L84" s="71"/>
    </row>
    <row r="85" spans="2:12" s="1" customFormat="1" ht="14.4" customHeight="1">
      <c r="B85" s="45"/>
      <c r="C85" s="75" t="s">
        <v>139</v>
      </c>
      <c r="D85" s="73"/>
      <c r="E85" s="73"/>
      <c r="F85" s="73"/>
      <c r="G85" s="73"/>
      <c r="H85" s="73"/>
      <c r="I85" s="190"/>
      <c r="J85" s="73"/>
      <c r="K85" s="73"/>
      <c r="L85" s="71"/>
    </row>
    <row r="86" spans="2:12" s="1" customFormat="1" ht="16.2" customHeight="1">
      <c r="B86" s="45"/>
      <c r="C86" s="73"/>
      <c r="D86" s="73"/>
      <c r="E86" s="81" t="str">
        <f>E9</f>
        <v>01 - 1 - SO 01-1 Garsoniera č. 1</v>
      </c>
      <c r="F86" s="73"/>
      <c r="G86" s="73"/>
      <c r="H86" s="73"/>
      <c r="I86" s="190"/>
      <c r="J86" s="73"/>
      <c r="K86" s="73"/>
      <c r="L86" s="71"/>
    </row>
    <row r="87" spans="2:12" s="1" customFormat="1" ht="6.95" customHeight="1">
      <c r="B87" s="45"/>
      <c r="C87" s="73"/>
      <c r="D87" s="73"/>
      <c r="E87" s="73"/>
      <c r="F87" s="73"/>
      <c r="G87" s="73"/>
      <c r="H87" s="73"/>
      <c r="I87" s="190"/>
      <c r="J87" s="73"/>
      <c r="K87" s="73"/>
      <c r="L87" s="71"/>
    </row>
    <row r="88" spans="2:12" s="1" customFormat="1" ht="18" customHeight="1">
      <c r="B88" s="45"/>
      <c r="C88" s="75" t="s">
        <v>24</v>
      </c>
      <c r="D88" s="73"/>
      <c r="E88" s="73"/>
      <c r="F88" s="192" t="str">
        <f>F12</f>
        <v xml:space="preserve"> </v>
      </c>
      <c r="G88" s="73"/>
      <c r="H88" s="73"/>
      <c r="I88" s="193" t="s">
        <v>26</v>
      </c>
      <c r="J88" s="84" t="str">
        <f>IF(J12="","",J12)</f>
        <v>28. 5. 2018</v>
      </c>
      <c r="K88" s="73"/>
      <c r="L88" s="71"/>
    </row>
    <row r="89" spans="2:12" s="1" customFormat="1" ht="6.95" customHeight="1">
      <c r="B89" s="45"/>
      <c r="C89" s="73"/>
      <c r="D89" s="73"/>
      <c r="E89" s="73"/>
      <c r="F89" s="73"/>
      <c r="G89" s="73"/>
      <c r="H89" s="73"/>
      <c r="I89" s="190"/>
      <c r="J89" s="73"/>
      <c r="K89" s="73"/>
      <c r="L89" s="71"/>
    </row>
    <row r="90" spans="2:12" s="1" customFormat="1" ht="13.5">
      <c r="B90" s="45"/>
      <c r="C90" s="75" t="s">
        <v>30</v>
      </c>
      <c r="D90" s="73"/>
      <c r="E90" s="73"/>
      <c r="F90" s="192" t="str">
        <f>E15</f>
        <v xml:space="preserve"> </v>
      </c>
      <c r="G90" s="73"/>
      <c r="H90" s="73"/>
      <c r="I90" s="193" t="s">
        <v>36</v>
      </c>
      <c r="J90" s="192" t="str">
        <f>E21</f>
        <v xml:space="preserve"> </v>
      </c>
      <c r="K90" s="73"/>
      <c r="L90" s="71"/>
    </row>
    <row r="91" spans="2:12" s="1" customFormat="1" ht="14.4" customHeight="1">
      <c r="B91" s="45"/>
      <c r="C91" s="75" t="s">
        <v>33</v>
      </c>
      <c r="D91" s="73"/>
      <c r="E91" s="73"/>
      <c r="F91" s="192" t="str">
        <f>IF(E18="","",E18)</f>
        <v/>
      </c>
      <c r="G91" s="73"/>
      <c r="H91" s="73"/>
      <c r="I91" s="190"/>
      <c r="J91" s="73"/>
      <c r="K91" s="73"/>
      <c r="L91" s="71"/>
    </row>
    <row r="92" spans="2:12" s="1" customFormat="1" ht="10.3" customHeight="1">
      <c r="B92" s="45"/>
      <c r="C92" s="73"/>
      <c r="D92" s="73"/>
      <c r="E92" s="73"/>
      <c r="F92" s="73"/>
      <c r="G92" s="73"/>
      <c r="H92" s="73"/>
      <c r="I92" s="190"/>
      <c r="J92" s="73"/>
      <c r="K92" s="73"/>
      <c r="L92" s="71"/>
    </row>
    <row r="93" spans="2:20" s="9" customFormat="1" ht="29.25" customHeight="1">
      <c r="B93" s="194"/>
      <c r="C93" s="195" t="s">
        <v>165</v>
      </c>
      <c r="D93" s="196" t="s">
        <v>58</v>
      </c>
      <c r="E93" s="196" t="s">
        <v>54</v>
      </c>
      <c r="F93" s="196" t="s">
        <v>166</v>
      </c>
      <c r="G93" s="196" t="s">
        <v>167</v>
      </c>
      <c r="H93" s="196" t="s">
        <v>168</v>
      </c>
      <c r="I93" s="197" t="s">
        <v>169</v>
      </c>
      <c r="J93" s="196" t="s">
        <v>143</v>
      </c>
      <c r="K93" s="198" t="s">
        <v>170</v>
      </c>
      <c r="L93" s="199"/>
      <c r="M93" s="101" t="s">
        <v>171</v>
      </c>
      <c r="N93" s="102" t="s">
        <v>43</v>
      </c>
      <c r="O93" s="102" t="s">
        <v>172</v>
      </c>
      <c r="P93" s="102" t="s">
        <v>173</v>
      </c>
      <c r="Q93" s="102" t="s">
        <v>174</v>
      </c>
      <c r="R93" s="102" t="s">
        <v>175</v>
      </c>
      <c r="S93" s="102" t="s">
        <v>176</v>
      </c>
      <c r="T93" s="103" t="s">
        <v>177</v>
      </c>
    </row>
    <row r="94" spans="2:63" s="1" customFormat="1" ht="29.25" customHeight="1">
      <c r="B94" s="45"/>
      <c r="C94" s="107" t="s">
        <v>144</v>
      </c>
      <c r="D94" s="73"/>
      <c r="E94" s="73"/>
      <c r="F94" s="73"/>
      <c r="G94" s="73"/>
      <c r="H94" s="73"/>
      <c r="I94" s="190"/>
      <c r="J94" s="200">
        <f>BK94</f>
        <v>0</v>
      </c>
      <c r="K94" s="73"/>
      <c r="L94" s="71"/>
      <c r="M94" s="104"/>
      <c r="N94" s="105"/>
      <c r="O94" s="105"/>
      <c r="P94" s="201">
        <f>P95+P189</f>
        <v>0</v>
      </c>
      <c r="Q94" s="105"/>
      <c r="R94" s="201">
        <f>R95+R189</f>
        <v>0</v>
      </c>
      <c r="S94" s="105"/>
      <c r="T94" s="202">
        <f>T95+T189</f>
        <v>0</v>
      </c>
      <c r="AT94" s="23" t="s">
        <v>72</v>
      </c>
      <c r="AU94" s="23" t="s">
        <v>145</v>
      </c>
      <c r="BK94" s="203">
        <f>BK95+BK189</f>
        <v>0</v>
      </c>
    </row>
    <row r="95" spans="2:63" s="10" customFormat="1" ht="37.4" customHeight="1">
      <c r="B95" s="204"/>
      <c r="C95" s="205"/>
      <c r="D95" s="206" t="s">
        <v>72</v>
      </c>
      <c r="E95" s="207" t="s">
        <v>178</v>
      </c>
      <c r="F95" s="207" t="s">
        <v>179</v>
      </c>
      <c r="G95" s="205"/>
      <c r="H95" s="205"/>
      <c r="I95" s="208"/>
      <c r="J95" s="209">
        <f>BK95</f>
        <v>0</v>
      </c>
      <c r="K95" s="205"/>
      <c r="L95" s="210"/>
      <c r="M95" s="211"/>
      <c r="N95" s="212"/>
      <c r="O95" s="212"/>
      <c r="P95" s="213">
        <f>P96+P98+P121+P161+P173+P186</f>
        <v>0</v>
      </c>
      <c r="Q95" s="212"/>
      <c r="R95" s="213">
        <f>R96+R98+R121+R161+R173+R186</f>
        <v>0</v>
      </c>
      <c r="S95" s="212"/>
      <c r="T95" s="214">
        <f>T96+T98+T121+T161+T173+T186</f>
        <v>0</v>
      </c>
      <c r="AR95" s="215" t="s">
        <v>10</v>
      </c>
      <c r="AT95" s="216" t="s">
        <v>72</v>
      </c>
      <c r="AU95" s="216" t="s">
        <v>73</v>
      </c>
      <c r="AY95" s="215" t="s">
        <v>180</v>
      </c>
      <c r="BK95" s="217">
        <f>BK96+BK98+BK121+BK161+BK173+BK186</f>
        <v>0</v>
      </c>
    </row>
    <row r="96" spans="2:63" s="10" customFormat="1" ht="19.9" customHeight="1">
      <c r="B96" s="204"/>
      <c r="C96" s="205"/>
      <c r="D96" s="206" t="s">
        <v>72</v>
      </c>
      <c r="E96" s="218" t="s">
        <v>29</v>
      </c>
      <c r="F96" s="218" t="s">
        <v>181</v>
      </c>
      <c r="G96" s="205"/>
      <c r="H96" s="205"/>
      <c r="I96" s="208"/>
      <c r="J96" s="219">
        <f>BK96</f>
        <v>0</v>
      </c>
      <c r="K96" s="205"/>
      <c r="L96" s="210"/>
      <c r="M96" s="211"/>
      <c r="N96" s="212"/>
      <c r="O96" s="212"/>
      <c r="P96" s="213">
        <f>P97</f>
        <v>0</v>
      </c>
      <c r="Q96" s="212"/>
      <c r="R96" s="213">
        <f>R97</f>
        <v>0</v>
      </c>
      <c r="S96" s="212"/>
      <c r="T96" s="214">
        <f>T97</f>
        <v>0</v>
      </c>
      <c r="AR96" s="215" t="s">
        <v>10</v>
      </c>
      <c r="AT96" s="216" t="s">
        <v>72</v>
      </c>
      <c r="AU96" s="216" t="s">
        <v>10</v>
      </c>
      <c r="AY96" s="215" t="s">
        <v>180</v>
      </c>
      <c r="BK96" s="217">
        <f>BK97</f>
        <v>0</v>
      </c>
    </row>
    <row r="97" spans="2:65" s="1" customFormat="1" ht="14.4" customHeight="1">
      <c r="B97" s="45"/>
      <c r="C97" s="220" t="s">
        <v>10</v>
      </c>
      <c r="D97" s="220" t="s">
        <v>182</v>
      </c>
      <c r="E97" s="221" t="s">
        <v>183</v>
      </c>
      <c r="F97" s="222" t="s">
        <v>184</v>
      </c>
      <c r="G97" s="223" t="s">
        <v>185</v>
      </c>
      <c r="H97" s="224">
        <v>1</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187</v>
      </c>
    </row>
    <row r="98" spans="2:63" s="10" customFormat="1" ht="29.85" customHeight="1">
      <c r="B98" s="204"/>
      <c r="C98" s="205"/>
      <c r="D98" s="206" t="s">
        <v>72</v>
      </c>
      <c r="E98" s="218" t="s">
        <v>188</v>
      </c>
      <c r="F98" s="218" t="s">
        <v>189</v>
      </c>
      <c r="G98" s="205"/>
      <c r="H98" s="205"/>
      <c r="I98" s="208"/>
      <c r="J98" s="219">
        <f>BK98</f>
        <v>0</v>
      </c>
      <c r="K98" s="205"/>
      <c r="L98" s="210"/>
      <c r="M98" s="211"/>
      <c r="N98" s="212"/>
      <c r="O98" s="212"/>
      <c r="P98" s="213">
        <f>SUM(P99:P120)</f>
        <v>0</v>
      </c>
      <c r="Q98" s="212"/>
      <c r="R98" s="213">
        <f>SUM(R99:R120)</f>
        <v>0</v>
      </c>
      <c r="S98" s="212"/>
      <c r="T98" s="214">
        <f>SUM(T99:T120)</f>
        <v>0</v>
      </c>
      <c r="AR98" s="215" t="s">
        <v>10</v>
      </c>
      <c r="AT98" s="216" t="s">
        <v>72</v>
      </c>
      <c r="AU98" s="216" t="s">
        <v>10</v>
      </c>
      <c r="AY98" s="215" t="s">
        <v>180</v>
      </c>
      <c r="BK98" s="217">
        <f>SUM(BK99:BK120)</f>
        <v>0</v>
      </c>
    </row>
    <row r="99" spans="2:65" s="1" customFormat="1" ht="22.8" customHeight="1">
      <c r="B99" s="45"/>
      <c r="C99" s="220" t="s">
        <v>187</v>
      </c>
      <c r="D99" s="220" t="s">
        <v>182</v>
      </c>
      <c r="E99" s="221" t="s">
        <v>190</v>
      </c>
      <c r="F99" s="222" t="s">
        <v>191</v>
      </c>
      <c r="G99" s="223" t="s">
        <v>192</v>
      </c>
      <c r="H99" s="224">
        <v>12.1</v>
      </c>
      <c r="I99" s="225"/>
      <c r="J99" s="224">
        <f>ROUND(I99*H99,0)</f>
        <v>0</v>
      </c>
      <c r="K99" s="222" t="s">
        <v>193</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186</v>
      </c>
    </row>
    <row r="100" spans="2:51" s="11" customFormat="1" ht="13.5">
      <c r="B100" s="231"/>
      <c r="C100" s="232"/>
      <c r="D100" s="233" t="s">
        <v>194</v>
      </c>
      <c r="E100" s="234" t="s">
        <v>22</v>
      </c>
      <c r="F100" s="235" t="s">
        <v>195</v>
      </c>
      <c r="G100" s="232"/>
      <c r="H100" s="236">
        <v>12.1</v>
      </c>
      <c r="I100" s="237"/>
      <c r="J100" s="232"/>
      <c r="K100" s="232"/>
      <c r="L100" s="238"/>
      <c r="M100" s="239"/>
      <c r="N100" s="240"/>
      <c r="O100" s="240"/>
      <c r="P100" s="240"/>
      <c r="Q100" s="240"/>
      <c r="R100" s="240"/>
      <c r="S100" s="240"/>
      <c r="T100" s="241"/>
      <c r="AT100" s="242" t="s">
        <v>194</v>
      </c>
      <c r="AU100" s="242" t="s">
        <v>187</v>
      </c>
      <c r="AV100" s="11" t="s">
        <v>187</v>
      </c>
      <c r="AW100" s="11" t="s">
        <v>35</v>
      </c>
      <c r="AX100" s="11" t="s">
        <v>73</v>
      </c>
      <c r="AY100" s="242" t="s">
        <v>180</v>
      </c>
    </row>
    <row r="101" spans="2:51" s="12" customFormat="1" ht="13.5">
      <c r="B101" s="243"/>
      <c r="C101" s="244"/>
      <c r="D101" s="233" t="s">
        <v>194</v>
      </c>
      <c r="E101" s="245" t="s">
        <v>22</v>
      </c>
      <c r="F101" s="246" t="s">
        <v>196</v>
      </c>
      <c r="G101" s="244"/>
      <c r="H101" s="247">
        <v>12.1</v>
      </c>
      <c r="I101" s="248"/>
      <c r="J101" s="244"/>
      <c r="K101" s="244"/>
      <c r="L101" s="249"/>
      <c r="M101" s="250"/>
      <c r="N101" s="251"/>
      <c r="O101" s="251"/>
      <c r="P101" s="251"/>
      <c r="Q101" s="251"/>
      <c r="R101" s="251"/>
      <c r="S101" s="251"/>
      <c r="T101" s="252"/>
      <c r="AT101" s="253" t="s">
        <v>194</v>
      </c>
      <c r="AU101" s="253" t="s">
        <v>187</v>
      </c>
      <c r="AV101" s="12" t="s">
        <v>186</v>
      </c>
      <c r="AW101" s="12" t="s">
        <v>35</v>
      </c>
      <c r="AX101" s="12" t="s">
        <v>10</v>
      </c>
      <c r="AY101" s="253" t="s">
        <v>180</v>
      </c>
    </row>
    <row r="102" spans="2:65" s="1" customFormat="1" ht="22.8" customHeight="1">
      <c r="B102" s="45"/>
      <c r="C102" s="220" t="s">
        <v>188</v>
      </c>
      <c r="D102" s="220" t="s">
        <v>182</v>
      </c>
      <c r="E102" s="221" t="s">
        <v>197</v>
      </c>
      <c r="F102" s="222" t="s">
        <v>198</v>
      </c>
      <c r="G102" s="223" t="s">
        <v>192</v>
      </c>
      <c r="H102" s="224">
        <v>7.45</v>
      </c>
      <c r="I102" s="225"/>
      <c r="J102" s="224">
        <f>ROUND(I102*H102,0)</f>
        <v>0</v>
      </c>
      <c r="K102" s="222" t="s">
        <v>193</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199</v>
      </c>
    </row>
    <row r="103" spans="2:51" s="11" customFormat="1" ht="13.5">
      <c r="B103" s="231"/>
      <c r="C103" s="232"/>
      <c r="D103" s="233" t="s">
        <v>194</v>
      </c>
      <c r="E103" s="234" t="s">
        <v>22</v>
      </c>
      <c r="F103" s="235" t="s">
        <v>200</v>
      </c>
      <c r="G103" s="232"/>
      <c r="H103" s="236">
        <v>7.45</v>
      </c>
      <c r="I103" s="237"/>
      <c r="J103" s="232"/>
      <c r="K103" s="232"/>
      <c r="L103" s="238"/>
      <c r="M103" s="239"/>
      <c r="N103" s="240"/>
      <c r="O103" s="240"/>
      <c r="P103" s="240"/>
      <c r="Q103" s="240"/>
      <c r="R103" s="240"/>
      <c r="S103" s="240"/>
      <c r="T103" s="241"/>
      <c r="AT103" s="242" t="s">
        <v>194</v>
      </c>
      <c r="AU103" s="242" t="s">
        <v>187</v>
      </c>
      <c r="AV103" s="11" t="s">
        <v>187</v>
      </c>
      <c r="AW103" s="11" t="s">
        <v>35</v>
      </c>
      <c r="AX103" s="11" t="s">
        <v>73</v>
      </c>
      <c r="AY103" s="242" t="s">
        <v>180</v>
      </c>
    </row>
    <row r="104" spans="2:51" s="12" customFormat="1" ht="13.5">
      <c r="B104" s="243"/>
      <c r="C104" s="244"/>
      <c r="D104" s="233" t="s">
        <v>194</v>
      </c>
      <c r="E104" s="245" t="s">
        <v>22</v>
      </c>
      <c r="F104" s="246" t="s">
        <v>196</v>
      </c>
      <c r="G104" s="244"/>
      <c r="H104" s="247">
        <v>7.45</v>
      </c>
      <c r="I104" s="248"/>
      <c r="J104" s="244"/>
      <c r="K104" s="244"/>
      <c r="L104" s="249"/>
      <c r="M104" s="250"/>
      <c r="N104" s="251"/>
      <c r="O104" s="251"/>
      <c r="P104" s="251"/>
      <c r="Q104" s="251"/>
      <c r="R104" s="251"/>
      <c r="S104" s="251"/>
      <c r="T104" s="252"/>
      <c r="AT104" s="253" t="s">
        <v>194</v>
      </c>
      <c r="AU104" s="253" t="s">
        <v>187</v>
      </c>
      <c r="AV104" s="12" t="s">
        <v>186</v>
      </c>
      <c r="AW104" s="12" t="s">
        <v>35</v>
      </c>
      <c r="AX104" s="12" t="s">
        <v>10</v>
      </c>
      <c r="AY104" s="253" t="s">
        <v>180</v>
      </c>
    </row>
    <row r="105" spans="2:65" s="1" customFormat="1" ht="14.4" customHeight="1">
      <c r="B105" s="45"/>
      <c r="C105" s="220" t="s">
        <v>186</v>
      </c>
      <c r="D105" s="220" t="s">
        <v>182</v>
      </c>
      <c r="E105" s="221" t="s">
        <v>201</v>
      </c>
      <c r="F105" s="222" t="s">
        <v>202</v>
      </c>
      <c r="G105" s="223" t="s">
        <v>203</v>
      </c>
      <c r="H105" s="224">
        <v>5.1</v>
      </c>
      <c r="I105" s="225"/>
      <c r="J105" s="224">
        <f>ROUND(I105*H105,0)</f>
        <v>0</v>
      </c>
      <c r="K105" s="222" t="s">
        <v>193</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204</v>
      </c>
    </row>
    <row r="106" spans="2:47" s="1" customFormat="1" ht="13.5">
      <c r="B106" s="45"/>
      <c r="C106" s="73"/>
      <c r="D106" s="233" t="s">
        <v>205</v>
      </c>
      <c r="E106" s="73"/>
      <c r="F106" s="254" t="s">
        <v>206</v>
      </c>
      <c r="G106" s="73"/>
      <c r="H106" s="73"/>
      <c r="I106" s="190"/>
      <c r="J106" s="73"/>
      <c r="K106" s="73"/>
      <c r="L106" s="71"/>
      <c r="M106" s="255"/>
      <c r="N106" s="46"/>
      <c r="O106" s="46"/>
      <c r="P106" s="46"/>
      <c r="Q106" s="46"/>
      <c r="R106" s="46"/>
      <c r="S106" s="46"/>
      <c r="T106" s="94"/>
      <c r="AT106" s="23" t="s">
        <v>205</v>
      </c>
      <c r="AU106" s="23" t="s">
        <v>187</v>
      </c>
    </row>
    <row r="107" spans="2:51" s="11" customFormat="1" ht="13.5">
      <c r="B107" s="231"/>
      <c r="C107" s="232"/>
      <c r="D107" s="233" t="s">
        <v>194</v>
      </c>
      <c r="E107" s="234" t="s">
        <v>22</v>
      </c>
      <c r="F107" s="235" t="s">
        <v>207</v>
      </c>
      <c r="G107" s="232"/>
      <c r="H107" s="236">
        <v>5.1</v>
      </c>
      <c r="I107" s="237"/>
      <c r="J107" s="232"/>
      <c r="K107" s="232"/>
      <c r="L107" s="238"/>
      <c r="M107" s="239"/>
      <c r="N107" s="240"/>
      <c r="O107" s="240"/>
      <c r="P107" s="240"/>
      <c r="Q107" s="240"/>
      <c r="R107" s="240"/>
      <c r="S107" s="240"/>
      <c r="T107" s="241"/>
      <c r="AT107" s="242" t="s">
        <v>194</v>
      </c>
      <c r="AU107" s="242" t="s">
        <v>187</v>
      </c>
      <c r="AV107" s="11" t="s">
        <v>187</v>
      </c>
      <c r="AW107" s="11" t="s">
        <v>35</v>
      </c>
      <c r="AX107" s="11" t="s">
        <v>73</v>
      </c>
      <c r="AY107" s="242" t="s">
        <v>180</v>
      </c>
    </row>
    <row r="108" spans="2:51" s="12" customFormat="1" ht="13.5">
      <c r="B108" s="243"/>
      <c r="C108" s="244"/>
      <c r="D108" s="233" t="s">
        <v>194</v>
      </c>
      <c r="E108" s="245" t="s">
        <v>22</v>
      </c>
      <c r="F108" s="246" t="s">
        <v>196</v>
      </c>
      <c r="G108" s="244"/>
      <c r="H108" s="247">
        <v>5.1</v>
      </c>
      <c r="I108" s="248"/>
      <c r="J108" s="244"/>
      <c r="K108" s="244"/>
      <c r="L108" s="249"/>
      <c r="M108" s="250"/>
      <c r="N108" s="251"/>
      <c r="O108" s="251"/>
      <c r="P108" s="251"/>
      <c r="Q108" s="251"/>
      <c r="R108" s="251"/>
      <c r="S108" s="251"/>
      <c r="T108" s="252"/>
      <c r="AT108" s="253" t="s">
        <v>194</v>
      </c>
      <c r="AU108" s="253" t="s">
        <v>187</v>
      </c>
      <c r="AV108" s="12" t="s">
        <v>186</v>
      </c>
      <c r="AW108" s="12" t="s">
        <v>35</v>
      </c>
      <c r="AX108" s="12" t="s">
        <v>10</v>
      </c>
      <c r="AY108" s="253" t="s">
        <v>180</v>
      </c>
    </row>
    <row r="109" spans="2:65" s="1" customFormat="1" ht="14.4" customHeight="1">
      <c r="B109" s="45"/>
      <c r="C109" s="220" t="s">
        <v>208</v>
      </c>
      <c r="D109" s="220" t="s">
        <v>182</v>
      </c>
      <c r="E109" s="221" t="s">
        <v>209</v>
      </c>
      <c r="F109" s="222" t="s">
        <v>210</v>
      </c>
      <c r="G109" s="223" t="s">
        <v>203</v>
      </c>
      <c r="H109" s="224">
        <v>3.47</v>
      </c>
      <c r="I109" s="225"/>
      <c r="J109" s="224">
        <f>ROUND(I109*H109,0)</f>
        <v>0</v>
      </c>
      <c r="K109" s="222" t="s">
        <v>193</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28</v>
      </c>
    </row>
    <row r="110" spans="2:47" s="1" customFormat="1" ht="13.5">
      <c r="B110" s="45"/>
      <c r="C110" s="73"/>
      <c r="D110" s="233" t="s">
        <v>205</v>
      </c>
      <c r="E110" s="73"/>
      <c r="F110" s="254" t="s">
        <v>206</v>
      </c>
      <c r="G110" s="73"/>
      <c r="H110" s="73"/>
      <c r="I110" s="190"/>
      <c r="J110" s="73"/>
      <c r="K110" s="73"/>
      <c r="L110" s="71"/>
      <c r="M110" s="255"/>
      <c r="N110" s="46"/>
      <c r="O110" s="46"/>
      <c r="P110" s="46"/>
      <c r="Q110" s="46"/>
      <c r="R110" s="46"/>
      <c r="S110" s="46"/>
      <c r="T110" s="94"/>
      <c r="AT110" s="23" t="s">
        <v>205</v>
      </c>
      <c r="AU110" s="23" t="s">
        <v>187</v>
      </c>
    </row>
    <row r="111" spans="2:51" s="11" customFormat="1" ht="13.5">
      <c r="B111" s="231"/>
      <c r="C111" s="232"/>
      <c r="D111" s="233" t="s">
        <v>194</v>
      </c>
      <c r="E111" s="234" t="s">
        <v>22</v>
      </c>
      <c r="F111" s="235" t="s">
        <v>211</v>
      </c>
      <c r="G111" s="232"/>
      <c r="H111" s="236">
        <v>3.47</v>
      </c>
      <c r="I111" s="237"/>
      <c r="J111" s="232"/>
      <c r="K111" s="232"/>
      <c r="L111" s="238"/>
      <c r="M111" s="239"/>
      <c r="N111" s="240"/>
      <c r="O111" s="240"/>
      <c r="P111" s="240"/>
      <c r="Q111" s="240"/>
      <c r="R111" s="240"/>
      <c r="S111" s="240"/>
      <c r="T111" s="241"/>
      <c r="AT111" s="242" t="s">
        <v>194</v>
      </c>
      <c r="AU111" s="242" t="s">
        <v>187</v>
      </c>
      <c r="AV111" s="11" t="s">
        <v>187</v>
      </c>
      <c r="AW111" s="11" t="s">
        <v>35</v>
      </c>
      <c r="AX111" s="11" t="s">
        <v>73</v>
      </c>
      <c r="AY111" s="242" t="s">
        <v>180</v>
      </c>
    </row>
    <row r="112" spans="2:51" s="12" customFormat="1" ht="13.5">
      <c r="B112" s="243"/>
      <c r="C112" s="244"/>
      <c r="D112" s="233" t="s">
        <v>194</v>
      </c>
      <c r="E112" s="245" t="s">
        <v>22</v>
      </c>
      <c r="F112" s="246" t="s">
        <v>196</v>
      </c>
      <c r="G112" s="244"/>
      <c r="H112" s="247">
        <v>3.47</v>
      </c>
      <c r="I112" s="248"/>
      <c r="J112" s="244"/>
      <c r="K112" s="244"/>
      <c r="L112" s="249"/>
      <c r="M112" s="250"/>
      <c r="N112" s="251"/>
      <c r="O112" s="251"/>
      <c r="P112" s="251"/>
      <c r="Q112" s="251"/>
      <c r="R112" s="251"/>
      <c r="S112" s="251"/>
      <c r="T112" s="252"/>
      <c r="AT112" s="253" t="s">
        <v>194</v>
      </c>
      <c r="AU112" s="253" t="s">
        <v>187</v>
      </c>
      <c r="AV112" s="12" t="s">
        <v>186</v>
      </c>
      <c r="AW112" s="12" t="s">
        <v>35</v>
      </c>
      <c r="AX112" s="12" t="s">
        <v>10</v>
      </c>
      <c r="AY112" s="253" t="s">
        <v>180</v>
      </c>
    </row>
    <row r="113" spans="2:65" s="1" customFormat="1" ht="14.4" customHeight="1">
      <c r="B113" s="45"/>
      <c r="C113" s="220" t="s">
        <v>199</v>
      </c>
      <c r="D113" s="220" t="s">
        <v>182</v>
      </c>
      <c r="E113" s="221" t="s">
        <v>212</v>
      </c>
      <c r="F113" s="222" t="s">
        <v>213</v>
      </c>
      <c r="G113" s="223" t="s">
        <v>203</v>
      </c>
      <c r="H113" s="224">
        <v>10.4</v>
      </c>
      <c r="I113" s="225"/>
      <c r="J113" s="224">
        <f>ROUND(I113*H113,0)</f>
        <v>0</v>
      </c>
      <c r="K113" s="222" t="s">
        <v>193</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214</v>
      </c>
    </row>
    <row r="114" spans="2:47" s="1" customFormat="1" ht="13.5">
      <c r="B114" s="45"/>
      <c r="C114" s="73"/>
      <c r="D114" s="233" t="s">
        <v>205</v>
      </c>
      <c r="E114" s="73"/>
      <c r="F114" s="254" t="s">
        <v>206</v>
      </c>
      <c r="G114" s="73"/>
      <c r="H114" s="73"/>
      <c r="I114" s="190"/>
      <c r="J114" s="73"/>
      <c r="K114" s="73"/>
      <c r="L114" s="71"/>
      <c r="M114" s="255"/>
      <c r="N114" s="46"/>
      <c r="O114" s="46"/>
      <c r="P114" s="46"/>
      <c r="Q114" s="46"/>
      <c r="R114" s="46"/>
      <c r="S114" s="46"/>
      <c r="T114" s="94"/>
      <c r="AT114" s="23" t="s">
        <v>205</v>
      </c>
      <c r="AU114" s="23" t="s">
        <v>187</v>
      </c>
    </row>
    <row r="115" spans="2:51" s="11" customFormat="1" ht="13.5">
      <c r="B115" s="231"/>
      <c r="C115" s="232"/>
      <c r="D115" s="233" t="s">
        <v>194</v>
      </c>
      <c r="E115" s="234" t="s">
        <v>22</v>
      </c>
      <c r="F115" s="235" t="s">
        <v>215</v>
      </c>
      <c r="G115" s="232"/>
      <c r="H115" s="236">
        <v>10.4</v>
      </c>
      <c r="I115" s="237"/>
      <c r="J115" s="232"/>
      <c r="K115" s="232"/>
      <c r="L115" s="238"/>
      <c r="M115" s="239"/>
      <c r="N115" s="240"/>
      <c r="O115" s="240"/>
      <c r="P115" s="240"/>
      <c r="Q115" s="240"/>
      <c r="R115" s="240"/>
      <c r="S115" s="240"/>
      <c r="T115" s="241"/>
      <c r="AT115" s="242" t="s">
        <v>194</v>
      </c>
      <c r="AU115" s="242" t="s">
        <v>187</v>
      </c>
      <c r="AV115" s="11" t="s">
        <v>187</v>
      </c>
      <c r="AW115" s="11" t="s">
        <v>35</v>
      </c>
      <c r="AX115" s="11" t="s">
        <v>73</v>
      </c>
      <c r="AY115" s="242" t="s">
        <v>180</v>
      </c>
    </row>
    <row r="116" spans="2:51" s="12" customFormat="1" ht="13.5">
      <c r="B116" s="243"/>
      <c r="C116" s="244"/>
      <c r="D116" s="233" t="s">
        <v>194</v>
      </c>
      <c r="E116" s="245" t="s">
        <v>22</v>
      </c>
      <c r="F116" s="246" t="s">
        <v>196</v>
      </c>
      <c r="G116" s="244"/>
      <c r="H116" s="247">
        <v>10.4</v>
      </c>
      <c r="I116" s="248"/>
      <c r="J116" s="244"/>
      <c r="K116" s="244"/>
      <c r="L116" s="249"/>
      <c r="M116" s="250"/>
      <c r="N116" s="251"/>
      <c r="O116" s="251"/>
      <c r="P116" s="251"/>
      <c r="Q116" s="251"/>
      <c r="R116" s="251"/>
      <c r="S116" s="251"/>
      <c r="T116" s="252"/>
      <c r="AT116" s="253" t="s">
        <v>194</v>
      </c>
      <c r="AU116" s="253" t="s">
        <v>187</v>
      </c>
      <c r="AV116" s="12" t="s">
        <v>186</v>
      </c>
      <c r="AW116" s="12" t="s">
        <v>35</v>
      </c>
      <c r="AX116" s="12" t="s">
        <v>10</v>
      </c>
      <c r="AY116" s="253" t="s">
        <v>180</v>
      </c>
    </row>
    <row r="117" spans="2:65" s="1" customFormat="1" ht="14.4" customHeight="1">
      <c r="B117" s="45"/>
      <c r="C117" s="220" t="s">
        <v>216</v>
      </c>
      <c r="D117" s="220" t="s">
        <v>182</v>
      </c>
      <c r="E117" s="221" t="s">
        <v>217</v>
      </c>
      <c r="F117" s="222" t="s">
        <v>218</v>
      </c>
      <c r="G117" s="223" t="s">
        <v>203</v>
      </c>
      <c r="H117" s="224">
        <v>13</v>
      </c>
      <c r="I117" s="225"/>
      <c r="J117" s="224">
        <f>ROUND(I117*H117,0)</f>
        <v>0</v>
      </c>
      <c r="K117" s="222" t="s">
        <v>193</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219</v>
      </c>
    </row>
    <row r="118" spans="2:47" s="1" customFormat="1" ht="13.5">
      <c r="B118" s="45"/>
      <c r="C118" s="73"/>
      <c r="D118" s="233" t="s">
        <v>205</v>
      </c>
      <c r="E118" s="73"/>
      <c r="F118" s="254" t="s">
        <v>206</v>
      </c>
      <c r="G118" s="73"/>
      <c r="H118" s="73"/>
      <c r="I118" s="190"/>
      <c r="J118" s="73"/>
      <c r="K118" s="73"/>
      <c r="L118" s="71"/>
      <c r="M118" s="255"/>
      <c r="N118" s="46"/>
      <c r="O118" s="46"/>
      <c r="P118" s="46"/>
      <c r="Q118" s="46"/>
      <c r="R118" s="46"/>
      <c r="S118" s="46"/>
      <c r="T118" s="94"/>
      <c r="AT118" s="23" t="s">
        <v>205</v>
      </c>
      <c r="AU118" s="23" t="s">
        <v>187</v>
      </c>
    </row>
    <row r="119" spans="2:51" s="11" customFormat="1" ht="13.5">
      <c r="B119" s="231"/>
      <c r="C119" s="232"/>
      <c r="D119" s="233" t="s">
        <v>194</v>
      </c>
      <c r="E119" s="234" t="s">
        <v>22</v>
      </c>
      <c r="F119" s="235" t="s">
        <v>220</v>
      </c>
      <c r="G119" s="232"/>
      <c r="H119" s="236">
        <v>13</v>
      </c>
      <c r="I119" s="237"/>
      <c r="J119" s="232"/>
      <c r="K119" s="232"/>
      <c r="L119" s="238"/>
      <c r="M119" s="239"/>
      <c r="N119" s="240"/>
      <c r="O119" s="240"/>
      <c r="P119" s="240"/>
      <c r="Q119" s="240"/>
      <c r="R119" s="240"/>
      <c r="S119" s="240"/>
      <c r="T119" s="241"/>
      <c r="AT119" s="242" t="s">
        <v>194</v>
      </c>
      <c r="AU119" s="242" t="s">
        <v>187</v>
      </c>
      <c r="AV119" s="11" t="s">
        <v>187</v>
      </c>
      <c r="AW119" s="11" t="s">
        <v>35</v>
      </c>
      <c r="AX119" s="11" t="s">
        <v>73</v>
      </c>
      <c r="AY119" s="242" t="s">
        <v>180</v>
      </c>
    </row>
    <row r="120" spans="2:51" s="12" customFormat="1" ht="13.5">
      <c r="B120" s="243"/>
      <c r="C120" s="244"/>
      <c r="D120" s="233" t="s">
        <v>194</v>
      </c>
      <c r="E120" s="245" t="s">
        <v>22</v>
      </c>
      <c r="F120" s="246" t="s">
        <v>196</v>
      </c>
      <c r="G120" s="244"/>
      <c r="H120" s="247">
        <v>13</v>
      </c>
      <c r="I120" s="248"/>
      <c r="J120" s="244"/>
      <c r="K120" s="244"/>
      <c r="L120" s="249"/>
      <c r="M120" s="250"/>
      <c r="N120" s="251"/>
      <c r="O120" s="251"/>
      <c r="P120" s="251"/>
      <c r="Q120" s="251"/>
      <c r="R120" s="251"/>
      <c r="S120" s="251"/>
      <c r="T120" s="252"/>
      <c r="AT120" s="253" t="s">
        <v>194</v>
      </c>
      <c r="AU120" s="253" t="s">
        <v>187</v>
      </c>
      <c r="AV120" s="12" t="s">
        <v>186</v>
      </c>
      <c r="AW120" s="12" t="s">
        <v>35</v>
      </c>
      <c r="AX120" s="12" t="s">
        <v>10</v>
      </c>
      <c r="AY120" s="253" t="s">
        <v>180</v>
      </c>
    </row>
    <row r="121" spans="2:63" s="10" customFormat="1" ht="29.85" customHeight="1">
      <c r="B121" s="204"/>
      <c r="C121" s="205"/>
      <c r="D121" s="206" t="s">
        <v>72</v>
      </c>
      <c r="E121" s="218" t="s">
        <v>199</v>
      </c>
      <c r="F121" s="218" t="s">
        <v>221</v>
      </c>
      <c r="G121" s="205"/>
      <c r="H121" s="205"/>
      <c r="I121" s="208"/>
      <c r="J121" s="219">
        <f>BK121</f>
        <v>0</v>
      </c>
      <c r="K121" s="205"/>
      <c r="L121" s="210"/>
      <c r="M121" s="211"/>
      <c r="N121" s="212"/>
      <c r="O121" s="212"/>
      <c r="P121" s="213">
        <f>SUM(P122:P160)</f>
        <v>0</v>
      </c>
      <c r="Q121" s="212"/>
      <c r="R121" s="213">
        <f>SUM(R122:R160)</f>
        <v>0</v>
      </c>
      <c r="S121" s="212"/>
      <c r="T121" s="214">
        <f>SUM(T122:T160)</f>
        <v>0</v>
      </c>
      <c r="AR121" s="215" t="s">
        <v>10</v>
      </c>
      <c r="AT121" s="216" t="s">
        <v>72</v>
      </c>
      <c r="AU121" s="216" t="s">
        <v>10</v>
      </c>
      <c r="AY121" s="215" t="s">
        <v>180</v>
      </c>
      <c r="BK121" s="217">
        <f>SUM(BK122:BK160)</f>
        <v>0</v>
      </c>
    </row>
    <row r="122" spans="2:65" s="1" customFormat="1" ht="22.8" customHeight="1">
      <c r="B122" s="45"/>
      <c r="C122" s="220" t="s">
        <v>204</v>
      </c>
      <c r="D122" s="220" t="s">
        <v>182</v>
      </c>
      <c r="E122" s="221" t="s">
        <v>222</v>
      </c>
      <c r="F122" s="222" t="s">
        <v>223</v>
      </c>
      <c r="G122" s="223" t="s">
        <v>192</v>
      </c>
      <c r="H122" s="224">
        <v>19.3</v>
      </c>
      <c r="I122" s="225"/>
      <c r="J122" s="224">
        <f>ROUND(I122*H122,0)</f>
        <v>0</v>
      </c>
      <c r="K122" s="222" t="s">
        <v>193</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224</v>
      </c>
    </row>
    <row r="123" spans="2:51" s="11" customFormat="1" ht="13.5">
      <c r="B123" s="231"/>
      <c r="C123" s="232"/>
      <c r="D123" s="233" t="s">
        <v>194</v>
      </c>
      <c r="E123" s="234" t="s">
        <v>22</v>
      </c>
      <c r="F123" s="235" t="s">
        <v>225</v>
      </c>
      <c r="G123" s="232"/>
      <c r="H123" s="236">
        <v>19.3</v>
      </c>
      <c r="I123" s="237"/>
      <c r="J123" s="232"/>
      <c r="K123" s="232"/>
      <c r="L123" s="238"/>
      <c r="M123" s="239"/>
      <c r="N123" s="240"/>
      <c r="O123" s="240"/>
      <c r="P123" s="240"/>
      <c r="Q123" s="240"/>
      <c r="R123" s="240"/>
      <c r="S123" s="240"/>
      <c r="T123" s="241"/>
      <c r="AT123" s="242" t="s">
        <v>194</v>
      </c>
      <c r="AU123" s="242" t="s">
        <v>187</v>
      </c>
      <c r="AV123" s="11" t="s">
        <v>187</v>
      </c>
      <c r="AW123" s="11" t="s">
        <v>35</v>
      </c>
      <c r="AX123" s="11" t="s">
        <v>73</v>
      </c>
      <c r="AY123" s="242" t="s">
        <v>180</v>
      </c>
    </row>
    <row r="124" spans="2:51" s="12" customFormat="1" ht="13.5">
      <c r="B124" s="243"/>
      <c r="C124" s="244"/>
      <c r="D124" s="233" t="s">
        <v>194</v>
      </c>
      <c r="E124" s="245" t="s">
        <v>22</v>
      </c>
      <c r="F124" s="246" t="s">
        <v>196</v>
      </c>
      <c r="G124" s="244"/>
      <c r="H124" s="247">
        <v>19.3</v>
      </c>
      <c r="I124" s="248"/>
      <c r="J124" s="244"/>
      <c r="K124" s="244"/>
      <c r="L124" s="249"/>
      <c r="M124" s="250"/>
      <c r="N124" s="251"/>
      <c r="O124" s="251"/>
      <c r="P124" s="251"/>
      <c r="Q124" s="251"/>
      <c r="R124" s="251"/>
      <c r="S124" s="251"/>
      <c r="T124" s="252"/>
      <c r="AT124" s="253" t="s">
        <v>194</v>
      </c>
      <c r="AU124" s="253" t="s">
        <v>187</v>
      </c>
      <c r="AV124" s="12" t="s">
        <v>186</v>
      </c>
      <c r="AW124" s="12" t="s">
        <v>35</v>
      </c>
      <c r="AX124" s="12" t="s">
        <v>10</v>
      </c>
      <c r="AY124" s="253" t="s">
        <v>180</v>
      </c>
    </row>
    <row r="125" spans="2:65" s="1" customFormat="1" ht="22.8" customHeight="1">
      <c r="B125" s="45"/>
      <c r="C125" s="220" t="s">
        <v>226</v>
      </c>
      <c r="D125" s="220" t="s">
        <v>182</v>
      </c>
      <c r="E125" s="221" t="s">
        <v>227</v>
      </c>
      <c r="F125" s="222" t="s">
        <v>228</v>
      </c>
      <c r="G125" s="223" t="s">
        <v>192</v>
      </c>
      <c r="H125" s="224">
        <v>19.3</v>
      </c>
      <c r="I125" s="225"/>
      <c r="J125" s="224">
        <f>ROUND(I125*H125,0)</f>
        <v>0</v>
      </c>
      <c r="K125" s="222" t="s">
        <v>193</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229</v>
      </c>
    </row>
    <row r="126" spans="2:51" s="11" customFormat="1" ht="13.5">
      <c r="B126" s="231"/>
      <c r="C126" s="232"/>
      <c r="D126" s="233" t="s">
        <v>194</v>
      </c>
      <c r="E126" s="234" t="s">
        <v>22</v>
      </c>
      <c r="F126" s="235" t="s">
        <v>225</v>
      </c>
      <c r="G126" s="232"/>
      <c r="H126" s="236">
        <v>19.3</v>
      </c>
      <c r="I126" s="237"/>
      <c r="J126" s="232"/>
      <c r="K126" s="232"/>
      <c r="L126" s="238"/>
      <c r="M126" s="239"/>
      <c r="N126" s="240"/>
      <c r="O126" s="240"/>
      <c r="P126" s="240"/>
      <c r="Q126" s="240"/>
      <c r="R126" s="240"/>
      <c r="S126" s="240"/>
      <c r="T126" s="241"/>
      <c r="AT126" s="242" t="s">
        <v>194</v>
      </c>
      <c r="AU126" s="242" t="s">
        <v>187</v>
      </c>
      <c r="AV126" s="11" t="s">
        <v>187</v>
      </c>
      <c r="AW126" s="11" t="s">
        <v>35</v>
      </c>
      <c r="AX126" s="11" t="s">
        <v>73</v>
      </c>
      <c r="AY126" s="242" t="s">
        <v>180</v>
      </c>
    </row>
    <row r="127" spans="2:51" s="12" customFormat="1" ht="13.5">
      <c r="B127" s="243"/>
      <c r="C127" s="244"/>
      <c r="D127" s="233" t="s">
        <v>194</v>
      </c>
      <c r="E127" s="245" t="s">
        <v>22</v>
      </c>
      <c r="F127" s="246" t="s">
        <v>196</v>
      </c>
      <c r="G127" s="244"/>
      <c r="H127" s="247">
        <v>19.3</v>
      </c>
      <c r="I127" s="248"/>
      <c r="J127" s="244"/>
      <c r="K127" s="244"/>
      <c r="L127" s="249"/>
      <c r="M127" s="250"/>
      <c r="N127" s="251"/>
      <c r="O127" s="251"/>
      <c r="P127" s="251"/>
      <c r="Q127" s="251"/>
      <c r="R127" s="251"/>
      <c r="S127" s="251"/>
      <c r="T127" s="252"/>
      <c r="AT127" s="253" t="s">
        <v>194</v>
      </c>
      <c r="AU127" s="253" t="s">
        <v>187</v>
      </c>
      <c r="AV127" s="12" t="s">
        <v>186</v>
      </c>
      <c r="AW127" s="12" t="s">
        <v>35</v>
      </c>
      <c r="AX127" s="12" t="s">
        <v>10</v>
      </c>
      <c r="AY127" s="253" t="s">
        <v>180</v>
      </c>
    </row>
    <row r="128" spans="2:65" s="1" customFormat="1" ht="22.8" customHeight="1">
      <c r="B128" s="45"/>
      <c r="C128" s="220" t="s">
        <v>28</v>
      </c>
      <c r="D128" s="220" t="s">
        <v>182</v>
      </c>
      <c r="E128" s="221" t="s">
        <v>230</v>
      </c>
      <c r="F128" s="222" t="s">
        <v>231</v>
      </c>
      <c r="G128" s="223" t="s">
        <v>192</v>
      </c>
      <c r="H128" s="224">
        <v>46.44</v>
      </c>
      <c r="I128" s="225"/>
      <c r="J128" s="224">
        <f>ROUND(I128*H128,0)</f>
        <v>0</v>
      </c>
      <c r="K128" s="222" t="s">
        <v>193</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232</v>
      </c>
    </row>
    <row r="129" spans="2:51" s="11" customFormat="1" ht="13.5">
      <c r="B129" s="231"/>
      <c r="C129" s="232"/>
      <c r="D129" s="233" t="s">
        <v>194</v>
      </c>
      <c r="E129" s="234" t="s">
        <v>22</v>
      </c>
      <c r="F129" s="235" t="s">
        <v>233</v>
      </c>
      <c r="G129" s="232"/>
      <c r="H129" s="236">
        <v>29.72</v>
      </c>
      <c r="I129" s="237"/>
      <c r="J129" s="232"/>
      <c r="K129" s="232"/>
      <c r="L129" s="238"/>
      <c r="M129" s="239"/>
      <c r="N129" s="240"/>
      <c r="O129" s="240"/>
      <c r="P129" s="240"/>
      <c r="Q129" s="240"/>
      <c r="R129" s="240"/>
      <c r="S129" s="240"/>
      <c r="T129" s="241"/>
      <c r="AT129" s="242" t="s">
        <v>194</v>
      </c>
      <c r="AU129" s="242" t="s">
        <v>187</v>
      </c>
      <c r="AV129" s="11" t="s">
        <v>187</v>
      </c>
      <c r="AW129" s="11" t="s">
        <v>35</v>
      </c>
      <c r="AX129" s="11" t="s">
        <v>73</v>
      </c>
      <c r="AY129" s="242" t="s">
        <v>180</v>
      </c>
    </row>
    <row r="130" spans="2:51" s="11" customFormat="1" ht="13.5">
      <c r="B130" s="231"/>
      <c r="C130" s="232"/>
      <c r="D130" s="233" t="s">
        <v>194</v>
      </c>
      <c r="E130" s="234" t="s">
        <v>22</v>
      </c>
      <c r="F130" s="235" t="s">
        <v>234</v>
      </c>
      <c r="G130" s="232"/>
      <c r="H130" s="236">
        <v>7.44</v>
      </c>
      <c r="I130" s="237"/>
      <c r="J130" s="232"/>
      <c r="K130" s="232"/>
      <c r="L130" s="238"/>
      <c r="M130" s="239"/>
      <c r="N130" s="240"/>
      <c r="O130" s="240"/>
      <c r="P130" s="240"/>
      <c r="Q130" s="240"/>
      <c r="R130" s="240"/>
      <c r="S130" s="240"/>
      <c r="T130" s="241"/>
      <c r="AT130" s="242" t="s">
        <v>194</v>
      </c>
      <c r="AU130" s="242" t="s">
        <v>187</v>
      </c>
      <c r="AV130" s="11" t="s">
        <v>187</v>
      </c>
      <c r="AW130" s="11" t="s">
        <v>35</v>
      </c>
      <c r="AX130" s="11" t="s">
        <v>73</v>
      </c>
      <c r="AY130" s="242" t="s">
        <v>180</v>
      </c>
    </row>
    <row r="131" spans="2:51" s="11" customFormat="1" ht="13.5">
      <c r="B131" s="231"/>
      <c r="C131" s="232"/>
      <c r="D131" s="233" t="s">
        <v>194</v>
      </c>
      <c r="E131" s="234" t="s">
        <v>22</v>
      </c>
      <c r="F131" s="235" t="s">
        <v>235</v>
      </c>
      <c r="G131" s="232"/>
      <c r="H131" s="236">
        <v>3.64</v>
      </c>
      <c r="I131" s="237"/>
      <c r="J131" s="232"/>
      <c r="K131" s="232"/>
      <c r="L131" s="238"/>
      <c r="M131" s="239"/>
      <c r="N131" s="240"/>
      <c r="O131" s="240"/>
      <c r="P131" s="240"/>
      <c r="Q131" s="240"/>
      <c r="R131" s="240"/>
      <c r="S131" s="240"/>
      <c r="T131" s="241"/>
      <c r="AT131" s="242" t="s">
        <v>194</v>
      </c>
      <c r="AU131" s="242" t="s">
        <v>187</v>
      </c>
      <c r="AV131" s="11" t="s">
        <v>187</v>
      </c>
      <c r="AW131" s="11" t="s">
        <v>35</v>
      </c>
      <c r="AX131" s="11" t="s">
        <v>73</v>
      </c>
      <c r="AY131" s="242" t="s">
        <v>180</v>
      </c>
    </row>
    <row r="132" spans="2:51" s="11" customFormat="1" ht="13.5">
      <c r="B132" s="231"/>
      <c r="C132" s="232"/>
      <c r="D132" s="233" t="s">
        <v>194</v>
      </c>
      <c r="E132" s="234" t="s">
        <v>22</v>
      </c>
      <c r="F132" s="235" t="s">
        <v>236</v>
      </c>
      <c r="G132" s="232"/>
      <c r="H132" s="236">
        <v>5.64</v>
      </c>
      <c r="I132" s="237"/>
      <c r="J132" s="232"/>
      <c r="K132" s="232"/>
      <c r="L132" s="238"/>
      <c r="M132" s="239"/>
      <c r="N132" s="240"/>
      <c r="O132" s="240"/>
      <c r="P132" s="240"/>
      <c r="Q132" s="240"/>
      <c r="R132" s="240"/>
      <c r="S132" s="240"/>
      <c r="T132" s="241"/>
      <c r="AT132" s="242" t="s">
        <v>194</v>
      </c>
      <c r="AU132" s="242" t="s">
        <v>187</v>
      </c>
      <c r="AV132" s="11" t="s">
        <v>187</v>
      </c>
      <c r="AW132" s="11" t="s">
        <v>35</v>
      </c>
      <c r="AX132" s="11" t="s">
        <v>73</v>
      </c>
      <c r="AY132" s="242" t="s">
        <v>180</v>
      </c>
    </row>
    <row r="133" spans="2:51" s="12" customFormat="1" ht="13.5">
      <c r="B133" s="243"/>
      <c r="C133" s="244"/>
      <c r="D133" s="233" t="s">
        <v>194</v>
      </c>
      <c r="E133" s="245" t="s">
        <v>22</v>
      </c>
      <c r="F133" s="246" t="s">
        <v>196</v>
      </c>
      <c r="G133" s="244"/>
      <c r="H133" s="247">
        <v>46.44</v>
      </c>
      <c r="I133" s="248"/>
      <c r="J133" s="244"/>
      <c r="K133" s="244"/>
      <c r="L133" s="249"/>
      <c r="M133" s="250"/>
      <c r="N133" s="251"/>
      <c r="O133" s="251"/>
      <c r="P133" s="251"/>
      <c r="Q133" s="251"/>
      <c r="R133" s="251"/>
      <c r="S133" s="251"/>
      <c r="T133" s="252"/>
      <c r="AT133" s="253" t="s">
        <v>194</v>
      </c>
      <c r="AU133" s="253" t="s">
        <v>187</v>
      </c>
      <c r="AV133" s="12" t="s">
        <v>186</v>
      </c>
      <c r="AW133" s="12" t="s">
        <v>35</v>
      </c>
      <c r="AX133" s="12" t="s">
        <v>10</v>
      </c>
      <c r="AY133" s="253" t="s">
        <v>180</v>
      </c>
    </row>
    <row r="134" spans="2:65" s="1" customFormat="1" ht="22.8" customHeight="1">
      <c r="B134" s="45"/>
      <c r="C134" s="220" t="s">
        <v>237</v>
      </c>
      <c r="D134" s="220" t="s">
        <v>182</v>
      </c>
      <c r="E134" s="221" t="s">
        <v>238</v>
      </c>
      <c r="F134" s="222" t="s">
        <v>239</v>
      </c>
      <c r="G134" s="223" t="s">
        <v>192</v>
      </c>
      <c r="H134" s="224">
        <v>46.44</v>
      </c>
      <c r="I134" s="225"/>
      <c r="J134" s="224">
        <f>ROUND(I134*H134,0)</f>
        <v>0</v>
      </c>
      <c r="K134" s="222" t="s">
        <v>193</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240</v>
      </c>
    </row>
    <row r="135" spans="2:51" s="11" customFormat="1" ht="13.5">
      <c r="B135" s="231"/>
      <c r="C135" s="232"/>
      <c r="D135" s="233" t="s">
        <v>194</v>
      </c>
      <c r="E135" s="234" t="s">
        <v>22</v>
      </c>
      <c r="F135" s="235" t="s">
        <v>233</v>
      </c>
      <c r="G135" s="232"/>
      <c r="H135" s="236">
        <v>29.72</v>
      </c>
      <c r="I135" s="237"/>
      <c r="J135" s="232"/>
      <c r="K135" s="232"/>
      <c r="L135" s="238"/>
      <c r="M135" s="239"/>
      <c r="N135" s="240"/>
      <c r="O135" s="240"/>
      <c r="P135" s="240"/>
      <c r="Q135" s="240"/>
      <c r="R135" s="240"/>
      <c r="S135" s="240"/>
      <c r="T135" s="241"/>
      <c r="AT135" s="242" t="s">
        <v>194</v>
      </c>
      <c r="AU135" s="242" t="s">
        <v>187</v>
      </c>
      <c r="AV135" s="11" t="s">
        <v>187</v>
      </c>
      <c r="AW135" s="11" t="s">
        <v>35</v>
      </c>
      <c r="AX135" s="11" t="s">
        <v>73</v>
      </c>
      <c r="AY135" s="242" t="s">
        <v>180</v>
      </c>
    </row>
    <row r="136" spans="2:51" s="11" customFormat="1" ht="13.5">
      <c r="B136" s="231"/>
      <c r="C136" s="232"/>
      <c r="D136" s="233" t="s">
        <v>194</v>
      </c>
      <c r="E136" s="234" t="s">
        <v>22</v>
      </c>
      <c r="F136" s="235" t="s">
        <v>234</v>
      </c>
      <c r="G136" s="232"/>
      <c r="H136" s="236">
        <v>7.44</v>
      </c>
      <c r="I136" s="237"/>
      <c r="J136" s="232"/>
      <c r="K136" s="232"/>
      <c r="L136" s="238"/>
      <c r="M136" s="239"/>
      <c r="N136" s="240"/>
      <c r="O136" s="240"/>
      <c r="P136" s="240"/>
      <c r="Q136" s="240"/>
      <c r="R136" s="240"/>
      <c r="S136" s="240"/>
      <c r="T136" s="241"/>
      <c r="AT136" s="242" t="s">
        <v>194</v>
      </c>
      <c r="AU136" s="242" t="s">
        <v>187</v>
      </c>
      <c r="AV136" s="11" t="s">
        <v>187</v>
      </c>
      <c r="AW136" s="11" t="s">
        <v>35</v>
      </c>
      <c r="AX136" s="11" t="s">
        <v>73</v>
      </c>
      <c r="AY136" s="242" t="s">
        <v>180</v>
      </c>
    </row>
    <row r="137" spans="2:51" s="11" customFormat="1" ht="13.5">
      <c r="B137" s="231"/>
      <c r="C137" s="232"/>
      <c r="D137" s="233" t="s">
        <v>194</v>
      </c>
      <c r="E137" s="234" t="s">
        <v>22</v>
      </c>
      <c r="F137" s="235" t="s">
        <v>235</v>
      </c>
      <c r="G137" s="232"/>
      <c r="H137" s="236">
        <v>3.64</v>
      </c>
      <c r="I137" s="237"/>
      <c r="J137" s="232"/>
      <c r="K137" s="232"/>
      <c r="L137" s="238"/>
      <c r="M137" s="239"/>
      <c r="N137" s="240"/>
      <c r="O137" s="240"/>
      <c r="P137" s="240"/>
      <c r="Q137" s="240"/>
      <c r="R137" s="240"/>
      <c r="S137" s="240"/>
      <c r="T137" s="241"/>
      <c r="AT137" s="242" t="s">
        <v>194</v>
      </c>
      <c r="AU137" s="242" t="s">
        <v>187</v>
      </c>
      <c r="AV137" s="11" t="s">
        <v>187</v>
      </c>
      <c r="AW137" s="11" t="s">
        <v>35</v>
      </c>
      <c r="AX137" s="11" t="s">
        <v>73</v>
      </c>
      <c r="AY137" s="242" t="s">
        <v>180</v>
      </c>
    </row>
    <row r="138" spans="2:51" s="11" customFormat="1" ht="13.5">
      <c r="B138" s="231"/>
      <c r="C138" s="232"/>
      <c r="D138" s="233" t="s">
        <v>194</v>
      </c>
      <c r="E138" s="234" t="s">
        <v>22</v>
      </c>
      <c r="F138" s="235" t="s">
        <v>236</v>
      </c>
      <c r="G138" s="232"/>
      <c r="H138" s="236">
        <v>5.64</v>
      </c>
      <c r="I138" s="237"/>
      <c r="J138" s="232"/>
      <c r="K138" s="232"/>
      <c r="L138" s="238"/>
      <c r="M138" s="239"/>
      <c r="N138" s="240"/>
      <c r="O138" s="240"/>
      <c r="P138" s="240"/>
      <c r="Q138" s="240"/>
      <c r="R138" s="240"/>
      <c r="S138" s="240"/>
      <c r="T138" s="241"/>
      <c r="AT138" s="242" t="s">
        <v>194</v>
      </c>
      <c r="AU138" s="242" t="s">
        <v>187</v>
      </c>
      <c r="AV138" s="11" t="s">
        <v>187</v>
      </c>
      <c r="AW138" s="11" t="s">
        <v>35</v>
      </c>
      <c r="AX138" s="11" t="s">
        <v>73</v>
      </c>
      <c r="AY138" s="242" t="s">
        <v>180</v>
      </c>
    </row>
    <row r="139" spans="2:51" s="12" customFormat="1" ht="13.5">
      <c r="B139" s="243"/>
      <c r="C139" s="244"/>
      <c r="D139" s="233" t="s">
        <v>194</v>
      </c>
      <c r="E139" s="245" t="s">
        <v>22</v>
      </c>
      <c r="F139" s="246" t="s">
        <v>196</v>
      </c>
      <c r="G139" s="244"/>
      <c r="H139" s="247">
        <v>46.44</v>
      </c>
      <c r="I139" s="248"/>
      <c r="J139" s="244"/>
      <c r="K139" s="244"/>
      <c r="L139" s="249"/>
      <c r="M139" s="250"/>
      <c r="N139" s="251"/>
      <c r="O139" s="251"/>
      <c r="P139" s="251"/>
      <c r="Q139" s="251"/>
      <c r="R139" s="251"/>
      <c r="S139" s="251"/>
      <c r="T139" s="252"/>
      <c r="AT139" s="253" t="s">
        <v>194</v>
      </c>
      <c r="AU139" s="253" t="s">
        <v>187</v>
      </c>
      <c r="AV139" s="12" t="s">
        <v>186</v>
      </c>
      <c r="AW139" s="12" t="s">
        <v>35</v>
      </c>
      <c r="AX139" s="12" t="s">
        <v>10</v>
      </c>
      <c r="AY139" s="253" t="s">
        <v>180</v>
      </c>
    </row>
    <row r="140" spans="2:65" s="1" customFormat="1" ht="22.8" customHeight="1">
      <c r="B140" s="45"/>
      <c r="C140" s="220" t="s">
        <v>214</v>
      </c>
      <c r="D140" s="220" t="s">
        <v>182</v>
      </c>
      <c r="E140" s="221" t="s">
        <v>241</v>
      </c>
      <c r="F140" s="222" t="s">
        <v>242</v>
      </c>
      <c r="G140" s="223" t="s">
        <v>192</v>
      </c>
      <c r="H140" s="224">
        <v>28.25</v>
      </c>
      <c r="I140" s="225"/>
      <c r="J140" s="224">
        <f>ROUND(I140*H140,0)</f>
        <v>0</v>
      </c>
      <c r="K140" s="222" t="s">
        <v>193</v>
      </c>
      <c r="L140" s="71"/>
      <c r="M140" s="226" t="s">
        <v>22</v>
      </c>
      <c r="N140" s="227" t="s">
        <v>45</v>
      </c>
      <c r="O140" s="46"/>
      <c r="P140" s="228">
        <f>O140*H140</f>
        <v>0</v>
      </c>
      <c r="Q140" s="228">
        <v>0</v>
      </c>
      <c r="R140" s="228">
        <f>Q140*H140</f>
        <v>0</v>
      </c>
      <c r="S140" s="228">
        <v>0</v>
      </c>
      <c r="T140" s="229">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243</v>
      </c>
    </row>
    <row r="141" spans="2:47" s="1" customFormat="1" ht="13.5">
      <c r="B141" s="45"/>
      <c r="C141" s="73"/>
      <c r="D141" s="233" t="s">
        <v>205</v>
      </c>
      <c r="E141" s="73"/>
      <c r="F141" s="254" t="s">
        <v>244</v>
      </c>
      <c r="G141" s="73"/>
      <c r="H141" s="73"/>
      <c r="I141" s="190"/>
      <c r="J141" s="73"/>
      <c r="K141" s="73"/>
      <c r="L141" s="71"/>
      <c r="M141" s="255"/>
      <c r="N141" s="46"/>
      <c r="O141" s="46"/>
      <c r="P141" s="46"/>
      <c r="Q141" s="46"/>
      <c r="R141" s="46"/>
      <c r="S141" s="46"/>
      <c r="T141" s="94"/>
      <c r="AT141" s="23" t="s">
        <v>205</v>
      </c>
      <c r="AU141" s="23" t="s">
        <v>187</v>
      </c>
    </row>
    <row r="142" spans="2:51" s="11" customFormat="1" ht="13.5">
      <c r="B142" s="231"/>
      <c r="C142" s="232"/>
      <c r="D142" s="233" t="s">
        <v>194</v>
      </c>
      <c r="E142" s="234" t="s">
        <v>22</v>
      </c>
      <c r="F142" s="235" t="s">
        <v>245</v>
      </c>
      <c r="G142" s="232"/>
      <c r="H142" s="236">
        <v>7.45</v>
      </c>
      <c r="I142" s="237"/>
      <c r="J142" s="232"/>
      <c r="K142" s="232"/>
      <c r="L142" s="238"/>
      <c r="M142" s="239"/>
      <c r="N142" s="240"/>
      <c r="O142" s="240"/>
      <c r="P142" s="240"/>
      <c r="Q142" s="240"/>
      <c r="R142" s="240"/>
      <c r="S142" s="240"/>
      <c r="T142" s="241"/>
      <c r="AT142" s="242" t="s">
        <v>194</v>
      </c>
      <c r="AU142" s="242" t="s">
        <v>187</v>
      </c>
      <c r="AV142" s="11" t="s">
        <v>187</v>
      </c>
      <c r="AW142" s="11" t="s">
        <v>35</v>
      </c>
      <c r="AX142" s="11" t="s">
        <v>73</v>
      </c>
      <c r="AY142" s="242" t="s">
        <v>180</v>
      </c>
    </row>
    <row r="143" spans="2:51" s="11" customFormat="1" ht="13.5">
      <c r="B143" s="231"/>
      <c r="C143" s="232"/>
      <c r="D143" s="233" t="s">
        <v>194</v>
      </c>
      <c r="E143" s="234" t="s">
        <v>22</v>
      </c>
      <c r="F143" s="235" t="s">
        <v>246</v>
      </c>
      <c r="G143" s="232"/>
      <c r="H143" s="236">
        <v>4.48</v>
      </c>
      <c r="I143" s="237"/>
      <c r="J143" s="232"/>
      <c r="K143" s="232"/>
      <c r="L143" s="238"/>
      <c r="M143" s="239"/>
      <c r="N143" s="240"/>
      <c r="O143" s="240"/>
      <c r="P143" s="240"/>
      <c r="Q143" s="240"/>
      <c r="R143" s="240"/>
      <c r="S143" s="240"/>
      <c r="T143" s="241"/>
      <c r="AT143" s="242" t="s">
        <v>194</v>
      </c>
      <c r="AU143" s="242" t="s">
        <v>187</v>
      </c>
      <c r="AV143" s="11" t="s">
        <v>187</v>
      </c>
      <c r="AW143" s="11" t="s">
        <v>35</v>
      </c>
      <c r="AX143" s="11" t="s">
        <v>73</v>
      </c>
      <c r="AY143" s="242" t="s">
        <v>180</v>
      </c>
    </row>
    <row r="144" spans="2:51" s="11" customFormat="1" ht="13.5">
      <c r="B144" s="231"/>
      <c r="C144" s="232"/>
      <c r="D144" s="233" t="s">
        <v>194</v>
      </c>
      <c r="E144" s="234" t="s">
        <v>22</v>
      </c>
      <c r="F144" s="235" t="s">
        <v>247</v>
      </c>
      <c r="G144" s="232"/>
      <c r="H144" s="236">
        <v>12.06</v>
      </c>
      <c r="I144" s="237"/>
      <c r="J144" s="232"/>
      <c r="K144" s="232"/>
      <c r="L144" s="238"/>
      <c r="M144" s="239"/>
      <c r="N144" s="240"/>
      <c r="O144" s="240"/>
      <c r="P144" s="240"/>
      <c r="Q144" s="240"/>
      <c r="R144" s="240"/>
      <c r="S144" s="240"/>
      <c r="T144" s="241"/>
      <c r="AT144" s="242" t="s">
        <v>194</v>
      </c>
      <c r="AU144" s="242" t="s">
        <v>187</v>
      </c>
      <c r="AV144" s="11" t="s">
        <v>187</v>
      </c>
      <c r="AW144" s="11" t="s">
        <v>35</v>
      </c>
      <c r="AX144" s="11" t="s">
        <v>73</v>
      </c>
      <c r="AY144" s="242" t="s">
        <v>180</v>
      </c>
    </row>
    <row r="145" spans="2:51" s="11" customFormat="1" ht="13.5">
      <c r="B145" s="231"/>
      <c r="C145" s="232"/>
      <c r="D145" s="233" t="s">
        <v>194</v>
      </c>
      <c r="E145" s="234" t="s">
        <v>22</v>
      </c>
      <c r="F145" s="235" t="s">
        <v>248</v>
      </c>
      <c r="G145" s="232"/>
      <c r="H145" s="236">
        <v>4.26</v>
      </c>
      <c r="I145" s="237"/>
      <c r="J145" s="232"/>
      <c r="K145" s="232"/>
      <c r="L145" s="238"/>
      <c r="M145" s="239"/>
      <c r="N145" s="240"/>
      <c r="O145" s="240"/>
      <c r="P145" s="240"/>
      <c r="Q145" s="240"/>
      <c r="R145" s="240"/>
      <c r="S145" s="240"/>
      <c r="T145" s="241"/>
      <c r="AT145" s="242" t="s">
        <v>194</v>
      </c>
      <c r="AU145" s="242" t="s">
        <v>187</v>
      </c>
      <c r="AV145" s="11" t="s">
        <v>187</v>
      </c>
      <c r="AW145" s="11" t="s">
        <v>35</v>
      </c>
      <c r="AX145" s="11" t="s">
        <v>73</v>
      </c>
      <c r="AY145" s="242" t="s">
        <v>180</v>
      </c>
    </row>
    <row r="146" spans="2:51" s="12" customFormat="1" ht="13.5">
      <c r="B146" s="243"/>
      <c r="C146" s="244"/>
      <c r="D146" s="233" t="s">
        <v>194</v>
      </c>
      <c r="E146" s="245" t="s">
        <v>22</v>
      </c>
      <c r="F146" s="246" t="s">
        <v>196</v>
      </c>
      <c r="G146" s="244"/>
      <c r="H146" s="247">
        <v>28.25</v>
      </c>
      <c r="I146" s="248"/>
      <c r="J146" s="244"/>
      <c r="K146" s="244"/>
      <c r="L146" s="249"/>
      <c r="M146" s="250"/>
      <c r="N146" s="251"/>
      <c r="O146" s="251"/>
      <c r="P146" s="251"/>
      <c r="Q146" s="251"/>
      <c r="R146" s="251"/>
      <c r="S146" s="251"/>
      <c r="T146" s="252"/>
      <c r="AT146" s="253" t="s">
        <v>194</v>
      </c>
      <c r="AU146" s="253" t="s">
        <v>187</v>
      </c>
      <c r="AV146" s="12" t="s">
        <v>186</v>
      </c>
      <c r="AW146" s="12" t="s">
        <v>35</v>
      </c>
      <c r="AX146" s="12" t="s">
        <v>10</v>
      </c>
      <c r="AY146" s="253" t="s">
        <v>180</v>
      </c>
    </row>
    <row r="147" spans="2:65" s="1" customFormat="1" ht="22.8" customHeight="1">
      <c r="B147" s="45"/>
      <c r="C147" s="220" t="s">
        <v>249</v>
      </c>
      <c r="D147" s="220" t="s">
        <v>182</v>
      </c>
      <c r="E147" s="221" t="s">
        <v>250</v>
      </c>
      <c r="F147" s="222" t="s">
        <v>251</v>
      </c>
      <c r="G147" s="223" t="s">
        <v>252</v>
      </c>
      <c r="H147" s="224">
        <v>0.02</v>
      </c>
      <c r="I147" s="225"/>
      <c r="J147" s="224">
        <f>ROUND(I147*H147,0)</f>
        <v>0</v>
      </c>
      <c r="K147" s="222" t="s">
        <v>193</v>
      </c>
      <c r="L147" s="71"/>
      <c r="M147" s="226" t="s">
        <v>22</v>
      </c>
      <c r="N147" s="227" t="s">
        <v>45</v>
      </c>
      <c r="O147" s="46"/>
      <c r="P147" s="228">
        <f>O147*H147</f>
        <v>0</v>
      </c>
      <c r="Q147" s="228">
        <v>0</v>
      </c>
      <c r="R147" s="228">
        <f>Q147*H147</f>
        <v>0</v>
      </c>
      <c r="S147" s="228">
        <v>0</v>
      </c>
      <c r="T147" s="229">
        <f>S147*H147</f>
        <v>0</v>
      </c>
      <c r="AR147" s="23" t="s">
        <v>186</v>
      </c>
      <c r="AT147" s="23" t="s">
        <v>182</v>
      </c>
      <c r="AU147" s="23" t="s">
        <v>187</v>
      </c>
      <c r="AY147" s="23" t="s">
        <v>180</v>
      </c>
      <c r="BE147" s="230">
        <f>IF(N147="základní",J147,0)</f>
        <v>0</v>
      </c>
      <c r="BF147" s="230">
        <f>IF(N147="snížená",J147,0)</f>
        <v>0</v>
      </c>
      <c r="BG147" s="230">
        <f>IF(N147="zákl. přenesená",J147,0)</f>
        <v>0</v>
      </c>
      <c r="BH147" s="230">
        <f>IF(N147="sníž. přenesená",J147,0)</f>
        <v>0</v>
      </c>
      <c r="BI147" s="230">
        <f>IF(N147="nulová",J147,0)</f>
        <v>0</v>
      </c>
      <c r="BJ147" s="23" t="s">
        <v>187</v>
      </c>
      <c r="BK147" s="230">
        <f>ROUND(I147*H147,0)</f>
        <v>0</v>
      </c>
      <c r="BL147" s="23" t="s">
        <v>186</v>
      </c>
      <c r="BM147" s="23" t="s">
        <v>253</v>
      </c>
    </row>
    <row r="148" spans="2:47" s="1" customFormat="1" ht="13.5">
      <c r="B148" s="45"/>
      <c r="C148" s="73"/>
      <c r="D148" s="233" t="s">
        <v>205</v>
      </c>
      <c r="E148" s="73"/>
      <c r="F148" s="254" t="s">
        <v>254</v>
      </c>
      <c r="G148" s="73"/>
      <c r="H148" s="73"/>
      <c r="I148" s="190"/>
      <c r="J148" s="73"/>
      <c r="K148" s="73"/>
      <c r="L148" s="71"/>
      <c r="M148" s="255"/>
      <c r="N148" s="46"/>
      <c r="O148" s="46"/>
      <c r="P148" s="46"/>
      <c r="Q148" s="46"/>
      <c r="R148" s="46"/>
      <c r="S148" s="46"/>
      <c r="T148" s="94"/>
      <c r="AT148" s="23" t="s">
        <v>205</v>
      </c>
      <c r="AU148" s="23" t="s">
        <v>187</v>
      </c>
    </row>
    <row r="149" spans="2:51" s="11" customFormat="1" ht="13.5">
      <c r="B149" s="231"/>
      <c r="C149" s="232"/>
      <c r="D149" s="233" t="s">
        <v>194</v>
      </c>
      <c r="E149" s="234" t="s">
        <v>22</v>
      </c>
      <c r="F149" s="235" t="s">
        <v>255</v>
      </c>
      <c r="G149" s="232"/>
      <c r="H149" s="236">
        <v>0.02</v>
      </c>
      <c r="I149" s="237"/>
      <c r="J149" s="232"/>
      <c r="K149" s="232"/>
      <c r="L149" s="238"/>
      <c r="M149" s="239"/>
      <c r="N149" s="240"/>
      <c r="O149" s="240"/>
      <c r="P149" s="240"/>
      <c r="Q149" s="240"/>
      <c r="R149" s="240"/>
      <c r="S149" s="240"/>
      <c r="T149" s="241"/>
      <c r="AT149" s="242" t="s">
        <v>194</v>
      </c>
      <c r="AU149" s="242" t="s">
        <v>187</v>
      </c>
      <c r="AV149" s="11" t="s">
        <v>187</v>
      </c>
      <c r="AW149" s="11" t="s">
        <v>35</v>
      </c>
      <c r="AX149" s="11" t="s">
        <v>73</v>
      </c>
      <c r="AY149" s="242" t="s">
        <v>180</v>
      </c>
    </row>
    <row r="150" spans="2:51" s="12" customFormat="1" ht="13.5">
      <c r="B150" s="243"/>
      <c r="C150" s="244"/>
      <c r="D150" s="233" t="s">
        <v>194</v>
      </c>
      <c r="E150" s="245" t="s">
        <v>22</v>
      </c>
      <c r="F150" s="246" t="s">
        <v>196</v>
      </c>
      <c r="G150" s="244"/>
      <c r="H150" s="247">
        <v>0.02</v>
      </c>
      <c r="I150" s="248"/>
      <c r="J150" s="244"/>
      <c r="K150" s="244"/>
      <c r="L150" s="249"/>
      <c r="M150" s="250"/>
      <c r="N150" s="251"/>
      <c r="O150" s="251"/>
      <c r="P150" s="251"/>
      <c r="Q150" s="251"/>
      <c r="R150" s="251"/>
      <c r="S150" s="251"/>
      <c r="T150" s="252"/>
      <c r="AT150" s="253" t="s">
        <v>194</v>
      </c>
      <c r="AU150" s="253" t="s">
        <v>187</v>
      </c>
      <c r="AV150" s="12" t="s">
        <v>186</v>
      </c>
      <c r="AW150" s="12" t="s">
        <v>35</v>
      </c>
      <c r="AX150" s="12" t="s">
        <v>10</v>
      </c>
      <c r="AY150" s="253" t="s">
        <v>180</v>
      </c>
    </row>
    <row r="151" spans="2:65" s="1" customFormat="1" ht="14.4" customHeight="1">
      <c r="B151" s="45"/>
      <c r="C151" s="220" t="s">
        <v>219</v>
      </c>
      <c r="D151" s="220" t="s">
        <v>182</v>
      </c>
      <c r="E151" s="221" t="s">
        <v>256</v>
      </c>
      <c r="F151" s="222" t="s">
        <v>257</v>
      </c>
      <c r="G151" s="223" t="s">
        <v>192</v>
      </c>
      <c r="H151" s="224">
        <v>65.74</v>
      </c>
      <c r="I151" s="225"/>
      <c r="J151" s="224">
        <f>ROUND(I151*H151,0)</f>
        <v>0</v>
      </c>
      <c r="K151" s="222" t="s">
        <v>193</v>
      </c>
      <c r="L151" s="71"/>
      <c r="M151" s="226" t="s">
        <v>22</v>
      </c>
      <c r="N151" s="227" t="s">
        <v>45</v>
      </c>
      <c r="O151" s="46"/>
      <c r="P151" s="228">
        <f>O151*H151</f>
        <v>0</v>
      </c>
      <c r="Q151" s="228">
        <v>0</v>
      </c>
      <c r="R151" s="228">
        <f>Q151*H151</f>
        <v>0</v>
      </c>
      <c r="S151" s="228">
        <v>0</v>
      </c>
      <c r="T151" s="229">
        <f>S151*H151</f>
        <v>0</v>
      </c>
      <c r="AR151" s="23" t="s">
        <v>186</v>
      </c>
      <c r="AT151" s="23" t="s">
        <v>182</v>
      </c>
      <c r="AU151" s="23" t="s">
        <v>187</v>
      </c>
      <c r="AY151" s="23" t="s">
        <v>180</v>
      </c>
      <c r="BE151" s="230">
        <f>IF(N151="základní",J151,0)</f>
        <v>0</v>
      </c>
      <c r="BF151" s="230">
        <f>IF(N151="snížená",J151,0)</f>
        <v>0</v>
      </c>
      <c r="BG151" s="230">
        <f>IF(N151="zákl. přenesená",J151,0)</f>
        <v>0</v>
      </c>
      <c r="BH151" s="230">
        <f>IF(N151="sníž. přenesená",J151,0)</f>
        <v>0</v>
      </c>
      <c r="BI151" s="230">
        <f>IF(N151="nulová",J151,0)</f>
        <v>0</v>
      </c>
      <c r="BJ151" s="23" t="s">
        <v>187</v>
      </c>
      <c r="BK151" s="230">
        <f>ROUND(I151*H151,0)</f>
        <v>0</v>
      </c>
      <c r="BL151" s="23" t="s">
        <v>186</v>
      </c>
      <c r="BM151" s="23" t="s">
        <v>258</v>
      </c>
    </row>
    <row r="152" spans="2:47" s="1" customFormat="1" ht="13.5">
      <c r="B152" s="45"/>
      <c r="C152" s="73"/>
      <c r="D152" s="233" t="s">
        <v>205</v>
      </c>
      <c r="E152" s="73"/>
      <c r="F152" s="254" t="s">
        <v>259</v>
      </c>
      <c r="G152" s="73"/>
      <c r="H152" s="73"/>
      <c r="I152" s="190"/>
      <c r="J152" s="73"/>
      <c r="K152" s="73"/>
      <c r="L152" s="71"/>
      <c r="M152" s="255"/>
      <c r="N152" s="46"/>
      <c r="O152" s="46"/>
      <c r="P152" s="46"/>
      <c r="Q152" s="46"/>
      <c r="R152" s="46"/>
      <c r="S152" s="46"/>
      <c r="T152" s="94"/>
      <c r="AT152" s="23" t="s">
        <v>205</v>
      </c>
      <c r="AU152" s="23" t="s">
        <v>187</v>
      </c>
    </row>
    <row r="153" spans="2:51" s="13" customFormat="1" ht="13.5">
      <c r="B153" s="256"/>
      <c r="C153" s="257"/>
      <c r="D153" s="233" t="s">
        <v>194</v>
      </c>
      <c r="E153" s="258" t="s">
        <v>22</v>
      </c>
      <c r="F153" s="259" t="s">
        <v>260</v>
      </c>
      <c r="G153" s="257"/>
      <c r="H153" s="258" t="s">
        <v>22</v>
      </c>
      <c r="I153" s="260"/>
      <c r="J153" s="257"/>
      <c r="K153" s="257"/>
      <c r="L153" s="261"/>
      <c r="M153" s="262"/>
      <c r="N153" s="263"/>
      <c r="O153" s="263"/>
      <c r="P153" s="263"/>
      <c r="Q153" s="263"/>
      <c r="R153" s="263"/>
      <c r="S153" s="263"/>
      <c r="T153" s="264"/>
      <c r="AT153" s="265" t="s">
        <v>194</v>
      </c>
      <c r="AU153" s="265" t="s">
        <v>187</v>
      </c>
      <c r="AV153" s="13" t="s">
        <v>10</v>
      </c>
      <c r="AW153" s="13" t="s">
        <v>35</v>
      </c>
      <c r="AX153" s="13" t="s">
        <v>73</v>
      </c>
      <c r="AY153" s="265" t="s">
        <v>180</v>
      </c>
    </row>
    <row r="154" spans="2:51" s="11" customFormat="1" ht="13.5">
      <c r="B154" s="231"/>
      <c r="C154" s="232"/>
      <c r="D154" s="233" t="s">
        <v>194</v>
      </c>
      <c r="E154" s="234" t="s">
        <v>22</v>
      </c>
      <c r="F154" s="235" t="s">
        <v>225</v>
      </c>
      <c r="G154" s="232"/>
      <c r="H154" s="236">
        <v>19.3</v>
      </c>
      <c r="I154" s="237"/>
      <c r="J154" s="232"/>
      <c r="K154" s="232"/>
      <c r="L154" s="238"/>
      <c r="M154" s="239"/>
      <c r="N154" s="240"/>
      <c r="O154" s="240"/>
      <c r="P154" s="240"/>
      <c r="Q154" s="240"/>
      <c r="R154" s="240"/>
      <c r="S154" s="240"/>
      <c r="T154" s="241"/>
      <c r="AT154" s="242" t="s">
        <v>194</v>
      </c>
      <c r="AU154" s="242" t="s">
        <v>187</v>
      </c>
      <c r="AV154" s="11" t="s">
        <v>187</v>
      </c>
      <c r="AW154" s="11" t="s">
        <v>35</v>
      </c>
      <c r="AX154" s="11" t="s">
        <v>73</v>
      </c>
      <c r="AY154" s="242" t="s">
        <v>180</v>
      </c>
    </row>
    <row r="155" spans="2:51" s="13" customFormat="1" ht="13.5">
      <c r="B155" s="256"/>
      <c r="C155" s="257"/>
      <c r="D155" s="233" t="s">
        <v>194</v>
      </c>
      <c r="E155" s="258" t="s">
        <v>22</v>
      </c>
      <c r="F155" s="259" t="s">
        <v>261</v>
      </c>
      <c r="G155" s="257"/>
      <c r="H155" s="258" t="s">
        <v>22</v>
      </c>
      <c r="I155" s="260"/>
      <c r="J155" s="257"/>
      <c r="K155" s="257"/>
      <c r="L155" s="261"/>
      <c r="M155" s="262"/>
      <c r="N155" s="263"/>
      <c r="O155" s="263"/>
      <c r="P155" s="263"/>
      <c r="Q155" s="263"/>
      <c r="R155" s="263"/>
      <c r="S155" s="263"/>
      <c r="T155" s="264"/>
      <c r="AT155" s="265" t="s">
        <v>194</v>
      </c>
      <c r="AU155" s="265" t="s">
        <v>187</v>
      </c>
      <c r="AV155" s="13" t="s">
        <v>10</v>
      </c>
      <c r="AW155" s="13" t="s">
        <v>35</v>
      </c>
      <c r="AX155" s="13" t="s">
        <v>73</v>
      </c>
      <c r="AY155" s="265" t="s">
        <v>180</v>
      </c>
    </row>
    <row r="156" spans="2:51" s="11" customFormat="1" ht="13.5">
      <c r="B156" s="231"/>
      <c r="C156" s="232"/>
      <c r="D156" s="233" t="s">
        <v>194</v>
      </c>
      <c r="E156" s="234" t="s">
        <v>22</v>
      </c>
      <c r="F156" s="235" t="s">
        <v>233</v>
      </c>
      <c r="G156" s="232"/>
      <c r="H156" s="236">
        <v>29.72</v>
      </c>
      <c r="I156" s="237"/>
      <c r="J156" s="232"/>
      <c r="K156" s="232"/>
      <c r="L156" s="238"/>
      <c r="M156" s="239"/>
      <c r="N156" s="240"/>
      <c r="O156" s="240"/>
      <c r="P156" s="240"/>
      <c r="Q156" s="240"/>
      <c r="R156" s="240"/>
      <c r="S156" s="240"/>
      <c r="T156" s="241"/>
      <c r="AT156" s="242" t="s">
        <v>194</v>
      </c>
      <c r="AU156" s="242" t="s">
        <v>187</v>
      </c>
      <c r="AV156" s="11" t="s">
        <v>187</v>
      </c>
      <c r="AW156" s="11" t="s">
        <v>35</v>
      </c>
      <c r="AX156" s="11" t="s">
        <v>73</v>
      </c>
      <c r="AY156" s="242" t="s">
        <v>180</v>
      </c>
    </row>
    <row r="157" spans="2:51" s="11" customFormat="1" ht="13.5">
      <c r="B157" s="231"/>
      <c r="C157" s="232"/>
      <c r="D157" s="233" t="s">
        <v>194</v>
      </c>
      <c r="E157" s="234" t="s">
        <v>22</v>
      </c>
      <c r="F157" s="235" t="s">
        <v>234</v>
      </c>
      <c r="G157" s="232"/>
      <c r="H157" s="236">
        <v>7.44</v>
      </c>
      <c r="I157" s="237"/>
      <c r="J157" s="232"/>
      <c r="K157" s="232"/>
      <c r="L157" s="238"/>
      <c r="M157" s="239"/>
      <c r="N157" s="240"/>
      <c r="O157" s="240"/>
      <c r="P157" s="240"/>
      <c r="Q157" s="240"/>
      <c r="R157" s="240"/>
      <c r="S157" s="240"/>
      <c r="T157" s="241"/>
      <c r="AT157" s="242" t="s">
        <v>194</v>
      </c>
      <c r="AU157" s="242" t="s">
        <v>187</v>
      </c>
      <c r="AV157" s="11" t="s">
        <v>187</v>
      </c>
      <c r="AW157" s="11" t="s">
        <v>35</v>
      </c>
      <c r="AX157" s="11" t="s">
        <v>73</v>
      </c>
      <c r="AY157" s="242" t="s">
        <v>180</v>
      </c>
    </row>
    <row r="158" spans="2:51" s="11" customFormat="1" ht="13.5">
      <c r="B158" s="231"/>
      <c r="C158" s="232"/>
      <c r="D158" s="233" t="s">
        <v>194</v>
      </c>
      <c r="E158" s="234" t="s">
        <v>22</v>
      </c>
      <c r="F158" s="235" t="s">
        <v>235</v>
      </c>
      <c r="G158" s="232"/>
      <c r="H158" s="236">
        <v>3.64</v>
      </c>
      <c r="I158" s="237"/>
      <c r="J158" s="232"/>
      <c r="K158" s="232"/>
      <c r="L158" s="238"/>
      <c r="M158" s="239"/>
      <c r="N158" s="240"/>
      <c r="O158" s="240"/>
      <c r="P158" s="240"/>
      <c r="Q158" s="240"/>
      <c r="R158" s="240"/>
      <c r="S158" s="240"/>
      <c r="T158" s="241"/>
      <c r="AT158" s="242" t="s">
        <v>194</v>
      </c>
      <c r="AU158" s="242" t="s">
        <v>187</v>
      </c>
      <c r="AV158" s="11" t="s">
        <v>187</v>
      </c>
      <c r="AW158" s="11" t="s">
        <v>35</v>
      </c>
      <c r="AX158" s="11" t="s">
        <v>73</v>
      </c>
      <c r="AY158" s="242" t="s">
        <v>180</v>
      </c>
    </row>
    <row r="159" spans="2:51" s="11" customFormat="1" ht="13.5">
      <c r="B159" s="231"/>
      <c r="C159" s="232"/>
      <c r="D159" s="233" t="s">
        <v>194</v>
      </c>
      <c r="E159" s="234" t="s">
        <v>22</v>
      </c>
      <c r="F159" s="235" t="s">
        <v>236</v>
      </c>
      <c r="G159" s="232"/>
      <c r="H159" s="236">
        <v>5.64</v>
      </c>
      <c r="I159" s="237"/>
      <c r="J159" s="232"/>
      <c r="K159" s="232"/>
      <c r="L159" s="238"/>
      <c r="M159" s="239"/>
      <c r="N159" s="240"/>
      <c r="O159" s="240"/>
      <c r="P159" s="240"/>
      <c r="Q159" s="240"/>
      <c r="R159" s="240"/>
      <c r="S159" s="240"/>
      <c r="T159" s="241"/>
      <c r="AT159" s="242" t="s">
        <v>194</v>
      </c>
      <c r="AU159" s="242" t="s">
        <v>187</v>
      </c>
      <c r="AV159" s="11" t="s">
        <v>187</v>
      </c>
      <c r="AW159" s="11" t="s">
        <v>35</v>
      </c>
      <c r="AX159" s="11" t="s">
        <v>73</v>
      </c>
      <c r="AY159" s="242" t="s">
        <v>180</v>
      </c>
    </row>
    <row r="160" spans="2:51" s="12" customFormat="1" ht="13.5">
      <c r="B160" s="243"/>
      <c r="C160" s="244"/>
      <c r="D160" s="233" t="s">
        <v>194</v>
      </c>
      <c r="E160" s="245" t="s">
        <v>22</v>
      </c>
      <c r="F160" s="246" t="s">
        <v>196</v>
      </c>
      <c r="G160" s="244"/>
      <c r="H160" s="247">
        <v>65.74</v>
      </c>
      <c r="I160" s="248"/>
      <c r="J160" s="244"/>
      <c r="K160" s="244"/>
      <c r="L160" s="249"/>
      <c r="M160" s="250"/>
      <c r="N160" s="251"/>
      <c r="O160" s="251"/>
      <c r="P160" s="251"/>
      <c r="Q160" s="251"/>
      <c r="R160" s="251"/>
      <c r="S160" s="251"/>
      <c r="T160" s="252"/>
      <c r="AT160" s="253" t="s">
        <v>194</v>
      </c>
      <c r="AU160" s="253" t="s">
        <v>187</v>
      </c>
      <c r="AV160" s="12" t="s">
        <v>186</v>
      </c>
      <c r="AW160" s="12" t="s">
        <v>35</v>
      </c>
      <c r="AX160" s="12" t="s">
        <v>10</v>
      </c>
      <c r="AY160" s="253" t="s">
        <v>180</v>
      </c>
    </row>
    <row r="161" spans="2:63" s="10" customFormat="1" ht="29.85" customHeight="1">
      <c r="B161" s="204"/>
      <c r="C161" s="205"/>
      <c r="D161" s="206" t="s">
        <v>72</v>
      </c>
      <c r="E161" s="218" t="s">
        <v>226</v>
      </c>
      <c r="F161" s="218" t="s">
        <v>262</v>
      </c>
      <c r="G161" s="205"/>
      <c r="H161" s="205"/>
      <c r="I161" s="208"/>
      <c r="J161" s="219">
        <f>BK161</f>
        <v>0</v>
      </c>
      <c r="K161" s="205"/>
      <c r="L161" s="210"/>
      <c r="M161" s="211"/>
      <c r="N161" s="212"/>
      <c r="O161" s="212"/>
      <c r="P161" s="213">
        <f>SUM(P162:P172)</f>
        <v>0</v>
      </c>
      <c r="Q161" s="212"/>
      <c r="R161" s="213">
        <f>SUM(R162:R172)</f>
        <v>0</v>
      </c>
      <c r="S161" s="212"/>
      <c r="T161" s="214">
        <f>SUM(T162:T172)</f>
        <v>0</v>
      </c>
      <c r="AR161" s="215" t="s">
        <v>10</v>
      </c>
      <c r="AT161" s="216" t="s">
        <v>72</v>
      </c>
      <c r="AU161" s="216" t="s">
        <v>10</v>
      </c>
      <c r="AY161" s="215" t="s">
        <v>180</v>
      </c>
      <c r="BK161" s="217">
        <f>SUM(BK162:BK172)</f>
        <v>0</v>
      </c>
    </row>
    <row r="162" spans="2:65" s="1" customFormat="1" ht="22.8" customHeight="1">
      <c r="B162" s="45"/>
      <c r="C162" s="220" t="s">
        <v>11</v>
      </c>
      <c r="D162" s="220" t="s">
        <v>182</v>
      </c>
      <c r="E162" s="221" t="s">
        <v>263</v>
      </c>
      <c r="F162" s="222" t="s">
        <v>264</v>
      </c>
      <c r="G162" s="223" t="s">
        <v>192</v>
      </c>
      <c r="H162" s="224">
        <v>19.3</v>
      </c>
      <c r="I162" s="225"/>
      <c r="J162" s="224">
        <f>ROUND(I162*H162,0)</f>
        <v>0</v>
      </c>
      <c r="K162" s="222" t="s">
        <v>193</v>
      </c>
      <c r="L162" s="71"/>
      <c r="M162" s="226" t="s">
        <v>22</v>
      </c>
      <c r="N162" s="227" t="s">
        <v>45</v>
      </c>
      <c r="O162" s="46"/>
      <c r="P162" s="228">
        <f>O162*H162</f>
        <v>0</v>
      </c>
      <c r="Q162" s="228">
        <v>0</v>
      </c>
      <c r="R162" s="228">
        <f>Q162*H162</f>
        <v>0</v>
      </c>
      <c r="S162" s="228">
        <v>0</v>
      </c>
      <c r="T162" s="229">
        <f>S162*H162</f>
        <v>0</v>
      </c>
      <c r="AR162" s="23" t="s">
        <v>186</v>
      </c>
      <c r="AT162" s="23" t="s">
        <v>182</v>
      </c>
      <c r="AU162" s="23" t="s">
        <v>187</v>
      </c>
      <c r="AY162" s="23" t="s">
        <v>180</v>
      </c>
      <c r="BE162" s="230">
        <f>IF(N162="základní",J162,0)</f>
        <v>0</v>
      </c>
      <c r="BF162" s="230">
        <f>IF(N162="snížená",J162,0)</f>
        <v>0</v>
      </c>
      <c r="BG162" s="230">
        <f>IF(N162="zákl. přenesená",J162,0)</f>
        <v>0</v>
      </c>
      <c r="BH162" s="230">
        <f>IF(N162="sníž. přenesená",J162,0)</f>
        <v>0</v>
      </c>
      <c r="BI162" s="230">
        <f>IF(N162="nulová",J162,0)</f>
        <v>0</v>
      </c>
      <c r="BJ162" s="23" t="s">
        <v>187</v>
      </c>
      <c r="BK162" s="230">
        <f>ROUND(I162*H162,0)</f>
        <v>0</v>
      </c>
      <c r="BL162" s="23" t="s">
        <v>186</v>
      </c>
      <c r="BM162" s="23" t="s">
        <v>265</v>
      </c>
    </row>
    <row r="163" spans="2:47" s="1" customFormat="1" ht="13.5">
      <c r="B163" s="45"/>
      <c r="C163" s="73"/>
      <c r="D163" s="233" t="s">
        <v>205</v>
      </c>
      <c r="E163" s="73"/>
      <c r="F163" s="254" t="s">
        <v>266</v>
      </c>
      <c r="G163" s="73"/>
      <c r="H163" s="73"/>
      <c r="I163" s="190"/>
      <c r="J163" s="73"/>
      <c r="K163" s="73"/>
      <c r="L163" s="71"/>
      <c r="M163" s="255"/>
      <c r="N163" s="46"/>
      <c r="O163" s="46"/>
      <c r="P163" s="46"/>
      <c r="Q163" s="46"/>
      <c r="R163" s="46"/>
      <c r="S163" s="46"/>
      <c r="T163" s="94"/>
      <c r="AT163" s="23" t="s">
        <v>205</v>
      </c>
      <c r="AU163" s="23" t="s">
        <v>187</v>
      </c>
    </row>
    <row r="164" spans="2:51" s="11" customFormat="1" ht="13.5">
      <c r="B164" s="231"/>
      <c r="C164" s="232"/>
      <c r="D164" s="233" t="s">
        <v>194</v>
      </c>
      <c r="E164" s="234" t="s">
        <v>22</v>
      </c>
      <c r="F164" s="235" t="s">
        <v>225</v>
      </c>
      <c r="G164" s="232"/>
      <c r="H164" s="236">
        <v>19.3</v>
      </c>
      <c r="I164" s="237"/>
      <c r="J164" s="232"/>
      <c r="K164" s="232"/>
      <c r="L164" s="238"/>
      <c r="M164" s="239"/>
      <c r="N164" s="240"/>
      <c r="O164" s="240"/>
      <c r="P164" s="240"/>
      <c r="Q164" s="240"/>
      <c r="R164" s="240"/>
      <c r="S164" s="240"/>
      <c r="T164" s="241"/>
      <c r="AT164" s="242" t="s">
        <v>194</v>
      </c>
      <c r="AU164" s="242" t="s">
        <v>187</v>
      </c>
      <c r="AV164" s="11" t="s">
        <v>187</v>
      </c>
      <c r="AW164" s="11" t="s">
        <v>35</v>
      </c>
      <c r="AX164" s="11" t="s">
        <v>73</v>
      </c>
      <c r="AY164" s="242" t="s">
        <v>180</v>
      </c>
    </row>
    <row r="165" spans="2:51" s="12" customFormat="1" ht="13.5">
      <c r="B165" s="243"/>
      <c r="C165" s="244"/>
      <c r="D165" s="233" t="s">
        <v>194</v>
      </c>
      <c r="E165" s="245" t="s">
        <v>22</v>
      </c>
      <c r="F165" s="246" t="s">
        <v>196</v>
      </c>
      <c r="G165" s="244"/>
      <c r="H165" s="247">
        <v>19.3</v>
      </c>
      <c r="I165" s="248"/>
      <c r="J165" s="244"/>
      <c r="K165" s="244"/>
      <c r="L165" s="249"/>
      <c r="M165" s="250"/>
      <c r="N165" s="251"/>
      <c r="O165" s="251"/>
      <c r="P165" s="251"/>
      <c r="Q165" s="251"/>
      <c r="R165" s="251"/>
      <c r="S165" s="251"/>
      <c r="T165" s="252"/>
      <c r="AT165" s="253" t="s">
        <v>194</v>
      </c>
      <c r="AU165" s="253" t="s">
        <v>187</v>
      </c>
      <c r="AV165" s="12" t="s">
        <v>186</v>
      </c>
      <c r="AW165" s="12" t="s">
        <v>35</v>
      </c>
      <c r="AX165" s="12" t="s">
        <v>10</v>
      </c>
      <c r="AY165" s="253" t="s">
        <v>180</v>
      </c>
    </row>
    <row r="166" spans="2:65" s="1" customFormat="1" ht="14.4" customHeight="1">
      <c r="B166" s="45"/>
      <c r="C166" s="220" t="s">
        <v>224</v>
      </c>
      <c r="D166" s="220" t="s">
        <v>182</v>
      </c>
      <c r="E166" s="221" t="s">
        <v>267</v>
      </c>
      <c r="F166" s="222" t="s">
        <v>268</v>
      </c>
      <c r="G166" s="223" t="s">
        <v>269</v>
      </c>
      <c r="H166" s="224">
        <v>1</v>
      </c>
      <c r="I166" s="225"/>
      <c r="J166" s="224">
        <f>ROUND(I166*H166,0)</f>
        <v>0</v>
      </c>
      <c r="K166" s="222" t="s">
        <v>22</v>
      </c>
      <c r="L166" s="71"/>
      <c r="M166" s="226" t="s">
        <v>22</v>
      </c>
      <c r="N166" s="227" t="s">
        <v>45</v>
      </c>
      <c r="O166" s="46"/>
      <c r="P166" s="228">
        <f>O166*H166</f>
        <v>0</v>
      </c>
      <c r="Q166" s="228">
        <v>0</v>
      </c>
      <c r="R166" s="228">
        <f>Q166*H166</f>
        <v>0</v>
      </c>
      <c r="S166" s="228">
        <v>0</v>
      </c>
      <c r="T166" s="229">
        <f>S166*H166</f>
        <v>0</v>
      </c>
      <c r="AR166" s="23" t="s">
        <v>186</v>
      </c>
      <c r="AT166" s="23" t="s">
        <v>182</v>
      </c>
      <c r="AU166" s="23" t="s">
        <v>187</v>
      </c>
      <c r="AY166" s="23" t="s">
        <v>180</v>
      </c>
      <c r="BE166" s="230">
        <f>IF(N166="základní",J166,0)</f>
        <v>0</v>
      </c>
      <c r="BF166" s="230">
        <f>IF(N166="snížená",J166,0)</f>
        <v>0</v>
      </c>
      <c r="BG166" s="230">
        <f>IF(N166="zákl. přenesená",J166,0)</f>
        <v>0</v>
      </c>
      <c r="BH166" s="230">
        <f>IF(N166="sníž. přenesená",J166,0)</f>
        <v>0</v>
      </c>
      <c r="BI166" s="230">
        <f>IF(N166="nulová",J166,0)</f>
        <v>0</v>
      </c>
      <c r="BJ166" s="23" t="s">
        <v>187</v>
      </c>
      <c r="BK166" s="230">
        <f>ROUND(I166*H166,0)</f>
        <v>0</v>
      </c>
      <c r="BL166" s="23" t="s">
        <v>186</v>
      </c>
      <c r="BM166" s="23" t="s">
        <v>270</v>
      </c>
    </row>
    <row r="167" spans="2:65" s="1" customFormat="1" ht="45.6" customHeight="1">
      <c r="B167" s="45"/>
      <c r="C167" s="220" t="s">
        <v>271</v>
      </c>
      <c r="D167" s="220" t="s">
        <v>182</v>
      </c>
      <c r="E167" s="221" t="s">
        <v>272</v>
      </c>
      <c r="F167" s="222" t="s">
        <v>273</v>
      </c>
      <c r="G167" s="223" t="s">
        <v>192</v>
      </c>
      <c r="H167" s="224">
        <v>26.34</v>
      </c>
      <c r="I167" s="225"/>
      <c r="J167" s="224">
        <f>ROUND(I167*H167,0)</f>
        <v>0</v>
      </c>
      <c r="K167" s="222" t="s">
        <v>193</v>
      </c>
      <c r="L167" s="71"/>
      <c r="M167" s="226" t="s">
        <v>22</v>
      </c>
      <c r="N167" s="227" t="s">
        <v>45</v>
      </c>
      <c r="O167" s="46"/>
      <c r="P167" s="228">
        <f>O167*H167</f>
        <v>0</v>
      </c>
      <c r="Q167" s="228">
        <v>0</v>
      </c>
      <c r="R167" s="228">
        <f>Q167*H167</f>
        <v>0</v>
      </c>
      <c r="S167" s="228">
        <v>0</v>
      </c>
      <c r="T167" s="229">
        <f>S167*H167</f>
        <v>0</v>
      </c>
      <c r="AR167" s="23" t="s">
        <v>186</v>
      </c>
      <c r="AT167" s="23" t="s">
        <v>182</v>
      </c>
      <c r="AU167" s="23" t="s">
        <v>187</v>
      </c>
      <c r="AY167" s="23" t="s">
        <v>180</v>
      </c>
      <c r="BE167" s="230">
        <f>IF(N167="základní",J167,0)</f>
        <v>0</v>
      </c>
      <c r="BF167" s="230">
        <f>IF(N167="snížená",J167,0)</f>
        <v>0</v>
      </c>
      <c r="BG167" s="230">
        <f>IF(N167="zákl. přenesená",J167,0)</f>
        <v>0</v>
      </c>
      <c r="BH167" s="230">
        <f>IF(N167="sníž. přenesená",J167,0)</f>
        <v>0</v>
      </c>
      <c r="BI167" s="230">
        <f>IF(N167="nulová",J167,0)</f>
        <v>0</v>
      </c>
      <c r="BJ167" s="23" t="s">
        <v>187</v>
      </c>
      <c r="BK167" s="230">
        <f>ROUND(I167*H167,0)</f>
        <v>0</v>
      </c>
      <c r="BL167" s="23" t="s">
        <v>186</v>
      </c>
      <c r="BM167" s="23" t="s">
        <v>274</v>
      </c>
    </row>
    <row r="168" spans="2:51" s="11" customFormat="1" ht="13.5">
      <c r="B168" s="231"/>
      <c r="C168" s="232"/>
      <c r="D168" s="233" t="s">
        <v>194</v>
      </c>
      <c r="E168" s="234" t="s">
        <v>22</v>
      </c>
      <c r="F168" s="235" t="s">
        <v>275</v>
      </c>
      <c r="G168" s="232"/>
      <c r="H168" s="236">
        <v>26.34</v>
      </c>
      <c r="I168" s="237"/>
      <c r="J168" s="232"/>
      <c r="K168" s="232"/>
      <c r="L168" s="238"/>
      <c r="M168" s="239"/>
      <c r="N168" s="240"/>
      <c r="O168" s="240"/>
      <c r="P168" s="240"/>
      <c r="Q168" s="240"/>
      <c r="R168" s="240"/>
      <c r="S168" s="240"/>
      <c r="T168" s="241"/>
      <c r="AT168" s="242" t="s">
        <v>194</v>
      </c>
      <c r="AU168" s="242" t="s">
        <v>187</v>
      </c>
      <c r="AV168" s="11" t="s">
        <v>187</v>
      </c>
      <c r="AW168" s="11" t="s">
        <v>35</v>
      </c>
      <c r="AX168" s="11" t="s">
        <v>73</v>
      </c>
      <c r="AY168" s="242" t="s">
        <v>180</v>
      </c>
    </row>
    <row r="169" spans="2:51" s="12" customFormat="1" ht="13.5">
      <c r="B169" s="243"/>
      <c r="C169" s="244"/>
      <c r="D169" s="233" t="s">
        <v>194</v>
      </c>
      <c r="E169" s="245" t="s">
        <v>22</v>
      </c>
      <c r="F169" s="246" t="s">
        <v>196</v>
      </c>
      <c r="G169" s="244"/>
      <c r="H169" s="247">
        <v>26.34</v>
      </c>
      <c r="I169" s="248"/>
      <c r="J169" s="244"/>
      <c r="K169" s="244"/>
      <c r="L169" s="249"/>
      <c r="M169" s="250"/>
      <c r="N169" s="251"/>
      <c r="O169" s="251"/>
      <c r="P169" s="251"/>
      <c r="Q169" s="251"/>
      <c r="R169" s="251"/>
      <c r="S169" s="251"/>
      <c r="T169" s="252"/>
      <c r="AT169" s="253" t="s">
        <v>194</v>
      </c>
      <c r="AU169" s="253" t="s">
        <v>187</v>
      </c>
      <c r="AV169" s="12" t="s">
        <v>186</v>
      </c>
      <c r="AW169" s="12" t="s">
        <v>35</v>
      </c>
      <c r="AX169" s="12" t="s">
        <v>10</v>
      </c>
      <c r="AY169" s="253" t="s">
        <v>180</v>
      </c>
    </row>
    <row r="170" spans="2:65" s="1" customFormat="1" ht="22.8" customHeight="1">
      <c r="B170" s="45"/>
      <c r="C170" s="220" t="s">
        <v>229</v>
      </c>
      <c r="D170" s="220" t="s">
        <v>182</v>
      </c>
      <c r="E170" s="221" t="s">
        <v>276</v>
      </c>
      <c r="F170" s="222" t="s">
        <v>277</v>
      </c>
      <c r="G170" s="223" t="s">
        <v>203</v>
      </c>
      <c r="H170" s="224">
        <v>1</v>
      </c>
      <c r="I170" s="225"/>
      <c r="J170" s="224">
        <f>ROUND(I170*H170,0)</f>
        <v>0</v>
      </c>
      <c r="K170" s="222" t="s">
        <v>193</v>
      </c>
      <c r="L170" s="71"/>
      <c r="M170" s="226" t="s">
        <v>22</v>
      </c>
      <c r="N170" s="227" t="s">
        <v>45</v>
      </c>
      <c r="O170" s="46"/>
      <c r="P170" s="228">
        <f>O170*H170</f>
        <v>0</v>
      </c>
      <c r="Q170" s="228">
        <v>0</v>
      </c>
      <c r="R170" s="228">
        <f>Q170*H170</f>
        <v>0</v>
      </c>
      <c r="S170" s="228">
        <v>0</v>
      </c>
      <c r="T170" s="229">
        <f>S170*H170</f>
        <v>0</v>
      </c>
      <c r="AR170" s="23" t="s">
        <v>186</v>
      </c>
      <c r="AT170" s="23" t="s">
        <v>182</v>
      </c>
      <c r="AU170" s="23" t="s">
        <v>187</v>
      </c>
      <c r="AY170" s="23" t="s">
        <v>180</v>
      </c>
      <c r="BE170" s="230">
        <f>IF(N170="základní",J170,0)</f>
        <v>0</v>
      </c>
      <c r="BF170" s="230">
        <f>IF(N170="snížená",J170,0)</f>
        <v>0</v>
      </c>
      <c r="BG170" s="230">
        <f>IF(N170="zákl. přenesená",J170,0)</f>
        <v>0</v>
      </c>
      <c r="BH170" s="230">
        <f>IF(N170="sníž. přenesená",J170,0)</f>
        <v>0</v>
      </c>
      <c r="BI170" s="230">
        <f>IF(N170="nulová",J170,0)</f>
        <v>0</v>
      </c>
      <c r="BJ170" s="23" t="s">
        <v>187</v>
      </c>
      <c r="BK170" s="230">
        <f>ROUND(I170*H170,0)</f>
        <v>0</v>
      </c>
      <c r="BL170" s="23" t="s">
        <v>186</v>
      </c>
      <c r="BM170" s="23" t="s">
        <v>278</v>
      </c>
    </row>
    <row r="171" spans="2:51" s="11" customFormat="1" ht="13.5">
      <c r="B171" s="231"/>
      <c r="C171" s="232"/>
      <c r="D171" s="233" t="s">
        <v>194</v>
      </c>
      <c r="E171" s="234" t="s">
        <v>22</v>
      </c>
      <c r="F171" s="235" t="s">
        <v>279</v>
      </c>
      <c r="G171" s="232"/>
      <c r="H171" s="236">
        <v>1</v>
      </c>
      <c r="I171" s="237"/>
      <c r="J171" s="232"/>
      <c r="K171" s="232"/>
      <c r="L171" s="238"/>
      <c r="M171" s="239"/>
      <c r="N171" s="240"/>
      <c r="O171" s="240"/>
      <c r="P171" s="240"/>
      <c r="Q171" s="240"/>
      <c r="R171" s="240"/>
      <c r="S171" s="240"/>
      <c r="T171" s="241"/>
      <c r="AT171" s="242" t="s">
        <v>194</v>
      </c>
      <c r="AU171" s="242" t="s">
        <v>187</v>
      </c>
      <c r="AV171" s="11" t="s">
        <v>187</v>
      </c>
      <c r="AW171" s="11" t="s">
        <v>35</v>
      </c>
      <c r="AX171" s="11" t="s">
        <v>73</v>
      </c>
      <c r="AY171" s="242" t="s">
        <v>180</v>
      </c>
    </row>
    <row r="172" spans="2:51" s="12" customFormat="1" ht="13.5">
      <c r="B172" s="243"/>
      <c r="C172" s="244"/>
      <c r="D172" s="233" t="s">
        <v>194</v>
      </c>
      <c r="E172" s="245" t="s">
        <v>22</v>
      </c>
      <c r="F172" s="246" t="s">
        <v>196</v>
      </c>
      <c r="G172" s="244"/>
      <c r="H172" s="247">
        <v>1</v>
      </c>
      <c r="I172" s="248"/>
      <c r="J172" s="244"/>
      <c r="K172" s="244"/>
      <c r="L172" s="249"/>
      <c r="M172" s="250"/>
      <c r="N172" s="251"/>
      <c r="O172" s="251"/>
      <c r="P172" s="251"/>
      <c r="Q172" s="251"/>
      <c r="R172" s="251"/>
      <c r="S172" s="251"/>
      <c r="T172" s="252"/>
      <c r="AT172" s="253" t="s">
        <v>194</v>
      </c>
      <c r="AU172" s="253" t="s">
        <v>187</v>
      </c>
      <c r="AV172" s="12" t="s">
        <v>186</v>
      </c>
      <c r="AW172" s="12" t="s">
        <v>35</v>
      </c>
      <c r="AX172" s="12" t="s">
        <v>10</v>
      </c>
      <c r="AY172" s="253" t="s">
        <v>180</v>
      </c>
    </row>
    <row r="173" spans="2:63" s="10" customFormat="1" ht="29.85" customHeight="1">
      <c r="B173" s="204"/>
      <c r="C173" s="205"/>
      <c r="D173" s="206" t="s">
        <v>72</v>
      </c>
      <c r="E173" s="218" t="s">
        <v>280</v>
      </c>
      <c r="F173" s="218" t="s">
        <v>281</v>
      </c>
      <c r="G173" s="205"/>
      <c r="H173" s="205"/>
      <c r="I173" s="208"/>
      <c r="J173" s="219">
        <f>BK173</f>
        <v>0</v>
      </c>
      <c r="K173" s="205"/>
      <c r="L173" s="210"/>
      <c r="M173" s="211"/>
      <c r="N173" s="212"/>
      <c r="O173" s="212"/>
      <c r="P173" s="213">
        <f>SUM(P174:P185)</f>
        <v>0</v>
      </c>
      <c r="Q173" s="212"/>
      <c r="R173" s="213">
        <f>SUM(R174:R185)</f>
        <v>0</v>
      </c>
      <c r="S173" s="212"/>
      <c r="T173" s="214">
        <f>SUM(T174:T185)</f>
        <v>0</v>
      </c>
      <c r="AR173" s="215" t="s">
        <v>10</v>
      </c>
      <c r="AT173" s="216" t="s">
        <v>72</v>
      </c>
      <c r="AU173" s="216" t="s">
        <v>10</v>
      </c>
      <c r="AY173" s="215" t="s">
        <v>180</v>
      </c>
      <c r="BK173" s="217">
        <f>SUM(BK174:BK185)</f>
        <v>0</v>
      </c>
    </row>
    <row r="174" spans="2:65" s="1" customFormat="1" ht="22.8" customHeight="1">
      <c r="B174" s="45"/>
      <c r="C174" s="220" t="s">
        <v>282</v>
      </c>
      <c r="D174" s="220" t="s">
        <v>182</v>
      </c>
      <c r="E174" s="221" t="s">
        <v>283</v>
      </c>
      <c r="F174" s="222" t="s">
        <v>284</v>
      </c>
      <c r="G174" s="223" t="s">
        <v>285</v>
      </c>
      <c r="H174" s="224">
        <v>2.85</v>
      </c>
      <c r="I174" s="225"/>
      <c r="J174" s="224">
        <f>ROUND(I174*H174,0)</f>
        <v>0</v>
      </c>
      <c r="K174" s="222" t="s">
        <v>193</v>
      </c>
      <c r="L174" s="71"/>
      <c r="M174" s="226" t="s">
        <v>22</v>
      </c>
      <c r="N174" s="227" t="s">
        <v>45</v>
      </c>
      <c r="O174" s="46"/>
      <c r="P174" s="228">
        <f>O174*H174</f>
        <v>0</v>
      </c>
      <c r="Q174" s="228">
        <v>0</v>
      </c>
      <c r="R174" s="228">
        <f>Q174*H174</f>
        <v>0</v>
      </c>
      <c r="S174" s="228">
        <v>0</v>
      </c>
      <c r="T174" s="229">
        <f>S174*H174</f>
        <v>0</v>
      </c>
      <c r="AR174" s="23" t="s">
        <v>186</v>
      </c>
      <c r="AT174" s="23" t="s">
        <v>182</v>
      </c>
      <c r="AU174" s="23" t="s">
        <v>187</v>
      </c>
      <c r="AY174" s="23" t="s">
        <v>180</v>
      </c>
      <c r="BE174" s="230">
        <f>IF(N174="základní",J174,0)</f>
        <v>0</v>
      </c>
      <c r="BF174" s="230">
        <f>IF(N174="snížená",J174,0)</f>
        <v>0</v>
      </c>
      <c r="BG174" s="230">
        <f>IF(N174="zákl. přenesená",J174,0)</f>
        <v>0</v>
      </c>
      <c r="BH174" s="230">
        <f>IF(N174="sníž. přenesená",J174,0)</f>
        <v>0</v>
      </c>
      <c r="BI174" s="230">
        <f>IF(N174="nulová",J174,0)</f>
        <v>0</v>
      </c>
      <c r="BJ174" s="23" t="s">
        <v>187</v>
      </c>
      <c r="BK174" s="230">
        <f>ROUND(I174*H174,0)</f>
        <v>0</v>
      </c>
      <c r="BL174" s="23" t="s">
        <v>186</v>
      </c>
      <c r="BM174" s="23" t="s">
        <v>286</v>
      </c>
    </row>
    <row r="175" spans="2:47" s="1" customFormat="1" ht="13.5">
      <c r="B175" s="45"/>
      <c r="C175" s="73"/>
      <c r="D175" s="233" t="s">
        <v>205</v>
      </c>
      <c r="E175" s="73"/>
      <c r="F175" s="254" t="s">
        <v>287</v>
      </c>
      <c r="G175" s="73"/>
      <c r="H175" s="73"/>
      <c r="I175" s="190"/>
      <c r="J175" s="73"/>
      <c r="K175" s="73"/>
      <c r="L175" s="71"/>
      <c r="M175" s="255"/>
      <c r="N175" s="46"/>
      <c r="O175" s="46"/>
      <c r="P175" s="46"/>
      <c r="Q175" s="46"/>
      <c r="R175" s="46"/>
      <c r="S175" s="46"/>
      <c r="T175" s="94"/>
      <c r="AT175" s="23" t="s">
        <v>205</v>
      </c>
      <c r="AU175" s="23" t="s">
        <v>187</v>
      </c>
    </row>
    <row r="176" spans="2:65" s="1" customFormat="1" ht="34.2" customHeight="1">
      <c r="B176" s="45"/>
      <c r="C176" s="220" t="s">
        <v>232</v>
      </c>
      <c r="D176" s="220" t="s">
        <v>182</v>
      </c>
      <c r="E176" s="221" t="s">
        <v>288</v>
      </c>
      <c r="F176" s="222" t="s">
        <v>289</v>
      </c>
      <c r="G176" s="223" t="s">
        <v>285</v>
      </c>
      <c r="H176" s="224">
        <v>2.85</v>
      </c>
      <c r="I176" s="225"/>
      <c r="J176" s="224">
        <f>ROUND(I176*H176,0)</f>
        <v>0</v>
      </c>
      <c r="K176" s="222" t="s">
        <v>193</v>
      </c>
      <c r="L176" s="71"/>
      <c r="M176" s="226" t="s">
        <v>22</v>
      </c>
      <c r="N176" s="227" t="s">
        <v>45</v>
      </c>
      <c r="O176" s="46"/>
      <c r="P176" s="228">
        <f>O176*H176</f>
        <v>0</v>
      </c>
      <c r="Q176" s="228">
        <v>0</v>
      </c>
      <c r="R176" s="228">
        <f>Q176*H176</f>
        <v>0</v>
      </c>
      <c r="S176" s="228">
        <v>0</v>
      </c>
      <c r="T176" s="229">
        <f>S176*H176</f>
        <v>0</v>
      </c>
      <c r="AR176" s="23" t="s">
        <v>186</v>
      </c>
      <c r="AT176" s="23" t="s">
        <v>182</v>
      </c>
      <c r="AU176" s="23" t="s">
        <v>187</v>
      </c>
      <c r="AY176" s="23" t="s">
        <v>180</v>
      </c>
      <c r="BE176" s="230">
        <f>IF(N176="základní",J176,0)</f>
        <v>0</v>
      </c>
      <c r="BF176" s="230">
        <f>IF(N176="snížená",J176,0)</f>
        <v>0</v>
      </c>
      <c r="BG176" s="230">
        <f>IF(N176="zákl. přenesená",J176,0)</f>
        <v>0</v>
      </c>
      <c r="BH176" s="230">
        <f>IF(N176="sníž. přenesená",J176,0)</f>
        <v>0</v>
      </c>
      <c r="BI176" s="230">
        <f>IF(N176="nulová",J176,0)</f>
        <v>0</v>
      </c>
      <c r="BJ176" s="23" t="s">
        <v>187</v>
      </c>
      <c r="BK176" s="230">
        <f>ROUND(I176*H176,0)</f>
        <v>0</v>
      </c>
      <c r="BL176" s="23" t="s">
        <v>186</v>
      </c>
      <c r="BM176" s="23" t="s">
        <v>290</v>
      </c>
    </row>
    <row r="177" spans="2:47" s="1" customFormat="1" ht="13.5">
      <c r="B177" s="45"/>
      <c r="C177" s="73"/>
      <c r="D177" s="233" t="s">
        <v>205</v>
      </c>
      <c r="E177" s="73"/>
      <c r="F177" s="254" t="s">
        <v>291</v>
      </c>
      <c r="G177" s="73"/>
      <c r="H177" s="73"/>
      <c r="I177" s="190"/>
      <c r="J177" s="73"/>
      <c r="K177" s="73"/>
      <c r="L177" s="71"/>
      <c r="M177" s="255"/>
      <c r="N177" s="46"/>
      <c r="O177" s="46"/>
      <c r="P177" s="46"/>
      <c r="Q177" s="46"/>
      <c r="R177" s="46"/>
      <c r="S177" s="46"/>
      <c r="T177" s="94"/>
      <c r="AT177" s="23" t="s">
        <v>205</v>
      </c>
      <c r="AU177" s="23" t="s">
        <v>187</v>
      </c>
    </row>
    <row r="178" spans="2:65" s="1" customFormat="1" ht="22.8" customHeight="1">
      <c r="B178" s="45"/>
      <c r="C178" s="220" t="s">
        <v>9</v>
      </c>
      <c r="D178" s="220" t="s">
        <v>182</v>
      </c>
      <c r="E178" s="221" t="s">
        <v>292</v>
      </c>
      <c r="F178" s="222" t="s">
        <v>293</v>
      </c>
      <c r="G178" s="223" t="s">
        <v>285</v>
      </c>
      <c r="H178" s="224">
        <v>2.85</v>
      </c>
      <c r="I178" s="225"/>
      <c r="J178" s="224">
        <f>ROUND(I178*H178,0)</f>
        <v>0</v>
      </c>
      <c r="K178" s="222" t="s">
        <v>193</v>
      </c>
      <c r="L178" s="71"/>
      <c r="M178" s="226" t="s">
        <v>22</v>
      </c>
      <c r="N178" s="227" t="s">
        <v>45</v>
      </c>
      <c r="O178" s="46"/>
      <c r="P178" s="228">
        <f>O178*H178</f>
        <v>0</v>
      </c>
      <c r="Q178" s="228">
        <v>0</v>
      </c>
      <c r="R178" s="228">
        <f>Q178*H178</f>
        <v>0</v>
      </c>
      <c r="S178" s="228">
        <v>0</v>
      </c>
      <c r="T178" s="229">
        <f>S178*H178</f>
        <v>0</v>
      </c>
      <c r="AR178" s="23" t="s">
        <v>186</v>
      </c>
      <c r="AT178" s="23" t="s">
        <v>182</v>
      </c>
      <c r="AU178" s="23" t="s">
        <v>187</v>
      </c>
      <c r="AY178" s="23" t="s">
        <v>180</v>
      </c>
      <c r="BE178" s="230">
        <f>IF(N178="základní",J178,0)</f>
        <v>0</v>
      </c>
      <c r="BF178" s="230">
        <f>IF(N178="snížená",J178,0)</f>
        <v>0</v>
      </c>
      <c r="BG178" s="230">
        <f>IF(N178="zákl. přenesená",J178,0)</f>
        <v>0</v>
      </c>
      <c r="BH178" s="230">
        <f>IF(N178="sníž. přenesená",J178,0)</f>
        <v>0</v>
      </c>
      <c r="BI178" s="230">
        <f>IF(N178="nulová",J178,0)</f>
        <v>0</v>
      </c>
      <c r="BJ178" s="23" t="s">
        <v>187</v>
      </c>
      <c r="BK178" s="230">
        <f>ROUND(I178*H178,0)</f>
        <v>0</v>
      </c>
      <c r="BL178" s="23" t="s">
        <v>186</v>
      </c>
      <c r="BM178" s="23" t="s">
        <v>294</v>
      </c>
    </row>
    <row r="179" spans="2:47" s="1" customFormat="1" ht="13.5">
      <c r="B179" s="45"/>
      <c r="C179" s="73"/>
      <c r="D179" s="233" t="s">
        <v>205</v>
      </c>
      <c r="E179" s="73"/>
      <c r="F179" s="254" t="s">
        <v>295</v>
      </c>
      <c r="G179" s="73"/>
      <c r="H179" s="73"/>
      <c r="I179" s="190"/>
      <c r="J179" s="73"/>
      <c r="K179" s="73"/>
      <c r="L179" s="71"/>
      <c r="M179" s="255"/>
      <c r="N179" s="46"/>
      <c r="O179" s="46"/>
      <c r="P179" s="46"/>
      <c r="Q179" s="46"/>
      <c r="R179" s="46"/>
      <c r="S179" s="46"/>
      <c r="T179" s="94"/>
      <c r="AT179" s="23" t="s">
        <v>205</v>
      </c>
      <c r="AU179" s="23" t="s">
        <v>187</v>
      </c>
    </row>
    <row r="180" spans="2:65" s="1" customFormat="1" ht="34.2" customHeight="1">
      <c r="B180" s="45"/>
      <c r="C180" s="220" t="s">
        <v>240</v>
      </c>
      <c r="D180" s="220" t="s">
        <v>182</v>
      </c>
      <c r="E180" s="221" t="s">
        <v>296</v>
      </c>
      <c r="F180" s="222" t="s">
        <v>297</v>
      </c>
      <c r="G180" s="223" t="s">
        <v>285</v>
      </c>
      <c r="H180" s="224">
        <v>13.75</v>
      </c>
      <c r="I180" s="225"/>
      <c r="J180" s="224">
        <f>ROUND(I180*H180,0)</f>
        <v>0</v>
      </c>
      <c r="K180" s="222" t="s">
        <v>193</v>
      </c>
      <c r="L180" s="71"/>
      <c r="M180" s="226" t="s">
        <v>22</v>
      </c>
      <c r="N180" s="227" t="s">
        <v>45</v>
      </c>
      <c r="O180" s="46"/>
      <c r="P180" s="228">
        <f>O180*H180</f>
        <v>0</v>
      </c>
      <c r="Q180" s="228">
        <v>0</v>
      </c>
      <c r="R180" s="228">
        <f>Q180*H180</f>
        <v>0</v>
      </c>
      <c r="S180" s="228">
        <v>0</v>
      </c>
      <c r="T180" s="229">
        <f>S180*H180</f>
        <v>0</v>
      </c>
      <c r="AR180" s="23" t="s">
        <v>186</v>
      </c>
      <c r="AT180" s="23" t="s">
        <v>182</v>
      </c>
      <c r="AU180" s="23" t="s">
        <v>187</v>
      </c>
      <c r="AY180" s="23" t="s">
        <v>180</v>
      </c>
      <c r="BE180" s="230">
        <f>IF(N180="základní",J180,0)</f>
        <v>0</v>
      </c>
      <c r="BF180" s="230">
        <f>IF(N180="snížená",J180,0)</f>
        <v>0</v>
      </c>
      <c r="BG180" s="230">
        <f>IF(N180="zákl. přenesená",J180,0)</f>
        <v>0</v>
      </c>
      <c r="BH180" s="230">
        <f>IF(N180="sníž. přenesená",J180,0)</f>
        <v>0</v>
      </c>
      <c r="BI180" s="230">
        <f>IF(N180="nulová",J180,0)</f>
        <v>0</v>
      </c>
      <c r="BJ180" s="23" t="s">
        <v>187</v>
      </c>
      <c r="BK180" s="230">
        <f>ROUND(I180*H180,0)</f>
        <v>0</v>
      </c>
      <c r="BL180" s="23" t="s">
        <v>186</v>
      </c>
      <c r="BM180" s="23" t="s">
        <v>298</v>
      </c>
    </row>
    <row r="181" spans="2:47" s="1" customFormat="1" ht="13.5">
      <c r="B181" s="45"/>
      <c r="C181" s="73"/>
      <c r="D181" s="233" t="s">
        <v>205</v>
      </c>
      <c r="E181" s="73"/>
      <c r="F181" s="254" t="s">
        <v>295</v>
      </c>
      <c r="G181" s="73"/>
      <c r="H181" s="73"/>
      <c r="I181" s="190"/>
      <c r="J181" s="73"/>
      <c r="K181" s="73"/>
      <c r="L181" s="71"/>
      <c r="M181" s="255"/>
      <c r="N181" s="46"/>
      <c r="O181" s="46"/>
      <c r="P181" s="46"/>
      <c r="Q181" s="46"/>
      <c r="R181" s="46"/>
      <c r="S181" s="46"/>
      <c r="T181" s="94"/>
      <c r="AT181" s="23" t="s">
        <v>205</v>
      </c>
      <c r="AU181" s="23" t="s">
        <v>187</v>
      </c>
    </row>
    <row r="182" spans="2:51" s="11" customFormat="1" ht="13.5">
      <c r="B182" s="231"/>
      <c r="C182" s="232"/>
      <c r="D182" s="233" t="s">
        <v>194</v>
      </c>
      <c r="E182" s="234" t="s">
        <v>22</v>
      </c>
      <c r="F182" s="235" t="s">
        <v>299</v>
      </c>
      <c r="G182" s="232"/>
      <c r="H182" s="236">
        <v>13.75</v>
      </c>
      <c r="I182" s="237"/>
      <c r="J182" s="232"/>
      <c r="K182" s="232"/>
      <c r="L182" s="238"/>
      <c r="M182" s="239"/>
      <c r="N182" s="240"/>
      <c r="O182" s="240"/>
      <c r="P182" s="240"/>
      <c r="Q182" s="240"/>
      <c r="R182" s="240"/>
      <c r="S182" s="240"/>
      <c r="T182" s="241"/>
      <c r="AT182" s="242" t="s">
        <v>194</v>
      </c>
      <c r="AU182" s="242" t="s">
        <v>187</v>
      </c>
      <c r="AV182" s="11" t="s">
        <v>187</v>
      </c>
      <c r="AW182" s="11" t="s">
        <v>35</v>
      </c>
      <c r="AX182" s="11" t="s">
        <v>73</v>
      </c>
      <c r="AY182" s="242" t="s">
        <v>180</v>
      </c>
    </row>
    <row r="183" spans="2:51" s="12" customFormat="1" ht="13.5">
      <c r="B183" s="243"/>
      <c r="C183" s="244"/>
      <c r="D183" s="233" t="s">
        <v>194</v>
      </c>
      <c r="E183" s="245" t="s">
        <v>22</v>
      </c>
      <c r="F183" s="246" t="s">
        <v>196</v>
      </c>
      <c r="G183" s="244"/>
      <c r="H183" s="247">
        <v>13.75</v>
      </c>
      <c r="I183" s="248"/>
      <c r="J183" s="244"/>
      <c r="K183" s="244"/>
      <c r="L183" s="249"/>
      <c r="M183" s="250"/>
      <c r="N183" s="251"/>
      <c r="O183" s="251"/>
      <c r="P183" s="251"/>
      <c r="Q183" s="251"/>
      <c r="R183" s="251"/>
      <c r="S183" s="251"/>
      <c r="T183" s="252"/>
      <c r="AT183" s="253" t="s">
        <v>194</v>
      </c>
      <c r="AU183" s="253" t="s">
        <v>187</v>
      </c>
      <c r="AV183" s="12" t="s">
        <v>186</v>
      </c>
      <c r="AW183" s="12" t="s">
        <v>35</v>
      </c>
      <c r="AX183" s="12" t="s">
        <v>10</v>
      </c>
      <c r="AY183" s="253" t="s">
        <v>180</v>
      </c>
    </row>
    <row r="184" spans="2:65" s="1" customFormat="1" ht="34.2" customHeight="1">
      <c r="B184" s="45"/>
      <c r="C184" s="220" t="s">
        <v>300</v>
      </c>
      <c r="D184" s="220" t="s">
        <v>182</v>
      </c>
      <c r="E184" s="221" t="s">
        <v>301</v>
      </c>
      <c r="F184" s="222" t="s">
        <v>302</v>
      </c>
      <c r="G184" s="223" t="s">
        <v>285</v>
      </c>
      <c r="H184" s="224">
        <v>2.75</v>
      </c>
      <c r="I184" s="225"/>
      <c r="J184" s="224">
        <f>ROUND(I184*H184,0)</f>
        <v>0</v>
      </c>
      <c r="K184" s="222" t="s">
        <v>193</v>
      </c>
      <c r="L184" s="71"/>
      <c r="M184" s="226" t="s">
        <v>22</v>
      </c>
      <c r="N184" s="227" t="s">
        <v>45</v>
      </c>
      <c r="O184" s="46"/>
      <c r="P184" s="228">
        <f>O184*H184</f>
        <v>0</v>
      </c>
      <c r="Q184" s="228">
        <v>0</v>
      </c>
      <c r="R184" s="228">
        <f>Q184*H184</f>
        <v>0</v>
      </c>
      <c r="S184" s="228">
        <v>0</v>
      </c>
      <c r="T184" s="229">
        <f>S184*H184</f>
        <v>0</v>
      </c>
      <c r="AR184" s="23" t="s">
        <v>186</v>
      </c>
      <c r="AT184" s="23" t="s">
        <v>182</v>
      </c>
      <c r="AU184" s="23" t="s">
        <v>187</v>
      </c>
      <c r="AY184" s="23" t="s">
        <v>180</v>
      </c>
      <c r="BE184" s="230">
        <f>IF(N184="základní",J184,0)</f>
        <v>0</v>
      </c>
      <c r="BF184" s="230">
        <f>IF(N184="snížená",J184,0)</f>
        <v>0</v>
      </c>
      <c r="BG184" s="230">
        <f>IF(N184="zákl. přenesená",J184,0)</f>
        <v>0</v>
      </c>
      <c r="BH184" s="230">
        <f>IF(N184="sníž. přenesená",J184,0)</f>
        <v>0</v>
      </c>
      <c r="BI184" s="230">
        <f>IF(N184="nulová",J184,0)</f>
        <v>0</v>
      </c>
      <c r="BJ184" s="23" t="s">
        <v>187</v>
      </c>
      <c r="BK184" s="230">
        <f>ROUND(I184*H184,0)</f>
        <v>0</v>
      </c>
      <c r="BL184" s="23" t="s">
        <v>186</v>
      </c>
      <c r="BM184" s="23" t="s">
        <v>303</v>
      </c>
    </row>
    <row r="185" spans="2:47" s="1" customFormat="1" ht="13.5">
      <c r="B185" s="45"/>
      <c r="C185" s="73"/>
      <c r="D185" s="233" t="s">
        <v>205</v>
      </c>
      <c r="E185" s="73"/>
      <c r="F185" s="254" t="s">
        <v>304</v>
      </c>
      <c r="G185" s="73"/>
      <c r="H185" s="73"/>
      <c r="I185" s="190"/>
      <c r="J185" s="73"/>
      <c r="K185" s="73"/>
      <c r="L185" s="71"/>
      <c r="M185" s="255"/>
      <c r="N185" s="46"/>
      <c r="O185" s="46"/>
      <c r="P185" s="46"/>
      <c r="Q185" s="46"/>
      <c r="R185" s="46"/>
      <c r="S185" s="46"/>
      <c r="T185" s="94"/>
      <c r="AT185" s="23" t="s">
        <v>205</v>
      </c>
      <c r="AU185" s="23" t="s">
        <v>187</v>
      </c>
    </row>
    <row r="186" spans="2:63" s="10" customFormat="1" ht="29.85" customHeight="1">
      <c r="B186" s="204"/>
      <c r="C186" s="205"/>
      <c r="D186" s="206" t="s">
        <v>72</v>
      </c>
      <c r="E186" s="218" t="s">
        <v>305</v>
      </c>
      <c r="F186" s="218" t="s">
        <v>306</v>
      </c>
      <c r="G186" s="205"/>
      <c r="H186" s="205"/>
      <c r="I186" s="208"/>
      <c r="J186" s="219">
        <f>BK186</f>
        <v>0</v>
      </c>
      <c r="K186" s="205"/>
      <c r="L186" s="210"/>
      <c r="M186" s="211"/>
      <c r="N186" s="212"/>
      <c r="O186" s="212"/>
      <c r="P186" s="213">
        <f>SUM(P187:P188)</f>
        <v>0</v>
      </c>
      <c r="Q186" s="212"/>
      <c r="R186" s="213">
        <f>SUM(R187:R188)</f>
        <v>0</v>
      </c>
      <c r="S186" s="212"/>
      <c r="T186" s="214">
        <f>SUM(T187:T188)</f>
        <v>0</v>
      </c>
      <c r="AR186" s="215" t="s">
        <v>10</v>
      </c>
      <c r="AT186" s="216" t="s">
        <v>72</v>
      </c>
      <c r="AU186" s="216" t="s">
        <v>10</v>
      </c>
      <c r="AY186" s="215" t="s">
        <v>180</v>
      </c>
      <c r="BK186" s="217">
        <f>SUM(BK187:BK188)</f>
        <v>0</v>
      </c>
    </row>
    <row r="187" spans="2:65" s="1" customFormat="1" ht="45.6" customHeight="1">
      <c r="B187" s="45"/>
      <c r="C187" s="220" t="s">
        <v>243</v>
      </c>
      <c r="D187" s="220" t="s">
        <v>182</v>
      </c>
      <c r="E187" s="221" t="s">
        <v>307</v>
      </c>
      <c r="F187" s="222" t="s">
        <v>308</v>
      </c>
      <c r="G187" s="223" t="s">
        <v>285</v>
      </c>
      <c r="H187" s="224">
        <v>2.31</v>
      </c>
      <c r="I187" s="225"/>
      <c r="J187" s="224">
        <f>ROUND(I187*H187,0)</f>
        <v>0</v>
      </c>
      <c r="K187" s="222" t="s">
        <v>193</v>
      </c>
      <c r="L187" s="71"/>
      <c r="M187" s="226" t="s">
        <v>22</v>
      </c>
      <c r="N187" s="227" t="s">
        <v>45</v>
      </c>
      <c r="O187" s="46"/>
      <c r="P187" s="228">
        <f>O187*H187</f>
        <v>0</v>
      </c>
      <c r="Q187" s="228">
        <v>0</v>
      </c>
      <c r="R187" s="228">
        <f>Q187*H187</f>
        <v>0</v>
      </c>
      <c r="S187" s="228">
        <v>0</v>
      </c>
      <c r="T187" s="229">
        <f>S187*H187</f>
        <v>0</v>
      </c>
      <c r="AR187" s="23" t="s">
        <v>186</v>
      </c>
      <c r="AT187" s="23" t="s">
        <v>182</v>
      </c>
      <c r="AU187" s="23" t="s">
        <v>187</v>
      </c>
      <c r="AY187" s="23" t="s">
        <v>180</v>
      </c>
      <c r="BE187" s="230">
        <f>IF(N187="základní",J187,0)</f>
        <v>0</v>
      </c>
      <c r="BF187" s="230">
        <f>IF(N187="snížená",J187,0)</f>
        <v>0</v>
      </c>
      <c r="BG187" s="230">
        <f>IF(N187="zákl. přenesená",J187,0)</f>
        <v>0</v>
      </c>
      <c r="BH187" s="230">
        <f>IF(N187="sníž. přenesená",J187,0)</f>
        <v>0</v>
      </c>
      <c r="BI187" s="230">
        <f>IF(N187="nulová",J187,0)</f>
        <v>0</v>
      </c>
      <c r="BJ187" s="23" t="s">
        <v>187</v>
      </c>
      <c r="BK187" s="230">
        <f>ROUND(I187*H187,0)</f>
        <v>0</v>
      </c>
      <c r="BL187" s="23" t="s">
        <v>186</v>
      </c>
      <c r="BM187" s="23" t="s">
        <v>309</v>
      </c>
    </row>
    <row r="188" spans="2:47" s="1" customFormat="1" ht="13.5">
      <c r="B188" s="45"/>
      <c r="C188" s="73"/>
      <c r="D188" s="233" t="s">
        <v>205</v>
      </c>
      <c r="E188" s="73"/>
      <c r="F188" s="254" t="s">
        <v>310</v>
      </c>
      <c r="G188" s="73"/>
      <c r="H188" s="73"/>
      <c r="I188" s="190"/>
      <c r="J188" s="73"/>
      <c r="K188" s="73"/>
      <c r="L188" s="71"/>
      <c r="M188" s="255"/>
      <c r="N188" s="46"/>
      <c r="O188" s="46"/>
      <c r="P188" s="46"/>
      <c r="Q188" s="46"/>
      <c r="R188" s="46"/>
      <c r="S188" s="46"/>
      <c r="T188" s="94"/>
      <c r="AT188" s="23" t="s">
        <v>205</v>
      </c>
      <c r="AU188" s="23" t="s">
        <v>187</v>
      </c>
    </row>
    <row r="189" spans="2:63" s="10" customFormat="1" ht="37.4" customHeight="1">
      <c r="B189" s="204"/>
      <c r="C189" s="205"/>
      <c r="D189" s="206" t="s">
        <v>72</v>
      </c>
      <c r="E189" s="207" t="s">
        <v>311</v>
      </c>
      <c r="F189" s="207" t="s">
        <v>312</v>
      </c>
      <c r="G189" s="205"/>
      <c r="H189" s="205"/>
      <c r="I189" s="208"/>
      <c r="J189" s="209">
        <f>BK189</f>
        <v>0</v>
      </c>
      <c r="K189" s="205"/>
      <c r="L189" s="210"/>
      <c r="M189" s="211"/>
      <c r="N189" s="212"/>
      <c r="O189" s="212"/>
      <c r="P189" s="213">
        <f>P190+P205+P226+P245+P269+P297+P310+P345+P376+P405</f>
        <v>0</v>
      </c>
      <c r="Q189" s="212"/>
      <c r="R189" s="213">
        <f>R190+R205+R226+R245+R269+R297+R310+R345+R376+R405</f>
        <v>0</v>
      </c>
      <c r="S189" s="212"/>
      <c r="T189" s="214">
        <f>T190+T205+T226+T245+T269+T297+T310+T345+T376+T405</f>
        <v>0</v>
      </c>
      <c r="AR189" s="215" t="s">
        <v>187</v>
      </c>
      <c r="AT189" s="216" t="s">
        <v>72</v>
      </c>
      <c r="AU189" s="216" t="s">
        <v>73</v>
      </c>
      <c r="AY189" s="215" t="s">
        <v>180</v>
      </c>
      <c r="BK189" s="217">
        <f>BK190+BK205+BK226+BK245+BK269+BK297+BK310+BK345+BK376+BK405</f>
        <v>0</v>
      </c>
    </row>
    <row r="190" spans="2:63" s="10" customFormat="1" ht="19.9" customHeight="1">
      <c r="B190" s="204"/>
      <c r="C190" s="205"/>
      <c r="D190" s="206" t="s">
        <v>72</v>
      </c>
      <c r="E190" s="218" t="s">
        <v>313</v>
      </c>
      <c r="F190" s="218" t="s">
        <v>314</v>
      </c>
      <c r="G190" s="205"/>
      <c r="H190" s="205"/>
      <c r="I190" s="208"/>
      <c r="J190" s="219">
        <f>BK190</f>
        <v>0</v>
      </c>
      <c r="K190" s="205"/>
      <c r="L190" s="210"/>
      <c r="M190" s="211"/>
      <c r="N190" s="212"/>
      <c r="O190" s="212"/>
      <c r="P190" s="213">
        <f>SUM(P191:P204)</f>
        <v>0</v>
      </c>
      <c r="Q190" s="212"/>
      <c r="R190" s="213">
        <f>SUM(R191:R204)</f>
        <v>0</v>
      </c>
      <c r="S190" s="212"/>
      <c r="T190" s="214">
        <f>SUM(T191:T204)</f>
        <v>0</v>
      </c>
      <c r="AR190" s="215" t="s">
        <v>187</v>
      </c>
      <c r="AT190" s="216" t="s">
        <v>72</v>
      </c>
      <c r="AU190" s="216" t="s">
        <v>10</v>
      </c>
      <c r="AY190" s="215" t="s">
        <v>180</v>
      </c>
      <c r="BK190" s="217">
        <f>SUM(BK191:BK204)</f>
        <v>0</v>
      </c>
    </row>
    <row r="191" spans="2:65" s="1" customFormat="1" ht="14.4" customHeight="1">
      <c r="B191" s="45"/>
      <c r="C191" s="220" t="s">
        <v>315</v>
      </c>
      <c r="D191" s="220" t="s">
        <v>182</v>
      </c>
      <c r="E191" s="221" t="s">
        <v>316</v>
      </c>
      <c r="F191" s="222" t="s">
        <v>317</v>
      </c>
      <c r="G191" s="223" t="s">
        <v>203</v>
      </c>
      <c r="H191" s="224">
        <v>10.06</v>
      </c>
      <c r="I191" s="225"/>
      <c r="J191" s="224">
        <f>ROUND(I191*H191,0)</f>
        <v>0</v>
      </c>
      <c r="K191" s="222" t="s">
        <v>22</v>
      </c>
      <c r="L191" s="71"/>
      <c r="M191" s="226" t="s">
        <v>22</v>
      </c>
      <c r="N191" s="227" t="s">
        <v>45</v>
      </c>
      <c r="O191" s="46"/>
      <c r="P191" s="228">
        <f>O191*H191</f>
        <v>0</v>
      </c>
      <c r="Q191" s="228">
        <v>0</v>
      </c>
      <c r="R191" s="228">
        <f>Q191*H191</f>
        <v>0</v>
      </c>
      <c r="S191" s="228">
        <v>0</v>
      </c>
      <c r="T191" s="229">
        <f>S191*H191</f>
        <v>0</v>
      </c>
      <c r="AR191" s="23" t="s">
        <v>224</v>
      </c>
      <c r="AT191" s="23" t="s">
        <v>182</v>
      </c>
      <c r="AU191" s="23" t="s">
        <v>187</v>
      </c>
      <c r="AY191" s="23" t="s">
        <v>180</v>
      </c>
      <c r="BE191" s="230">
        <f>IF(N191="základní",J191,0)</f>
        <v>0</v>
      </c>
      <c r="BF191" s="230">
        <f>IF(N191="snížená",J191,0)</f>
        <v>0</v>
      </c>
      <c r="BG191" s="230">
        <f>IF(N191="zákl. přenesená",J191,0)</f>
        <v>0</v>
      </c>
      <c r="BH191" s="230">
        <f>IF(N191="sníž. přenesená",J191,0)</f>
        <v>0</v>
      </c>
      <c r="BI191" s="230">
        <f>IF(N191="nulová",J191,0)</f>
        <v>0</v>
      </c>
      <c r="BJ191" s="23" t="s">
        <v>187</v>
      </c>
      <c r="BK191" s="230">
        <f>ROUND(I191*H191,0)</f>
        <v>0</v>
      </c>
      <c r="BL191" s="23" t="s">
        <v>224</v>
      </c>
      <c r="BM191" s="23" t="s">
        <v>318</v>
      </c>
    </row>
    <row r="192" spans="2:51" s="11" customFormat="1" ht="13.5">
      <c r="B192" s="231"/>
      <c r="C192" s="232"/>
      <c r="D192" s="233" t="s">
        <v>194</v>
      </c>
      <c r="E192" s="234" t="s">
        <v>22</v>
      </c>
      <c r="F192" s="235" t="s">
        <v>319</v>
      </c>
      <c r="G192" s="232"/>
      <c r="H192" s="236">
        <v>5.72</v>
      </c>
      <c r="I192" s="237"/>
      <c r="J192" s="232"/>
      <c r="K192" s="232"/>
      <c r="L192" s="238"/>
      <c r="M192" s="239"/>
      <c r="N192" s="240"/>
      <c r="O192" s="240"/>
      <c r="P192" s="240"/>
      <c r="Q192" s="240"/>
      <c r="R192" s="240"/>
      <c r="S192" s="240"/>
      <c r="T192" s="241"/>
      <c r="AT192" s="242" t="s">
        <v>194</v>
      </c>
      <c r="AU192" s="242" t="s">
        <v>187</v>
      </c>
      <c r="AV192" s="11" t="s">
        <v>187</v>
      </c>
      <c r="AW192" s="11" t="s">
        <v>35</v>
      </c>
      <c r="AX192" s="11" t="s">
        <v>73</v>
      </c>
      <c r="AY192" s="242" t="s">
        <v>180</v>
      </c>
    </row>
    <row r="193" spans="2:51" s="11" customFormat="1" ht="13.5">
      <c r="B193" s="231"/>
      <c r="C193" s="232"/>
      <c r="D193" s="233" t="s">
        <v>194</v>
      </c>
      <c r="E193" s="234" t="s">
        <v>22</v>
      </c>
      <c r="F193" s="235" t="s">
        <v>320</v>
      </c>
      <c r="G193" s="232"/>
      <c r="H193" s="236">
        <v>4.34</v>
      </c>
      <c r="I193" s="237"/>
      <c r="J193" s="232"/>
      <c r="K193" s="232"/>
      <c r="L193" s="238"/>
      <c r="M193" s="239"/>
      <c r="N193" s="240"/>
      <c r="O193" s="240"/>
      <c r="P193" s="240"/>
      <c r="Q193" s="240"/>
      <c r="R193" s="240"/>
      <c r="S193" s="240"/>
      <c r="T193" s="241"/>
      <c r="AT193" s="242" t="s">
        <v>194</v>
      </c>
      <c r="AU193" s="242" t="s">
        <v>187</v>
      </c>
      <c r="AV193" s="11" t="s">
        <v>187</v>
      </c>
      <c r="AW193" s="11" t="s">
        <v>35</v>
      </c>
      <c r="AX193" s="11" t="s">
        <v>73</v>
      </c>
      <c r="AY193" s="242" t="s">
        <v>180</v>
      </c>
    </row>
    <row r="194" spans="2:51" s="12" customFormat="1" ht="13.5">
      <c r="B194" s="243"/>
      <c r="C194" s="244"/>
      <c r="D194" s="233" t="s">
        <v>194</v>
      </c>
      <c r="E194" s="245" t="s">
        <v>22</v>
      </c>
      <c r="F194" s="246" t="s">
        <v>196</v>
      </c>
      <c r="G194" s="244"/>
      <c r="H194" s="247">
        <v>10.06</v>
      </c>
      <c r="I194" s="248"/>
      <c r="J194" s="244"/>
      <c r="K194" s="244"/>
      <c r="L194" s="249"/>
      <c r="M194" s="250"/>
      <c r="N194" s="251"/>
      <c r="O194" s="251"/>
      <c r="P194" s="251"/>
      <c r="Q194" s="251"/>
      <c r="R194" s="251"/>
      <c r="S194" s="251"/>
      <c r="T194" s="252"/>
      <c r="AT194" s="253" t="s">
        <v>194</v>
      </c>
      <c r="AU194" s="253" t="s">
        <v>187</v>
      </c>
      <c r="AV194" s="12" t="s">
        <v>186</v>
      </c>
      <c r="AW194" s="12" t="s">
        <v>35</v>
      </c>
      <c r="AX194" s="12" t="s">
        <v>10</v>
      </c>
      <c r="AY194" s="253" t="s">
        <v>180</v>
      </c>
    </row>
    <row r="195" spans="2:65" s="1" customFormat="1" ht="34.2" customHeight="1">
      <c r="B195" s="45"/>
      <c r="C195" s="220" t="s">
        <v>253</v>
      </c>
      <c r="D195" s="220" t="s">
        <v>182</v>
      </c>
      <c r="E195" s="221" t="s">
        <v>321</v>
      </c>
      <c r="F195" s="222" t="s">
        <v>322</v>
      </c>
      <c r="G195" s="223" t="s">
        <v>192</v>
      </c>
      <c r="H195" s="224">
        <v>3.55</v>
      </c>
      <c r="I195" s="225"/>
      <c r="J195" s="224">
        <f>ROUND(I195*H195,0)</f>
        <v>0</v>
      </c>
      <c r="K195" s="222" t="s">
        <v>193</v>
      </c>
      <c r="L195" s="71"/>
      <c r="M195" s="226" t="s">
        <v>22</v>
      </c>
      <c r="N195" s="227" t="s">
        <v>45</v>
      </c>
      <c r="O195" s="46"/>
      <c r="P195" s="228">
        <f>O195*H195</f>
        <v>0</v>
      </c>
      <c r="Q195" s="228">
        <v>0</v>
      </c>
      <c r="R195" s="228">
        <f>Q195*H195</f>
        <v>0</v>
      </c>
      <c r="S195" s="228">
        <v>0</v>
      </c>
      <c r="T195" s="229">
        <f>S195*H195</f>
        <v>0</v>
      </c>
      <c r="AR195" s="23" t="s">
        <v>224</v>
      </c>
      <c r="AT195" s="23" t="s">
        <v>182</v>
      </c>
      <c r="AU195" s="23" t="s">
        <v>187</v>
      </c>
      <c r="AY195" s="23" t="s">
        <v>180</v>
      </c>
      <c r="BE195" s="230">
        <f>IF(N195="základní",J195,0)</f>
        <v>0</v>
      </c>
      <c r="BF195" s="230">
        <f>IF(N195="snížená",J195,0)</f>
        <v>0</v>
      </c>
      <c r="BG195" s="230">
        <f>IF(N195="zákl. přenesená",J195,0)</f>
        <v>0</v>
      </c>
      <c r="BH195" s="230">
        <f>IF(N195="sníž. přenesená",J195,0)</f>
        <v>0</v>
      </c>
      <c r="BI195" s="230">
        <f>IF(N195="nulová",J195,0)</f>
        <v>0</v>
      </c>
      <c r="BJ195" s="23" t="s">
        <v>187</v>
      </c>
      <c r="BK195" s="230">
        <f>ROUND(I195*H195,0)</f>
        <v>0</v>
      </c>
      <c r="BL195" s="23" t="s">
        <v>224</v>
      </c>
      <c r="BM195" s="23" t="s">
        <v>323</v>
      </c>
    </row>
    <row r="196" spans="2:51" s="11" customFormat="1" ht="13.5">
      <c r="B196" s="231"/>
      <c r="C196" s="232"/>
      <c r="D196" s="233" t="s">
        <v>194</v>
      </c>
      <c r="E196" s="234" t="s">
        <v>22</v>
      </c>
      <c r="F196" s="235" t="s">
        <v>324</v>
      </c>
      <c r="G196" s="232"/>
      <c r="H196" s="236">
        <v>2.45</v>
      </c>
      <c r="I196" s="237"/>
      <c r="J196" s="232"/>
      <c r="K196" s="232"/>
      <c r="L196" s="238"/>
      <c r="M196" s="239"/>
      <c r="N196" s="240"/>
      <c r="O196" s="240"/>
      <c r="P196" s="240"/>
      <c r="Q196" s="240"/>
      <c r="R196" s="240"/>
      <c r="S196" s="240"/>
      <c r="T196" s="241"/>
      <c r="AT196" s="242" t="s">
        <v>194</v>
      </c>
      <c r="AU196" s="242" t="s">
        <v>187</v>
      </c>
      <c r="AV196" s="11" t="s">
        <v>187</v>
      </c>
      <c r="AW196" s="11" t="s">
        <v>35</v>
      </c>
      <c r="AX196" s="11" t="s">
        <v>73</v>
      </c>
      <c r="AY196" s="242" t="s">
        <v>180</v>
      </c>
    </row>
    <row r="197" spans="2:51" s="11" customFormat="1" ht="13.5">
      <c r="B197" s="231"/>
      <c r="C197" s="232"/>
      <c r="D197" s="233" t="s">
        <v>194</v>
      </c>
      <c r="E197" s="234" t="s">
        <v>22</v>
      </c>
      <c r="F197" s="235" t="s">
        <v>325</v>
      </c>
      <c r="G197" s="232"/>
      <c r="H197" s="236">
        <v>1.1</v>
      </c>
      <c r="I197" s="237"/>
      <c r="J197" s="232"/>
      <c r="K197" s="232"/>
      <c r="L197" s="238"/>
      <c r="M197" s="239"/>
      <c r="N197" s="240"/>
      <c r="O197" s="240"/>
      <c r="P197" s="240"/>
      <c r="Q197" s="240"/>
      <c r="R197" s="240"/>
      <c r="S197" s="240"/>
      <c r="T197" s="241"/>
      <c r="AT197" s="242" t="s">
        <v>194</v>
      </c>
      <c r="AU197" s="242" t="s">
        <v>187</v>
      </c>
      <c r="AV197" s="11" t="s">
        <v>187</v>
      </c>
      <c r="AW197" s="11" t="s">
        <v>35</v>
      </c>
      <c r="AX197" s="11" t="s">
        <v>73</v>
      </c>
      <c r="AY197" s="242" t="s">
        <v>180</v>
      </c>
    </row>
    <row r="198" spans="2:51" s="12" customFormat="1" ht="13.5">
      <c r="B198" s="243"/>
      <c r="C198" s="244"/>
      <c r="D198" s="233" t="s">
        <v>194</v>
      </c>
      <c r="E198" s="245" t="s">
        <v>22</v>
      </c>
      <c r="F198" s="246" t="s">
        <v>196</v>
      </c>
      <c r="G198" s="244"/>
      <c r="H198" s="247">
        <v>3.55</v>
      </c>
      <c r="I198" s="248"/>
      <c r="J198" s="244"/>
      <c r="K198" s="244"/>
      <c r="L198" s="249"/>
      <c r="M198" s="250"/>
      <c r="N198" s="251"/>
      <c r="O198" s="251"/>
      <c r="P198" s="251"/>
      <c r="Q198" s="251"/>
      <c r="R198" s="251"/>
      <c r="S198" s="251"/>
      <c r="T198" s="252"/>
      <c r="AT198" s="253" t="s">
        <v>194</v>
      </c>
      <c r="AU198" s="253" t="s">
        <v>187</v>
      </c>
      <c r="AV198" s="12" t="s">
        <v>186</v>
      </c>
      <c r="AW198" s="12" t="s">
        <v>35</v>
      </c>
      <c r="AX198" s="12" t="s">
        <v>10</v>
      </c>
      <c r="AY198" s="253" t="s">
        <v>180</v>
      </c>
    </row>
    <row r="199" spans="2:65" s="1" customFormat="1" ht="34.2" customHeight="1">
      <c r="B199" s="45"/>
      <c r="C199" s="220" t="s">
        <v>326</v>
      </c>
      <c r="D199" s="220" t="s">
        <v>182</v>
      </c>
      <c r="E199" s="221" t="s">
        <v>327</v>
      </c>
      <c r="F199" s="222" t="s">
        <v>328</v>
      </c>
      <c r="G199" s="223" t="s">
        <v>192</v>
      </c>
      <c r="H199" s="224">
        <v>15.26</v>
      </c>
      <c r="I199" s="225"/>
      <c r="J199" s="224">
        <f>ROUND(I199*H199,0)</f>
        <v>0</v>
      </c>
      <c r="K199" s="222" t="s">
        <v>193</v>
      </c>
      <c r="L199" s="71"/>
      <c r="M199" s="226" t="s">
        <v>22</v>
      </c>
      <c r="N199" s="227" t="s">
        <v>45</v>
      </c>
      <c r="O199" s="46"/>
      <c r="P199" s="228">
        <f>O199*H199</f>
        <v>0</v>
      </c>
      <c r="Q199" s="228">
        <v>0</v>
      </c>
      <c r="R199" s="228">
        <f>Q199*H199</f>
        <v>0</v>
      </c>
      <c r="S199" s="228">
        <v>0</v>
      </c>
      <c r="T199" s="229">
        <f>S199*H199</f>
        <v>0</v>
      </c>
      <c r="AR199" s="23" t="s">
        <v>224</v>
      </c>
      <c r="AT199" s="23" t="s">
        <v>182</v>
      </c>
      <c r="AU199" s="23" t="s">
        <v>187</v>
      </c>
      <c r="AY199" s="23" t="s">
        <v>180</v>
      </c>
      <c r="BE199" s="230">
        <f>IF(N199="základní",J199,0)</f>
        <v>0</v>
      </c>
      <c r="BF199" s="230">
        <f>IF(N199="snížená",J199,0)</f>
        <v>0</v>
      </c>
      <c r="BG199" s="230">
        <f>IF(N199="zákl. přenesená",J199,0)</f>
        <v>0</v>
      </c>
      <c r="BH199" s="230">
        <f>IF(N199="sníž. přenesená",J199,0)</f>
        <v>0</v>
      </c>
      <c r="BI199" s="230">
        <f>IF(N199="nulová",J199,0)</f>
        <v>0</v>
      </c>
      <c r="BJ199" s="23" t="s">
        <v>187</v>
      </c>
      <c r="BK199" s="230">
        <f>ROUND(I199*H199,0)</f>
        <v>0</v>
      </c>
      <c r="BL199" s="23" t="s">
        <v>224</v>
      </c>
      <c r="BM199" s="23" t="s">
        <v>329</v>
      </c>
    </row>
    <row r="200" spans="2:51" s="11" customFormat="1" ht="13.5">
      <c r="B200" s="231"/>
      <c r="C200" s="232"/>
      <c r="D200" s="233" t="s">
        <v>194</v>
      </c>
      <c r="E200" s="234" t="s">
        <v>22</v>
      </c>
      <c r="F200" s="235" t="s">
        <v>330</v>
      </c>
      <c r="G200" s="232"/>
      <c r="H200" s="236">
        <v>9.8</v>
      </c>
      <c r="I200" s="237"/>
      <c r="J200" s="232"/>
      <c r="K200" s="232"/>
      <c r="L200" s="238"/>
      <c r="M200" s="239"/>
      <c r="N200" s="240"/>
      <c r="O200" s="240"/>
      <c r="P200" s="240"/>
      <c r="Q200" s="240"/>
      <c r="R200" s="240"/>
      <c r="S200" s="240"/>
      <c r="T200" s="241"/>
      <c r="AT200" s="242" t="s">
        <v>194</v>
      </c>
      <c r="AU200" s="242" t="s">
        <v>187</v>
      </c>
      <c r="AV200" s="11" t="s">
        <v>187</v>
      </c>
      <c r="AW200" s="11" t="s">
        <v>35</v>
      </c>
      <c r="AX200" s="11" t="s">
        <v>73</v>
      </c>
      <c r="AY200" s="242" t="s">
        <v>180</v>
      </c>
    </row>
    <row r="201" spans="2:51" s="11" customFormat="1" ht="13.5">
      <c r="B201" s="231"/>
      <c r="C201" s="232"/>
      <c r="D201" s="233" t="s">
        <v>194</v>
      </c>
      <c r="E201" s="234" t="s">
        <v>22</v>
      </c>
      <c r="F201" s="235" t="s">
        <v>331</v>
      </c>
      <c r="G201" s="232"/>
      <c r="H201" s="236">
        <v>5.46</v>
      </c>
      <c r="I201" s="237"/>
      <c r="J201" s="232"/>
      <c r="K201" s="232"/>
      <c r="L201" s="238"/>
      <c r="M201" s="239"/>
      <c r="N201" s="240"/>
      <c r="O201" s="240"/>
      <c r="P201" s="240"/>
      <c r="Q201" s="240"/>
      <c r="R201" s="240"/>
      <c r="S201" s="240"/>
      <c r="T201" s="241"/>
      <c r="AT201" s="242" t="s">
        <v>194</v>
      </c>
      <c r="AU201" s="242" t="s">
        <v>187</v>
      </c>
      <c r="AV201" s="11" t="s">
        <v>187</v>
      </c>
      <c r="AW201" s="11" t="s">
        <v>35</v>
      </c>
      <c r="AX201" s="11" t="s">
        <v>73</v>
      </c>
      <c r="AY201" s="242" t="s">
        <v>180</v>
      </c>
    </row>
    <row r="202" spans="2:51" s="12" customFormat="1" ht="13.5">
      <c r="B202" s="243"/>
      <c r="C202" s="244"/>
      <c r="D202" s="233" t="s">
        <v>194</v>
      </c>
      <c r="E202" s="245" t="s">
        <v>22</v>
      </c>
      <c r="F202" s="246" t="s">
        <v>196</v>
      </c>
      <c r="G202" s="244"/>
      <c r="H202" s="247">
        <v>15.26</v>
      </c>
      <c r="I202" s="248"/>
      <c r="J202" s="244"/>
      <c r="K202" s="244"/>
      <c r="L202" s="249"/>
      <c r="M202" s="250"/>
      <c r="N202" s="251"/>
      <c r="O202" s="251"/>
      <c r="P202" s="251"/>
      <c r="Q202" s="251"/>
      <c r="R202" s="251"/>
      <c r="S202" s="251"/>
      <c r="T202" s="252"/>
      <c r="AT202" s="253" t="s">
        <v>194</v>
      </c>
      <c r="AU202" s="253" t="s">
        <v>187</v>
      </c>
      <c r="AV202" s="12" t="s">
        <v>186</v>
      </c>
      <c r="AW202" s="12" t="s">
        <v>35</v>
      </c>
      <c r="AX202" s="12" t="s">
        <v>10</v>
      </c>
      <c r="AY202" s="253" t="s">
        <v>180</v>
      </c>
    </row>
    <row r="203" spans="2:65" s="1" customFormat="1" ht="34.2" customHeight="1">
      <c r="B203" s="45"/>
      <c r="C203" s="220" t="s">
        <v>258</v>
      </c>
      <c r="D203" s="220" t="s">
        <v>182</v>
      </c>
      <c r="E203" s="221" t="s">
        <v>332</v>
      </c>
      <c r="F203" s="222" t="s">
        <v>333</v>
      </c>
      <c r="G203" s="223" t="s">
        <v>334</v>
      </c>
      <c r="H203" s="225"/>
      <c r="I203" s="225"/>
      <c r="J203" s="224">
        <f>ROUND(I203*H203,0)</f>
        <v>0</v>
      </c>
      <c r="K203" s="222" t="s">
        <v>193</v>
      </c>
      <c r="L203" s="71"/>
      <c r="M203" s="226" t="s">
        <v>22</v>
      </c>
      <c r="N203" s="227" t="s">
        <v>45</v>
      </c>
      <c r="O203" s="46"/>
      <c r="P203" s="228">
        <f>O203*H203</f>
        <v>0</v>
      </c>
      <c r="Q203" s="228">
        <v>0</v>
      </c>
      <c r="R203" s="228">
        <f>Q203*H203</f>
        <v>0</v>
      </c>
      <c r="S203" s="228">
        <v>0</v>
      </c>
      <c r="T203" s="229">
        <f>S203*H203</f>
        <v>0</v>
      </c>
      <c r="AR203" s="23" t="s">
        <v>224</v>
      </c>
      <c r="AT203" s="23" t="s">
        <v>182</v>
      </c>
      <c r="AU203" s="23" t="s">
        <v>187</v>
      </c>
      <c r="AY203" s="23" t="s">
        <v>180</v>
      </c>
      <c r="BE203" s="230">
        <f>IF(N203="základní",J203,0)</f>
        <v>0</v>
      </c>
      <c r="BF203" s="230">
        <f>IF(N203="snížená",J203,0)</f>
        <v>0</v>
      </c>
      <c r="BG203" s="230">
        <f>IF(N203="zákl. přenesená",J203,0)</f>
        <v>0</v>
      </c>
      <c r="BH203" s="230">
        <f>IF(N203="sníž. přenesená",J203,0)</f>
        <v>0</v>
      </c>
      <c r="BI203" s="230">
        <f>IF(N203="nulová",J203,0)</f>
        <v>0</v>
      </c>
      <c r="BJ203" s="23" t="s">
        <v>187</v>
      </c>
      <c r="BK203" s="230">
        <f>ROUND(I203*H203,0)</f>
        <v>0</v>
      </c>
      <c r="BL203" s="23" t="s">
        <v>224</v>
      </c>
      <c r="BM203" s="23" t="s">
        <v>335</v>
      </c>
    </row>
    <row r="204" spans="2:47" s="1" customFormat="1" ht="13.5">
      <c r="B204" s="45"/>
      <c r="C204" s="73"/>
      <c r="D204" s="233" t="s">
        <v>205</v>
      </c>
      <c r="E204" s="73"/>
      <c r="F204" s="254" t="s">
        <v>336</v>
      </c>
      <c r="G204" s="73"/>
      <c r="H204" s="73"/>
      <c r="I204" s="190"/>
      <c r="J204" s="73"/>
      <c r="K204" s="73"/>
      <c r="L204" s="71"/>
      <c r="M204" s="255"/>
      <c r="N204" s="46"/>
      <c r="O204" s="46"/>
      <c r="P204" s="46"/>
      <c r="Q204" s="46"/>
      <c r="R204" s="46"/>
      <c r="S204" s="46"/>
      <c r="T204" s="94"/>
      <c r="AT204" s="23" t="s">
        <v>205</v>
      </c>
      <c r="AU204" s="23" t="s">
        <v>187</v>
      </c>
    </row>
    <row r="205" spans="2:63" s="10" customFormat="1" ht="29.85" customHeight="1">
      <c r="B205" s="204"/>
      <c r="C205" s="205"/>
      <c r="D205" s="206" t="s">
        <v>72</v>
      </c>
      <c r="E205" s="218" t="s">
        <v>337</v>
      </c>
      <c r="F205" s="218" t="s">
        <v>338</v>
      </c>
      <c r="G205" s="205"/>
      <c r="H205" s="205"/>
      <c r="I205" s="208"/>
      <c r="J205" s="219">
        <f>BK205</f>
        <v>0</v>
      </c>
      <c r="K205" s="205"/>
      <c r="L205" s="210"/>
      <c r="M205" s="211"/>
      <c r="N205" s="212"/>
      <c r="O205" s="212"/>
      <c r="P205" s="213">
        <f>SUM(P206:P225)</f>
        <v>0</v>
      </c>
      <c r="Q205" s="212"/>
      <c r="R205" s="213">
        <f>SUM(R206:R225)</f>
        <v>0</v>
      </c>
      <c r="S205" s="212"/>
      <c r="T205" s="214">
        <f>SUM(T206:T225)</f>
        <v>0</v>
      </c>
      <c r="AR205" s="215" t="s">
        <v>187</v>
      </c>
      <c r="AT205" s="216" t="s">
        <v>72</v>
      </c>
      <c r="AU205" s="216" t="s">
        <v>10</v>
      </c>
      <c r="AY205" s="215" t="s">
        <v>180</v>
      </c>
      <c r="BK205" s="217">
        <f>SUM(BK206:BK225)</f>
        <v>0</v>
      </c>
    </row>
    <row r="206" spans="2:65" s="1" customFormat="1" ht="14.4" customHeight="1">
      <c r="B206" s="45"/>
      <c r="C206" s="220" t="s">
        <v>339</v>
      </c>
      <c r="D206" s="220" t="s">
        <v>182</v>
      </c>
      <c r="E206" s="221" t="s">
        <v>340</v>
      </c>
      <c r="F206" s="222" t="s">
        <v>341</v>
      </c>
      <c r="G206" s="223" t="s">
        <v>269</v>
      </c>
      <c r="H206" s="224">
        <v>1</v>
      </c>
      <c r="I206" s="225"/>
      <c r="J206" s="224">
        <f>ROUND(I206*H206,0)</f>
        <v>0</v>
      </c>
      <c r="K206" s="222" t="s">
        <v>22</v>
      </c>
      <c r="L206" s="71"/>
      <c r="M206" s="226" t="s">
        <v>22</v>
      </c>
      <c r="N206" s="227" t="s">
        <v>45</v>
      </c>
      <c r="O206" s="46"/>
      <c r="P206" s="228">
        <f>O206*H206</f>
        <v>0</v>
      </c>
      <c r="Q206" s="228">
        <v>0</v>
      </c>
      <c r="R206" s="228">
        <f>Q206*H206</f>
        <v>0</v>
      </c>
      <c r="S206" s="228">
        <v>0</v>
      </c>
      <c r="T206" s="229">
        <f>S206*H206</f>
        <v>0</v>
      </c>
      <c r="AR206" s="23" t="s">
        <v>224</v>
      </c>
      <c r="AT206" s="23" t="s">
        <v>182</v>
      </c>
      <c r="AU206" s="23" t="s">
        <v>187</v>
      </c>
      <c r="AY206" s="23" t="s">
        <v>180</v>
      </c>
      <c r="BE206" s="230">
        <f>IF(N206="základní",J206,0)</f>
        <v>0</v>
      </c>
      <c r="BF206" s="230">
        <f>IF(N206="snížená",J206,0)</f>
        <v>0</v>
      </c>
      <c r="BG206" s="230">
        <f>IF(N206="zákl. přenesená",J206,0)</f>
        <v>0</v>
      </c>
      <c r="BH206" s="230">
        <f>IF(N206="sníž. přenesená",J206,0)</f>
        <v>0</v>
      </c>
      <c r="BI206" s="230">
        <f>IF(N206="nulová",J206,0)</f>
        <v>0</v>
      </c>
      <c r="BJ206" s="23" t="s">
        <v>187</v>
      </c>
      <c r="BK206" s="230">
        <f>ROUND(I206*H206,0)</f>
        <v>0</v>
      </c>
      <c r="BL206" s="23" t="s">
        <v>224</v>
      </c>
      <c r="BM206" s="23" t="s">
        <v>342</v>
      </c>
    </row>
    <row r="207" spans="2:65" s="1" customFormat="1" ht="14.4" customHeight="1">
      <c r="B207" s="45"/>
      <c r="C207" s="220" t="s">
        <v>265</v>
      </c>
      <c r="D207" s="220" t="s">
        <v>182</v>
      </c>
      <c r="E207" s="221" t="s">
        <v>343</v>
      </c>
      <c r="F207" s="222" t="s">
        <v>344</v>
      </c>
      <c r="G207" s="223" t="s">
        <v>203</v>
      </c>
      <c r="H207" s="224">
        <v>2</v>
      </c>
      <c r="I207" s="225"/>
      <c r="J207" s="224">
        <f>ROUND(I207*H207,0)</f>
        <v>0</v>
      </c>
      <c r="K207" s="222" t="s">
        <v>193</v>
      </c>
      <c r="L207" s="71"/>
      <c r="M207" s="226" t="s">
        <v>22</v>
      </c>
      <c r="N207" s="227" t="s">
        <v>45</v>
      </c>
      <c r="O207" s="46"/>
      <c r="P207" s="228">
        <f>O207*H207</f>
        <v>0</v>
      </c>
      <c r="Q207" s="228">
        <v>0</v>
      </c>
      <c r="R207" s="228">
        <f>Q207*H207</f>
        <v>0</v>
      </c>
      <c r="S207" s="228">
        <v>0</v>
      </c>
      <c r="T207" s="229">
        <f>S207*H207</f>
        <v>0</v>
      </c>
      <c r="AR207" s="23" t="s">
        <v>224</v>
      </c>
      <c r="AT207" s="23" t="s">
        <v>182</v>
      </c>
      <c r="AU207" s="23" t="s">
        <v>187</v>
      </c>
      <c r="AY207" s="23" t="s">
        <v>180</v>
      </c>
      <c r="BE207" s="230">
        <f>IF(N207="základní",J207,0)</f>
        <v>0</v>
      </c>
      <c r="BF207" s="230">
        <f>IF(N207="snížená",J207,0)</f>
        <v>0</v>
      </c>
      <c r="BG207" s="230">
        <f>IF(N207="zákl. přenesená",J207,0)</f>
        <v>0</v>
      </c>
      <c r="BH207" s="230">
        <f>IF(N207="sníž. přenesená",J207,0)</f>
        <v>0</v>
      </c>
      <c r="BI207" s="230">
        <f>IF(N207="nulová",J207,0)</f>
        <v>0</v>
      </c>
      <c r="BJ207" s="23" t="s">
        <v>187</v>
      </c>
      <c r="BK207" s="230">
        <f>ROUND(I207*H207,0)</f>
        <v>0</v>
      </c>
      <c r="BL207" s="23" t="s">
        <v>224</v>
      </c>
      <c r="BM207" s="23" t="s">
        <v>345</v>
      </c>
    </row>
    <row r="208" spans="2:47" s="1" customFormat="1" ht="13.5">
      <c r="B208" s="45"/>
      <c r="C208" s="73"/>
      <c r="D208" s="233" t="s">
        <v>205</v>
      </c>
      <c r="E208" s="73"/>
      <c r="F208" s="254" t="s">
        <v>346</v>
      </c>
      <c r="G208" s="73"/>
      <c r="H208" s="73"/>
      <c r="I208" s="190"/>
      <c r="J208" s="73"/>
      <c r="K208" s="73"/>
      <c r="L208" s="71"/>
      <c r="M208" s="255"/>
      <c r="N208" s="46"/>
      <c r="O208" s="46"/>
      <c r="P208" s="46"/>
      <c r="Q208" s="46"/>
      <c r="R208" s="46"/>
      <c r="S208" s="46"/>
      <c r="T208" s="94"/>
      <c r="AT208" s="23" t="s">
        <v>205</v>
      </c>
      <c r="AU208" s="23" t="s">
        <v>187</v>
      </c>
    </row>
    <row r="209" spans="2:51" s="11" customFormat="1" ht="13.5">
      <c r="B209" s="231"/>
      <c r="C209" s="232"/>
      <c r="D209" s="233" t="s">
        <v>194</v>
      </c>
      <c r="E209" s="234" t="s">
        <v>22</v>
      </c>
      <c r="F209" s="235" t="s">
        <v>347</v>
      </c>
      <c r="G209" s="232"/>
      <c r="H209" s="236">
        <v>2</v>
      </c>
      <c r="I209" s="237"/>
      <c r="J209" s="232"/>
      <c r="K209" s="232"/>
      <c r="L209" s="238"/>
      <c r="M209" s="239"/>
      <c r="N209" s="240"/>
      <c r="O209" s="240"/>
      <c r="P209" s="240"/>
      <c r="Q209" s="240"/>
      <c r="R209" s="240"/>
      <c r="S209" s="240"/>
      <c r="T209" s="241"/>
      <c r="AT209" s="242" t="s">
        <v>194</v>
      </c>
      <c r="AU209" s="242" t="s">
        <v>187</v>
      </c>
      <c r="AV209" s="11" t="s">
        <v>187</v>
      </c>
      <c r="AW209" s="11" t="s">
        <v>35</v>
      </c>
      <c r="AX209" s="11" t="s">
        <v>73</v>
      </c>
      <c r="AY209" s="242" t="s">
        <v>180</v>
      </c>
    </row>
    <row r="210" spans="2:51" s="12" customFormat="1" ht="13.5">
      <c r="B210" s="243"/>
      <c r="C210" s="244"/>
      <c r="D210" s="233" t="s">
        <v>194</v>
      </c>
      <c r="E210" s="245" t="s">
        <v>22</v>
      </c>
      <c r="F210" s="246" t="s">
        <v>196</v>
      </c>
      <c r="G210" s="244"/>
      <c r="H210" s="247">
        <v>2</v>
      </c>
      <c r="I210" s="248"/>
      <c r="J210" s="244"/>
      <c r="K210" s="244"/>
      <c r="L210" s="249"/>
      <c r="M210" s="250"/>
      <c r="N210" s="251"/>
      <c r="O210" s="251"/>
      <c r="P210" s="251"/>
      <c r="Q210" s="251"/>
      <c r="R210" s="251"/>
      <c r="S210" s="251"/>
      <c r="T210" s="252"/>
      <c r="AT210" s="253" t="s">
        <v>194</v>
      </c>
      <c r="AU210" s="253" t="s">
        <v>187</v>
      </c>
      <c r="AV210" s="12" t="s">
        <v>186</v>
      </c>
      <c r="AW210" s="12" t="s">
        <v>35</v>
      </c>
      <c r="AX210" s="12" t="s">
        <v>10</v>
      </c>
      <c r="AY210" s="253" t="s">
        <v>180</v>
      </c>
    </row>
    <row r="211" spans="2:65" s="1" customFormat="1" ht="14.4" customHeight="1">
      <c r="B211" s="45"/>
      <c r="C211" s="220" t="s">
        <v>348</v>
      </c>
      <c r="D211" s="220" t="s">
        <v>182</v>
      </c>
      <c r="E211" s="221" t="s">
        <v>349</v>
      </c>
      <c r="F211" s="222" t="s">
        <v>350</v>
      </c>
      <c r="G211" s="223" t="s">
        <v>203</v>
      </c>
      <c r="H211" s="224">
        <v>2</v>
      </c>
      <c r="I211" s="225"/>
      <c r="J211" s="224">
        <f>ROUND(I211*H211,0)</f>
        <v>0</v>
      </c>
      <c r="K211" s="222" t="s">
        <v>193</v>
      </c>
      <c r="L211" s="71"/>
      <c r="M211" s="226" t="s">
        <v>22</v>
      </c>
      <c r="N211" s="227" t="s">
        <v>45</v>
      </c>
      <c r="O211" s="46"/>
      <c r="P211" s="228">
        <f>O211*H211</f>
        <v>0</v>
      </c>
      <c r="Q211" s="228">
        <v>0</v>
      </c>
      <c r="R211" s="228">
        <f>Q211*H211</f>
        <v>0</v>
      </c>
      <c r="S211" s="228">
        <v>0</v>
      </c>
      <c r="T211" s="229">
        <f>S211*H211</f>
        <v>0</v>
      </c>
      <c r="AR211" s="23" t="s">
        <v>224</v>
      </c>
      <c r="AT211" s="23" t="s">
        <v>182</v>
      </c>
      <c r="AU211" s="23" t="s">
        <v>187</v>
      </c>
      <c r="AY211" s="23" t="s">
        <v>180</v>
      </c>
      <c r="BE211" s="230">
        <f>IF(N211="základní",J211,0)</f>
        <v>0</v>
      </c>
      <c r="BF211" s="230">
        <f>IF(N211="snížená",J211,0)</f>
        <v>0</v>
      </c>
      <c r="BG211" s="230">
        <f>IF(N211="zákl. přenesená",J211,0)</f>
        <v>0</v>
      </c>
      <c r="BH211" s="230">
        <f>IF(N211="sníž. přenesená",J211,0)</f>
        <v>0</v>
      </c>
      <c r="BI211" s="230">
        <f>IF(N211="nulová",J211,0)</f>
        <v>0</v>
      </c>
      <c r="BJ211" s="23" t="s">
        <v>187</v>
      </c>
      <c r="BK211" s="230">
        <f>ROUND(I211*H211,0)</f>
        <v>0</v>
      </c>
      <c r="BL211" s="23" t="s">
        <v>224</v>
      </c>
      <c r="BM211" s="23" t="s">
        <v>351</v>
      </c>
    </row>
    <row r="212" spans="2:47" s="1" customFormat="1" ht="13.5">
      <c r="B212" s="45"/>
      <c r="C212" s="73"/>
      <c r="D212" s="233" t="s">
        <v>205</v>
      </c>
      <c r="E212" s="73"/>
      <c r="F212" s="254" t="s">
        <v>346</v>
      </c>
      <c r="G212" s="73"/>
      <c r="H212" s="73"/>
      <c r="I212" s="190"/>
      <c r="J212" s="73"/>
      <c r="K212" s="73"/>
      <c r="L212" s="71"/>
      <c r="M212" s="255"/>
      <c r="N212" s="46"/>
      <c r="O212" s="46"/>
      <c r="P212" s="46"/>
      <c r="Q212" s="46"/>
      <c r="R212" s="46"/>
      <c r="S212" s="46"/>
      <c r="T212" s="94"/>
      <c r="AT212" s="23" t="s">
        <v>205</v>
      </c>
      <c r="AU212" s="23" t="s">
        <v>187</v>
      </c>
    </row>
    <row r="213" spans="2:65" s="1" customFormat="1" ht="14.4" customHeight="1">
      <c r="B213" s="45"/>
      <c r="C213" s="220" t="s">
        <v>270</v>
      </c>
      <c r="D213" s="220" t="s">
        <v>182</v>
      </c>
      <c r="E213" s="221" t="s">
        <v>352</v>
      </c>
      <c r="F213" s="222" t="s">
        <v>353</v>
      </c>
      <c r="G213" s="223" t="s">
        <v>203</v>
      </c>
      <c r="H213" s="224">
        <v>1</v>
      </c>
      <c r="I213" s="225"/>
      <c r="J213" s="224">
        <f>ROUND(I213*H213,0)</f>
        <v>0</v>
      </c>
      <c r="K213" s="222" t="s">
        <v>193</v>
      </c>
      <c r="L213" s="71"/>
      <c r="M213" s="226" t="s">
        <v>22</v>
      </c>
      <c r="N213" s="227" t="s">
        <v>45</v>
      </c>
      <c r="O213" s="46"/>
      <c r="P213" s="228">
        <f>O213*H213</f>
        <v>0</v>
      </c>
      <c r="Q213" s="228">
        <v>0</v>
      </c>
      <c r="R213" s="228">
        <f>Q213*H213</f>
        <v>0</v>
      </c>
      <c r="S213" s="228">
        <v>0</v>
      </c>
      <c r="T213" s="229">
        <f>S213*H213</f>
        <v>0</v>
      </c>
      <c r="AR213" s="23" t="s">
        <v>224</v>
      </c>
      <c r="AT213" s="23" t="s">
        <v>182</v>
      </c>
      <c r="AU213" s="23" t="s">
        <v>187</v>
      </c>
      <c r="AY213" s="23" t="s">
        <v>180</v>
      </c>
      <c r="BE213" s="230">
        <f>IF(N213="základní",J213,0)</f>
        <v>0</v>
      </c>
      <c r="BF213" s="230">
        <f>IF(N213="snížená",J213,0)</f>
        <v>0</v>
      </c>
      <c r="BG213" s="230">
        <f>IF(N213="zákl. přenesená",J213,0)</f>
        <v>0</v>
      </c>
      <c r="BH213" s="230">
        <f>IF(N213="sníž. přenesená",J213,0)</f>
        <v>0</v>
      </c>
      <c r="BI213" s="230">
        <f>IF(N213="nulová",J213,0)</f>
        <v>0</v>
      </c>
      <c r="BJ213" s="23" t="s">
        <v>187</v>
      </c>
      <c r="BK213" s="230">
        <f>ROUND(I213*H213,0)</f>
        <v>0</v>
      </c>
      <c r="BL213" s="23" t="s">
        <v>224</v>
      </c>
      <c r="BM213" s="23" t="s">
        <v>354</v>
      </c>
    </row>
    <row r="214" spans="2:47" s="1" customFormat="1" ht="13.5">
      <c r="B214" s="45"/>
      <c r="C214" s="73"/>
      <c r="D214" s="233" t="s">
        <v>205</v>
      </c>
      <c r="E214" s="73"/>
      <c r="F214" s="254" t="s">
        <v>346</v>
      </c>
      <c r="G214" s="73"/>
      <c r="H214" s="73"/>
      <c r="I214" s="190"/>
      <c r="J214" s="73"/>
      <c r="K214" s="73"/>
      <c r="L214" s="71"/>
      <c r="M214" s="255"/>
      <c r="N214" s="46"/>
      <c r="O214" s="46"/>
      <c r="P214" s="46"/>
      <c r="Q214" s="46"/>
      <c r="R214" s="46"/>
      <c r="S214" s="46"/>
      <c r="T214" s="94"/>
      <c r="AT214" s="23" t="s">
        <v>205</v>
      </c>
      <c r="AU214" s="23" t="s">
        <v>187</v>
      </c>
    </row>
    <row r="215" spans="2:65" s="1" customFormat="1" ht="22.8" customHeight="1">
      <c r="B215" s="45"/>
      <c r="C215" s="220" t="s">
        <v>355</v>
      </c>
      <c r="D215" s="220" t="s">
        <v>182</v>
      </c>
      <c r="E215" s="221" t="s">
        <v>356</v>
      </c>
      <c r="F215" s="222" t="s">
        <v>357</v>
      </c>
      <c r="G215" s="223" t="s">
        <v>358</v>
      </c>
      <c r="H215" s="224">
        <v>2</v>
      </c>
      <c r="I215" s="225"/>
      <c r="J215" s="224">
        <f>ROUND(I215*H215,0)</f>
        <v>0</v>
      </c>
      <c r="K215" s="222" t="s">
        <v>193</v>
      </c>
      <c r="L215" s="71"/>
      <c r="M215" s="226" t="s">
        <v>22</v>
      </c>
      <c r="N215" s="227" t="s">
        <v>45</v>
      </c>
      <c r="O215" s="46"/>
      <c r="P215" s="228">
        <f>O215*H215</f>
        <v>0</v>
      </c>
      <c r="Q215" s="228">
        <v>0</v>
      </c>
      <c r="R215" s="228">
        <f>Q215*H215</f>
        <v>0</v>
      </c>
      <c r="S215" s="228">
        <v>0</v>
      </c>
      <c r="T215" s="229">
        <f>S215*H215</f>
        <v>0</v>
      </c>
      <c r="AR215" s="23" t="s">
        <v>224</v>
      </c>
      <c r="AT215" s="23" t="s">
        <v>182</v>
      </c>
      <c r="AU215" s="23" t="s">
        <v>187</v>
      </c>
      <c r="AY215" s="23" t="s">
        <v>180</v>
      </c>
      <c r="BE215" s="230">
        <f>IF(N215="základní",J215,0)</f>
        <v>0</v>
      </c>
      <c r="BF215" s="230">
        <f>IF(N215="snížená",J215,0)</f>
        <v>0</v>
      </c>
      <c r="BG215" s="230">
        <f>IF(N215="zákl. přenesená",J215,0)</f>
        <v>0</v>
      </c>
      <c r="BH215" s="230">
        <f>IF(N215="sníž. přenesená",J215,0)</f>
        <v>0</v>
      </c>
      <c r="BI215" s="230">
        <f>IF(N215="nulová",J215,0)</f>
        <v>0</v>
      </c>
      <c r="BJ215" s="23" t="s">
        <v>187</v>
      </c>
      <c r="BK215" s="230">
        <f>ROUND(I215*H215,0)</f>
        <v>0</v>
      </c>
      <c r="BL215" s="23" t="s">
        <v>224</v>
      </c>
      <c r="BM215" s="23" t="s">
        <v>359</v>
      </c>
    </row>
    <row r="216" spans="2:47" s="1" customFormat="1" ht="13.5">
      <c r="B216" s="45"/>
      <c r="C216" s="73"/>
      <c r="D216" s="233" t="s">
        <v>205</v>
      </c>
      <c r="E216" s="73"/>
      <c r="F216" s="254" t="s">
        <v>360</v>
      </c>
      <c r="G216" s="73"/>
      <c r="H216" s="73"/>
      <c r="I216" s="190"/>
      <c r="J216" s="73"/>
      <c r="K216" s="73"/>
      <c r="L216" s="71"/>
      <c r="M216" s="255"/>
      <c r="N216" s="46"/>
      <c r="O216" s="46"/>
      <c r="P216" s="46"/>
      <c r="Q216" s="46"/>
      <c r="R216" s="46"/>
      <c r="S216" s="46"/>
      <c r="T216" s="94"/>
      <c r="AT216" s="23" t="s">
        <v>205</v>
      </c>
      <c r="AU216" s="23" t="s">
        <v>187</v>
      </c>
    </row>
    <row r="217" spans="2:65" s="1" customFormat="1" ht="22.8" customHeight="1">
      <c r="B217" s="45"/>
      <c r="C217" s="220" t="s">
        <v>274</v>
      </c>
      <c r="D217" s="220" t="s">
        <v>182</v>
      </c>
      <c r="E217" s="221" t="s">
        <v>361</v>
      </c>
      <c r="F217" s="222" t="s">
        <v>362</v>
      </c>
      <c r="G217" s="223" t="s">
        <v>358</v>
      </c>
      <c r="H217" s="224">
        <v>1</v>
      </c>
      <c r="I217" s="225"/>
      <c r="J217" s="224">
        <f>ROUND(I217*H217,0)</f>
        <v>0</v>
      </c>
      <c r="K217" s="222" t="s">
        <v>193</v>
      </c>
      <c r="L217" s="71"/>
      <c r="M217" s="226" t="s">
        <v>22</v>
      </c>
      <c r="N217" s="227" t="s">
        <v>45</v>
      </c>
      <c r="O217" s="46"/>
      <c r="P217" s="228">
        <f>O217*H217</f>
        <v>0</v>
      </c>
      <c r="Q217" s="228">
        <v>0</v>
      </c>
      <c r="R217" s="228">
        <f>Q217*H217</f>
        <v>0</v>
      </c>
      <c r="S217" s="228">
        <v>0</v>
      </c>
      <c r="T217" s="229">
        <f>S217*H217</f>
        <v>0</v>
      </c>
      <c r="AR217" s="23" t="s">
        <v>224</v>
      </c>
      <c r="AT217" s="23" t="s">
        <v>182</v>
      </c>
      <c r="AU217" s="23" t="s">
        <v>187</v>
      </c>
      <c r="AY217" s="23" t="s">
        <v>180</v>
      </c>
      <c r="BE217" s="230">
        <f>IF(N217="základní",J217,0)</f>
        <v>0</v>
      </c>
      <c r="BF217" s="230">
        <f>IF(N217="snížená",J217,0)</f>
        <v>0</v>
      </c>
      <c r="BG217" s="230">
        <f>IF(N217="zákl. přenesená",J217,0)</f>
        <v>0</v>
      </c>
      <c r="BH217" s="230">
        <f>IF(N217="sníž. přenesená",J217,0)</f>
        <v>0</v>
      </c>
      <c r="BI217" s="230">
        <f>IF(N217="nulová",J217,0)</f>
        <v>0</v>
      </c>
      <c r="BJ217" s="23" t="s">
        <v>187</v>
      </c>
      <c r="BK217" s="230">
        <f>ROUND(I217*H217,0)</f>
        <v>0</v>
      </c>
      <c r="BL217" s="23" t="s">
        <v>224</v>
      </c>
      <c r="BM217" s="23" t="s">
        <v>363</v>
      </c>
    </row>
    <row r="218" spans="2:47" s="1" customFormat="1" ht="13.5">
      <c r="B218" s="45"/>
      <c r="C218" s="73"/>
      <c r="D218" s="233" t="s">
        <v>205</v>
      </c>
      <c r="E218" s="73"/>
      <c r="F218" s="254" t="s">
        <v>360</v>
      </c>
      <c r="G218" s="73"/>
      <c r="H218" s="73"/>
      <c r="I218" s="190"/>
      <c r="J218" s="73"/>
      <c r="K218" s="73"/>
      <c r="L218" s="71"/>
      <c r="M218" s="255"/>
      <c r="N218" s="46"/>
      <c r="O218" s="46"/>
      <c r="P218" s="46"/>
      <c r="Q218" s="46"/>
      <c r="R218" s="46"/>
      <c r="S218" s="46"/>
      <c r="T218" s="94"/>
      <c r="AT218" s="23" t="s">
        <v>205</v>
      </c>
      <c r="AU218" s="23" t="s">
        <v>187</v>
      </c>
    </row>
    <row r="219" spans="2:65" s="1" customFormat="1" ht="22.8" customHeight="1">
      <c r="B219" s="45"/>
      <c r="C219" s="220" t="s">
        <v>364</v>
      </c>
      <c r="D219" s="220" t="s">
        <v>182</v>
      </c>
      <c r="E219" s="221" t="s">
        <v>365</v>
      </c>
      <c r="F219" s="222" t="s">
        <v>366</v>
      </c>
      <c r="G219" s="223" t="s">
        <v>358</v>
      </c>
      <c r="H219" s="224">
        <v>1</v>
      </c>
      <c r="I219" s="225"/>
      <c r="J219" s="224">
        <f>ROUND(I219*H219,0)</f>
        <v>0</v>
      </c>
      <c r="K219" s="222" t="s">
        <v>193</v>
      </c>
      <c r="L219" s="71"/>
      <c r="M219" s="226" t="s">
        <v>22</v>
      </c>
      <c r="N219" s="227" t="s">
        <v>45</v>
      </c>
      <c r="O219" s="46"/>
      <c r="P219" s="228">
        <f>O219*H219</f>
        <v>0</v>
      </c>
      <c r="Q219" s="228">
        <v>0</v>
      </c>
      <c r="R219" s="228">
        <f>Q219*H219</f>
        <v>0</v>
      </c>
      <c r="S219" s="228">
        <v>0</v>
      </c>
      <c r="T219" s="229">
        <f>S219*H219</f>
        <v>0</v>
      </c>
      <c r="AR219" s="23" t="s">
        <v>224</v>
      </c>
      <c r="AT219" s="23" t="s">
        <v>182</v>
      </c>
      <c r="AU219" s="23" t="s">
        <v>187</v>
      </c>
      <c r="AY219" s="23" t="s">
        <v>180</v>
      </c>
      <c r="BE219" s="230">
        <f>IF(N219="základní",J219,0)</f>
        <v>0</v>
      </c>
      <c r="BF219" s="230">
        <f>IF(N219="snížená",J219,0)</f>
        <v>0</v>
      </c>
      <c r="BG219" s="230">
        <f>IF(N219="zákl. přenesená",J219,0)</f>
        <v>0</v>
      </c>
      <c r="BH219" s="230">
        <f>IF(N219="sníž. přenesená",J219,0)</f>
        <v>0</v>
      </c>
      <c r="BI219" s="230">
        <f>IF(N219="nulová",J219,0)</f>
        <v>0</v>
      </c>
      <c r="BJ219" s="23" t="s">
        <v>187</v>
      </c>
      <c r="BK219" s="230">
        <f>ROUND(I219*H219,0)</f>
        <v>0</v>
      </c>
      <c r="BL219" s="23" t="s">
        <v>224</v>
      </c>
      <c r="BM219" s="23" t="s">
        <v>367</v>
      </c>
    </row>
    <row r="220" spans="2:47" s="1" customFormat="1" ht="13.5">
      <c r="B220" s="45"/>
      <c r="C220" s="73"/>
      <c r="D220" s="233" t="s">
        <v>205</v>
      </c>
      <c r="E220" s="73"/>
      <c r="F220" s="254" t="s">
        <v>360</v>
      </c>
      <c r="G220" s="73"/>
      <c r="H220" s="73"/>
      <c r="I220" s="190"/>
      <c r="J220" s="73"/>
      <c r="K220" s="73"/>
      <c r="L220" s="71"/>
      <c r="M220" s="255"/>
      <c r="N220" s="46"/>
      <c r="O220" s="46"/>
      <c r="P220" s="46"/>
      <c r="Q220" s="46"/>
      <c r="R220" s="46"/>
      <c r="S220" s="46"/>
      <c r="T220" s="94"/>
      <c r="AT220" s="23" t="s">
        <v>205</v>
      </c>
      <c r="AU220" s="23" t="s">
        <v>187</v>
      </c>
    </row>
    <row r="221" spans="2:65" s="1" customFormat="1" ht="22.8" customHeight="1">
      <c r="B221" s="45"/>
      <c r="C221" s="220" t="s">
        <v>278</v>
      </c>
      <c r="D221" s="220" t="s">
        <v>182</v>
      </c>
      <c r="E221" s="221" t="s">
        <v>368</v>
      </c>
      <c r="F221" s="222" t="s">
        <v>369</v>
      </c>
      <c r="G221" s="223" t="s">
        <v>358</v>
      </c>
      <c r="H221" s="224">
        <v>1</v>
      </c>
      <c r="I221" s="225"/>
      <c r="J221" s="224">
        <f>ROUND(I221*H221,0)</f>
        <v>0</v>
      </c>
      <c r="K221" s="222" t="s">
        <v>193</v>
      </c>
      <c r="L221" s="71"/>
      <c r="M221" s="226" t="s">
        <v>22</v>
      </c>
      <c r="N221" s="227" t="s">
        <v>45</v>
      </c>
      <c r="O221" s="46"/>
      <c r="P221" s="228">
        <f>O221*H221</f>
        <v>0</v>
      </c>
      <c r="Q221" s="228">
        <v>0</v>
      </c>
      <c r="R221" s="228">
        <f>Q221*H221</f>
        <v>0</v>
      </c>
      <c r="S221" s="228">
        <v>0</v>
      </c>
      <c r="T221" s="229">
        <f>S221*H221</f>
        <v>0</v>
      </c>
      <c r="AR221" s="23" t="s">
        <v>224</v>
      </c>
      <c r="AT221" s="23" t="s">
        <v>182</v>
      </c>
      <c r="AU221" s="23" t="s">
        <v>187</v>
      </c>
      <c r="AY221" s="23" t="s">
        <v>180</v>
      </c>
      <c r="BE221" s="230">
        <f>IF(N221="základní",J221,0)</f>
        <v>0</v>
      </c>
      <c r="BF221" s="230">
        <f>IF(N221="snížená",J221,0)</f>
        <v>0</v>
      </c>
      <c r="BG221" s="230">
        <f>IF(N221="zákl. přenesená",J221,0)</f>
        <v>0</v>
      </c>
      <c r="BH221" s="230">
        <f>IF(N221="sníž. přenesená",J221,0)</f>
        <v>0</v>
      </c>
      <c r="BI221" s="230">
        <f>IF(N221="nulová",J221,0)</f>
        <v>0</v>
      </c>
      <c r="BJ221" s="23" t="s">
        <v>187</v>
      </c>
      <c r="BK221" s="230">
        <f>ROUND(I221*H221,0)</f>
        <v>0</v>
      </c>
      <c r="BL221" s="23" t="s">
        <v>224</v>
      </c>
      <c r="BM221" s="23" t="s">
        <v>370</v>
      </c>
    </row>
    <row r="222" spans="2:65" s="1" customFormat="1" ht="14.4" customHeight="1">
      <c r="B222" s="45"/>
      <c r="C222" s="220" t="s">
        <v>371</v>
      </c>
      <c r="D222" s="220" t="s">
        <v>182</v>
      </c>
      <c r="E222" s="221" t="s">
        <v>372</v>
      </c>
      <c r="F222" s="222" t="s">
        <v>373</v>
      </c>
      <c r="G222" s="223" t="s">
        <v>203</v>
      </c>
      <c r="H222" s="224">
        <v>5</v>
      </c>
      <c r="I222" s="225"/>
      <c r="J222" s="224">
        <f>ROUND(I222*H222,0)</f>
        <v>0</v>
      </c>
      <c r="K222" s="222" t="s">
        <v>193</v>
      </c>
      <c r="L222" s="71"/>
      <c r="M222" s="226" t="s">
        <v>22</v>
      </c>
      <c r="N222" s="227" t="s">
        <v>45</v>
      </c>
      <c r="O222" s="46"/>
      <c r="P222" s="228">
        <f>O222*H222</f>
        <v>0</v>
      </c>
      <c r="Q222" s="228">
        <v>0</v>
      </c>
      <c r="R222" s="228">
        <f>Q222*H222</f>
        <v>0</v>
      </c>
      <c r="S222" s="228">
        <v>0</v>
      </c>
      <c r="T222" s="229">
        <f>S222*H222</f>
        <v>0</v>
      </c>
      <c r="AR222" s="23" t="s">
        <v>224</v>
      </c>
      <c r="AT222" s="23" t="s">
        <v>182</v>
      </c>
      <c r="AU222" s="23" t="s">
        <v>187</v>
      </c>
      <c r="AY222" s="23" t="s">
        <v>180</v>
      </c>
      <c r="BE222" s="230">
        <f>IF(N222="základní",J222,0)</f>
        <v>0</v>
      </c>
      <c r="BF222" s="230">
        <f>IF(N222="snížená",J222,0)</f>
        <v>0</v>
      </c>
      <c r="BG222" s="230">
        <f>IF(N222="zákl. přenesená",J222,0)</f>
        <v>0</v>
      </c>
      <c r="BH222" s="230">
        <f>IF(N222="sníž. přenesená",J222,0)</f>
        <v>0</v>
      </c>
      <c r="BI222" s="230">
        <f>IF(N222="nulová",J222,0)</f>
        <v>0</v>
      </c>
      <c r="BJ222" s="23" t="s">
        <v>187</v>
      </c>
      <c r="BK222" s="230">
        <f>ROUND(I222*H222,0)</f>
        <v>0</v>
      </c>
      <c r="BL222" s="23" t="s">
        <v>224</v>
      </c>
      <c r="BM222" s="23" t="s">
        <v>374</v>
      </c>
    </row>
    <row r="223" spans="2:47" s="1" customFormat="1" ht="13.5">
      <c r="B223" s="45"/>
      <c r="C223" s="73"/>
      <c r="D223" s="233" t="s">
        <v>205</v>
      </c>
      <c r="E223" s="73"/>
      <c r="F223" s="254" t="s">
        <v>375</v>
      </c>
      <c r="G223" s="73"/>
      <c r="H223" s="73"/>
      <c r="I223" s="190"/>
      <c r="J223" s="73"/>
      <c r="K223" s="73"/>
      <c r="L223" s="71"/>
      <c r="M223" s="255"/>
      <c r="N223" s="46"/>
      <c r="O223" s="46"/>
      <c r="P223" s="46"/>
      <c r="Q223" s="46"/>
      <c r="R223" s="46"/>
      <c r="S223" s="46"/>
      <c r="T223" s="94"/>
      <c r="AT223" s="23" t="s">
        <v>205</v>
      </c>
      <c r="AU223" s="23" t="s">
        <v>187</v>
      </c>
    </row>
    <row r="224" spans="2:65" s="1" customFormat="1" ht="34.2" customHeight="1">
      <c r="B224" s="45"/>
      <c r="C224" s="220" t="s">
        <v>286</v>
      </c>
      <c r="D224" s="220" t="s">
        <v>182</v>
      </c>
      <c r="E224" s="221" t="s">
        <v>376</v>
      </c>
      <c r="F224" s="222" t="s">
        <v>377</v>
      </c>
      <c r="G224" s="223" t="s">
        <v>334</v>
      </c>
      <c r="H224" s="225"/>
      <c r="I224" s="225"/>
      <c r="J224" s="224">
        <f>ROUND(I224*H224,0)</f>
        <v>0</v>
      </c>
      <c r="K224" s="222" t="s">
        <v>193</v>
      </c>
      <c r="L224" s="71"/>
      <c r="M224" s="226" t="s">
        <v>22</v>
      </c>
      <c r="N224" s="227" t="s">
        <v>45</v>
      </c>
      <c r="O224" s="46"/>
      <c r="P224" s="228">
        <f>O224*H224</f>
        <v>0</v>
      </c>
      <c r="Q224" s="228">
        <v>0</v>
      </c>
      <c r="R224" s="228">
        <f>Q224*H224</f>
        <v>0</v>
      </c>
      <c r="S224" s="228">
        <v>0</v>
      </c>
      <c r="T224" s="229">
        <f>S224*H224</f>
        <v>0</v>
      </c>
      <c r="AR224" s="23" t="s">
        <v>224</v>
      </c>
      <c r="AT224" s="23" t="s">
        <v>182</v>
      </c>
      <c r="AU224" s="23" t="s">
        <v>187</v>
      </c>
      <c r="AY224" s="23" t="s">
        <v>180</v>
      </c>
      <c r="BE224" s="230">
        <f>IF(N224="základní",J224,0)</f>
        <v>0</v>
      </c>
      <c r="BF224" s="230">
        <f>IF(N224="snížená",J224,0)</f>
        <v>0</v>
      </c>
      <c r="BG224" s="230">
        <f>IF(N224="zákl. přenesená",J224,0)</f>
        <v>0</v>
      </c>
      <c r="BH224" s="230">
        <f>IF(N224="sníž. přenesená",J224,0)</f>
        <v>0</v>
      </c>
      <c r="BI224" s="230">
        <f>IF(N224="nulová",J224,0)</f>
        <v>0</v>
      </c>
      <c r="BJ224" s="23" t="s">
        <v>187</v>
      </c>
      <c r="BK224" s="230">
        <f>ROUND(I224*H224,0)</f>
        <v>0</v>
      </c>
      <c r="BL224" s="23" t="s">
        <v>224</v>
      </c>
      <c r="BM224" s="23" t="s">
        <v>378</v>
      </c>
    </row>
    <row r="225" spans="2:47" s="1" customFormat="1" ht="13.5">
      <c r="B225" s="45"/>
      <c r="C225" s="73"/>
      <c r="D225" s="233" t="s">
        <v>205</v>
      </c>
      <c r="E225" s="73"/>
      <c r="F225" s="254" t="s">
        <v>336</v>
      </c>
      <c r="G225" s="73"/>
      <c r="H225" s="73"/>
      <c r="I225" s="190"/>
      <c r="J225" s="73"/>
      <c r="K225" s="73"/>
      <c r="L225" s="71"/>
      <c r="M225" s="255"/>
      <c r="N225" s="46"/>
      <c r="O225" s="46"/>
      <c r="P225" s="46"/>
      <c r="Q225" s="46"/>
      <c r="R225" s="46"/>
      <c r="S225" s="46"/>
      <c r="T225" s="94"/>
      <c r="AT225" s="23" t="s">
        <v>205</v>
      </c>
      <c r="AU225" s="23" t="s">
        <v>187</v>
      </c>
    </row>
    <row r="226" spans="2:63" s="10" customFormat="1" ht="29.85" customHeight="1">
      <c r="B226" s="204"/>
      <c r="C226" s="205"/>
      <c r="D226" s="206" t="s">
        <v>72</v>
      </c>
      <c r="E226" s="218" t="s">
        <v>379</v>
      </c>
      <c r="F226" s="218" t="s">
        <v>380</v>
      </c>
      <c r="G226" s="205"/>
      <c r="H226" s="205"/>
      <c r="I226" s="208"/>
      <c r="J226" s="219">
        <f>BK226</f>
        <v>0</v>
      </c>
      <c r="K226" s="205"/>
      <c r="L226" s="210"/>
      <c r="M226" s="211"/>
      <c r="N226" s="212"/>
      <c r="O226" s="212"/>
      <c r="P226" s="213">
        <f>SUM(P227:P244)</f>
        <v>0</v>
      </c>
      <c r="Q226" s="212"/>
      <c r="R226" s="213">
        <f>SUM(R227:R244)</f>
        <v>0</v>
      </c>
      <c r="S226" s="212"/>
      <c r="T226" s="214">
        <f>SUM(T227:T244)</f>
        <v>0</v>
      </c>
      <c r="AR226" s="215" t="s">
        <v>187</v>
      </c>
      <c r="AT226" s="216" t="s">
        <v>72</v>
      </c>
      <c r="AU226" s="216" t="s">
        <v>10</v>
      </c>
      <c r="AY226" s="215" t="s">
        <v>180</v>
      </c>
      <c r="BK226" s="217">
        <f>SUM(BK227:BK244)</f>
        <v>0</v>
      </c>
    </row>
    <row r="227" spans="2:65" s="1" customFormat="1" ht="14.4" customHeight="1">
      <c r="B227" s="45"/>
      <c r="C227" s="220" t="s">
        <v>381</v>
      </c>
      <c r="D227" s="220" t="s">
        <v>182</v>
      </c>
      <c r="E227" s="221" t="s">
        <v>382</v>
      </c>
      <c r="F227" s="222" t="s">
        <v>341</v>
      </c>
      <c r="G227" s="223" t="s">
        <v>269</v>
      </c>
      <c r="H227" s="224">
        <v>2</v>
      </c>
      <c r="I227" s="225"/>
      <c r="J227" s="224">
        <f>ROUND(I227*H227,0)</f>
        <v>0</v>
      </c>
      <c r="K227" s="222" t="s">
        <v>22</v>
      </c>
      <c r="L227" s="71"/>
      <c r="M227" s="226" t="s">
        <v>22</v>
      </c>
      <c r="N227" s="227" t="s">
        <v>45</v>
      </c>
      <c r="O227" s="46"/>
      <c r="P227" s="228">
        <f>O227*H227</f>
        <v>0</v>
      </c>
      <c r="Q227" s="228">
        <v>0</v>
      </c>
      <c r="R227" s="228">
        <f>Q227*H227</f>
        <v>0</v>
      </c>
      <c r="S227" s="228">
        <v>0</v>
      </c>
      <c r="T227" s="229">
        <f>S227*H227</f>
        <v>0</v>
      </c>
      <c r="AR227" s="23" t="s">
        <v>224</v>
      </c>
      <c r="AT227" s="23" t="s">
        <v>182</v>
      </c>
      <c r="AU227" s="23" t="s">
        <v>187</v>
      </c>
      <c r="AY227" s="23" t="s">
        <v>180</v>
      </c>
      <c r="BE227" s="230">
        <f>IF(N227="základní",J227,0)</f>
        <v>0</v>
      </c>
      <c r="BF227" s="230">
        <f>IF(N227="snížená",J227,0)</f>
        <v>0</v>
      </c>
      <c r="BG227" s="230">
        <f>IF(N227="zákl. přenesená",J227,0)</f>
        <v>0</v>
      </c>
      <c r="BH227" s="230">
        <f>IF(N227="sníž. přenesená",J227,0)</f>
        <v>0</v>
      </c>
      <c r="BI227" s="230">
        <f>IF(N227="nulová",J227,0)</f>
        <v>0</v>
      </c>
      <c r="BJ227" s="23" t="s">
        <v>187</v>
      </c>
      <c r="BK227" s="230">
        <f>ROUND(I227*H227,0)</f>
        <v>0</v>
      </c>
      <c r="BL227" s="23" t="s">
        <v>224</v>
      </c>
      <c r="BM227" s="23" t="s">
        <v>383</v>
      </c>
    </row>
    <row r="228" spans="2:65" s="1" customFormat="1" ht="22.8" customHeight="1">
      <c r="B228" s="45"/>
      <c r="C228" s="220" t="s">
        <v>290</v>
      </c>
      <c r="D228" s="220" t="s">
        <v>182</v>
      </c>
      <c r="E228" s="221" t="s">
        <v>384</v>
      </c>
      <c r="F228" s="222" t="s">
        <v>385</v>
      </c>
      <c r="G228" s="223" t="s">
        <v>203</v>
      </c>
      <c r="H228" s="224">
        <v>14</v>
      </c>
      <c r="I228" s="225"/>
      <c r="J228" s="224">
        <f>ROUND(I228*H228,0)</f>
        <v>0</v>
      </c>
      <c r="K228" s="222" t="s">
        <v>193</v>
      </c>
      <c r="L228" s="71"/>
      <c r="M228" s="226" t="s">
        <v>22</v>
      </c>
      <c r="N228" s="227" t="s">
        <v>45</v>
      </c>
      <c r="O228" s="46"/>
      <c r="P228" s="228">
        <f>O228*H228</f>
        <v>0</v>
      </c>
      <c r="Q228" s="228">
        <v>0</v>
      </c>
      <c r="R228" s="228">
        <f>Q228*H228</f>
        <v>0</v>
      </c>
      <c r="S228" s="228">
        <v>0</v>
      </c>
      <c r="T228" s="229">
        <f>S228*H228</f>
        <v>0</v>
      </c>
      <c r="AR228" s="23" t="s">
        <v>224</v>
      </c>
      <c r="AT228" s="23" t="s">
        <v>182</v>
      </c>
      <c r="AU228" s="23" t="s">
        <v>187</v>
      </c>
      <c r="AY228" s="23" t="s">
        <v>180</v>
      </c>
      <c r="BE228" s="230">
        <f>IF(N228="základní",J228,0)</f>
        <v>0</v>
      </c>
      <c r="BF228" s="230">
        <f>IF(N228="snížená",J228,0)</f>
        <v>0</v>
      </c>
      <c r="BG228" s="230">
        <f>IF(N228="zákl. přenesená",J228,0)</f>
        <v>0</v>
      </c>
      <c r="BH228" s="230">
        <f>IF(N228="sníž. přenesená",J228,0)</f>
        <v>0</v>
      </c>
      <c r="BI228" s="230">
        <f>IF(N228="nulová",J228,0)</f>
        <v>0</v>
      </c>
      <c r="BJ228" s="23" t="s">
        <v>187</v>
      </c>
      <c r="BK228" s="230">
        <f>ROUND(I228*H228,0)</f>
        <v>0</v>
      </c>
      <c r="BL228" s="23" t="s">
        <v>224</v>
      </c>
      <c r="BM228" s="23" t="s">
        <v>386</v>
      </c>
    </row>
    <row r="229" spans="2:47" s="1" customFormat="1" ht="13.5">
      <c r="B229" s="45"/>
      <c r="C229" s="73"/>
      <c r="D229" s="233" t="s">
        <v>205</v>
      </c>
      <c r="E229" s="73"/>
      <c r="F229" s="254" t="s">
        <v>387</v>
      </c>
      <c r="G229" s="73"/>
      <c r="H229" s="73"/>
      <c r="I229" s="190"/>
      <c r="J229" s="73"/>
      <c r="K229" s="73"/>
      <c r="L229" s="71"/>
      <c r="M229" s="255"/>
      <c r="N229" s="46"/>
      <c r="O229" s="46"/>
      <c r="P229" s="46"/>
      <c r="Q229" s="46"/>
      <c r="R229" s="46"/>
      <c r="S229" s="46"/>
      <c r="T229" s="94"/>
      <c r="AT229" s="23" t="s">
        <v>205</v>
      </c>
      <c r="AU229" s="23" t="s">
        <v>187</v>
      </c>
    </row>
    <row r="230" spans="2:51" s="11" customFormat="1" ht="13.5">
      <c r="B230" s="231"/>
      <c r="C230" s="232"/>
      <c r="D230" s="233" t="s">
        <v>194</v>
      </c>
      <c r="E230" s="234" t="s">
        <v>22</v>
      </c>
      <c r="F230" s="235" t="s">
        <v>388</v>
      </c>
      <c r="G230" s="232"/>
      <c r="H230" s="236">
        <v>14</v>
      </c>
      <c r="I230" s="237"/>
      <c r="J230" s="232"/>
      <c r="K230" s="232"/>
      <c r="L230" s="238"/>
      <c r="M230" s="239"/>
      <c r="N230" s="240"/>
      <c r="O230" s="240"/>
      <c r="P230" s="240"/>
      <c r="Q230" s="240"/>
      <c r="R230" s="240"/>
      <c r="S230" s="240"/>
      <c r="T230" s="241"/>
      <c r="AT230" s="242" t="s">
        <v>194</v>
      </c>
      <c r="AU230" s="242" t="s">
        <v>187</v>
      </c>
      <c r="AV230" s="11" t="s">
        <v>187</v>
      </c>
      <c r="AW230" s="11" t="s">
        <v>35</v>
      </c>
      <c r="AX230" s="11" t="s">
        <v>73</v>
      </c>
      <c r="AY230" s="242" t="s">
        <v>180</v>
      </c>
    </row>
    <row r="231" spans="2:51" s="12" customFormat="1" ht="13.5">
      <c r="B231" s="243"/>
      <c r="C231" s="244"/>
      <c r="D231" s="233" t="s">
        <v>194</v>
      </c>
      <c r="E231" s="245" t="s">
        <v>22</v>
      </c>
      <c r="F231" s="246" t="s">
        <v>196</v>
      </c>
      <c r="G231" s="244"/>
      <c r="H231" s="247">
        <v>14</v>
      </c>
      <c r="I231" s="248"/>
      <c r="J231" s="244"/>
      <c r="K231" s="244"/>
      <c r="L231" s="249"/>
      <c r="M231" s="250"/>
      <c r="N231" s="251"/>
      <c r="O231" s="251"/>
      <c r="P231" s="251"/>
      <c r="Q231" s="251"/>
      <c r="R231" s="251"/>
      <c r="S231" s="251"/>
      <c r="T231" s="252"/>
      <c r="AT231" s="253" t="s">
        <v>194</v>
      </c>
      <c r="AU231" s="253" t="s">
        <v>187</v>
      </c>
      <c r="AV231" s="12" t="s">
        <v>186</v>
      </c>
      <c r="AW231" s="12" t="s">
        <v>35</v>
      </c>
      <c r="AX231" s="12" t="s">
        <v>10</v>
      </c>
      <c r="AY231" s="253" t="s">
        <v>180</v>
      </c>
    </row>
    <row r="232" spans="2:65" s="1" customFormat="1" ht="34.2" customHeight="1">
      <c r="B232" s="45"/>
      <c r="C232" s="220" t="s">
        <v>389</v>
      </c>
      <c r="D232" s="220" t="s">
        <v>182</v>
      </c>
      <c r="E232" s="221" t="s">
        <v>390</v>
      </c>
      <c r="F232" s="222" t="s">
        <v>391</v>
      </c>
      <c r="G232" s="223" t="s">
        <v>203</v>
      </c>
      <c r="H232" s="224">
        <v>14</v>
      </c>
      <c r="I232" s="225"/>
      <c r="J232" s="224">
        <f>ROUND(I232*H232,0)</f>
        <v>0</v>
      </c>
      <c r="K232" s="222" t="s">
        <v>193</v>
      </c>
      <c r="L232" s="71"/>
      <c r="M232" s="226" t="s">
        <v>22</v>
      </c>
      <c r="N232" s="227" t="s">
        <v>45</v>
      </c>
      <c r="O232" s="46"/>
      <c r="P232" s="228">
        <f>O232*H232</f>
        <v>0</v>
      </c>
      <c r="Q232" s="228">
        <v>0</v>
      </c>
      <c r="R232" s="228">
        <f>Q232*H232</f>
        <v>0</v>
      </c>
      <c r="S232" s="228">
        <v>0</v>
      </c>
      <c r="T232" s="229">
        <f>S232*H232</f>
        <v>0</v>
      </c>
      <c r="AR232" s="23" t="s">
        <v>224</v>
      </c>
      <c r="AT232" s="23" t="s">
        <v>182</v>
      </c>
      <c r="AU232" s="23" t="s">
        <v>187</v>
      </c>
      <c r="AY232" s="23" t="s">
        <v>180</v>
      </c>
      <c r="BE232" s="230">
        <f>IF(N232="základní",J232,0)</f>
        <v>0</v>
      </c>
      <c r="BF232" s="230">
        <f>IF(N232="snížená",J232,0)</f>
        <v>0</v>
      </c>
      <c r="BG232" s="230">
        <f>IF(N232="zákl. přenesená",J232,0)</f>
        <v>0</v>
      </c>
      <c r="BH232" s="230">
        <f>IF(N232="sníž. přenesená",J232,0)</f>
        <v>0</v>
      </c>
      <c r="BI232" s="230">
        <f>IF(N232="nulová",J232,0)</f>
        <v>0</v>
      </c>
      <c r="BJ232" s="23" t="s">
        <v>187</v>
      </c>
      <c r="BK232" s="230">
        <f>ROUND(I232*H232,0)</f>
        <v>0</v>
      </c>
      <c r="BL232" s="23" t="s">
        <v>224</v>
      </c>
      <c r="BM232" s="23" t="s">
        <v>392</v>
      </c>
    </row>
    <row r="233" spans="2:47" s="1" customFormat="1" ht="13.5">
      <c r="B233" s="45"/>
      <c r="C233" s="73"/>
      <c r="D233" s="233" t="s">
        <v>205</v>
      </c>
      <c r="E233" s="73"/>
      <c r="F233" s="254" t="s">
        <v>393</v>
      </c>
      <c r="G233" s="73"/>
      <c r="H233" s="73"/>
      <c r="I233" s="190"/>
      <c r="J233" s="73"/>
      <c r="K233" s="73"/>
      <c r="L233" s="71"/>
      <c r="M233" s="255"/>
      <c r="N233" s="46"/>
      <c r="O233" s="46"/>
      <c r="P233" s="46"/>
      <c r="Q233" s="46"/>
      <c r="R233" s="46"/>
      <c r="S233" s="46"/>
      <c r="T233" s="94"/>
      <c r="AT233" s="23" t="s">
        <v>205</v>
      </c>
      <c r="AU233" s="23" t="s">
        <v>187</v>
      </c>
    </row>
    <row r="234" spans="2:65" s="1" customFormat="1" ht="22.8" customHeight="1">
      <c r="B234" s="45"/>
      <c r="C234" s="220" t="s">
        <v>294</v>
      </c>
      <c r="D234" s="220" t="s">
        <v>182</v>
      </c>
      <c r="E234" s="221" t="s">
        <v>394</v>
      </c>
      <c r="F234" s="222" t="s">
        <v>395</v>
      </c>
      <c r="G234" s="223" t="s">
        <v>358</v>
      </c>
      <c r="H234" s="224">
        <v>8</v>
      </c>
      <c r="I234" s="225"/>
      <c r="J234" s="224">
        <f>ROUND(I234*H234,0)</f>
        <v>0</v>
      </c>
      <c r="K234" s="222" t="s">
        <v>193</v>
      </c>
      <c r="L234" s="71"/>
      <c r="M234" s="226" t="s">
        <v>22</v>
      </c>
      <c r="N234" s="227" t="s">
        <v>45</v>
      </c>
      <c r="O234" s="46"/>
      <c r="P234" s="228">
        <f>O234*H234</f>
        <v>0</v>
      </c>
      <c r="Q234" s="228">
        <v>0</v>
      </c>
      <c r="R234" s="228">
        <f>Q234*H234</f>
        <v>0</v>
      </c>
      <c r="S234" s="228">
        <v>0</v>
      </c>
      <c r="T234" s="229">
        <f>S234*H234</f>
        <v>0</v>
      </c>
      <c r="AR234" s="23" t="s">
        <v>224</v>
      </c>
      <c r="AT234" s="23" t="s">
        <v>182</v>
      </c>
      <c r="AU234" s="23" t="s">
        <v>187</v>
      </c>
      <c r="AY234" s="23" t="s">
        <v>180</v>
      </c>
      <c r="BE234" s="230">
        <f>IF(N234="základní",J234,0)</f>
        <v>0</v>
      </c>
      <c r="BF234" s="230">
        <f>IF(N234="snížená",J234,0)</f>
        <v>0</v>
      </c>
      <c r="BG234" s="230">
        <f>IF(N234="zákl. přenesená",J234,0)</f>
        <v>0</v>
      </c>
      <c r="BH234" s="230">
        <f>IF(N234="sníž. přenesená",J234,0)</f>
        <v>0</v>
      </c>
      <c r="BI234" s="230">
        <f>IF(N234="nulová",J234,0)</f>
        <v>0</v>
      </c>
      <c r="BJ234" s="23" t="s">
        <v>187</v>
      </c>
      <c r="BK234" s="230">
        <f>ROUND(I234*H234,0)</f>
        <v>0</v>
      </c>
      <c r="BL234" s="23" t="s">
        <v>224</v>
      </c>
      <c r="BM234" s="23" t="s">
        <v>396</v>
      </c>
    </row>
    <row r="235" spans="2:47" s="1" customFormat="1" ht="13.5">
      <c r="B235" s="45"/>
      <c r="C235" s="73"/>
      <c r="D235" s="233" t="s">
        <v>205</v>
      </c>
      <c r="E235" s="73"/>
      <c r="F235" s="254" t="s">
        <v>397</v>
      </c>
      <c r="G235" s="73"/>
      <c r="H235" s="73"/>
      <c r="I235" s="190"/>
      <c r="J235" s="73"/>
      <c r="K235" s="73"/>
      <c r="L235" s="71"/>
      <c r="M235" s="255"/>
      <c r="N235" s="46"/>
      <c r="O235" s="46"/>
      <c r="P235" s="46"/>
      <c r="Q235" s="46"/>
      <c r="R235" s="46"/>
      <c r="S235" s="46"/>
      <c r="T235" s="94"/>
      <c r="AT235" s="23" t="s">
        <v>205</v>
      </c>
      <c r="AU235" s="23" t="s">
        <v>187</v>
      </c>
    </row>
    <row r="236" spans="2:65" s="1" customFormat="1" ht="14.4" customHeight="1">
      <c r="B236" s="45"/>
      <c r="C236" s="220" t="s">
        <v>398</v>
      </c>
      <c r="D236" s="220" t="s">
        <v>182</v>
      </c>
      <c r="E236" s="221" t="s">
        <v>399</v>
      </c>
      <c r="F236" s="222" t="s">
        <v>400</v>
      </c>
      <c r="G236" s="223" t="s">
        <v>358</v>
      </c>
      <c r="H236" s="224">
        <v>2</v>
      </c>
      <c r="I236" s="225"/>
      <c r="J236" s="224">
        <f>ROUND(I236*H236,0)</f>
        <v>0</v>
      </c>
      <c r="K236" s="222" t="s">
        <v>193</v>
      </c>
      <c r="L236" s="71"/>
      <c r="M236" s="226" t="s">
        <v>22</v>
      </c>
      <c r="N236" s="227" t="s">
        <v>45</v>
      </c>
      <c r="O236" s="46"/>
      <c r="P236" s="228">
        <f>O236*H236</f>
        <v>0</v>
      </c>
      <c r="Q236" s="228">
        <v>0</v>
      </c>
      <c r="R236" s="228">
        <f>Q236*H236</f>
        <v>0</v>
      </c>
      <c r="S236" s="228">
        <v>0</v>
      </c>
      <c r="T236" s="229">
        <f>S236*H236</f>
        <v>0</v>
      </c>
      <c r="AR236" s="23" t="s">
        <v>224</v>
      </c>
      <c r="AT236" s="23" t="s">
        <v>182</v>
      </c>
      <c r="AU236" s="23" t="s">
        <v>187</v>
      </c>
      <c r="AY236" s="23" t="s">
        <v>180</v>
      </c>
      <c r="BE236" s="230">
        <f>IF(N236="základní",J236,0)</f>
        <v>0</v>
      </c>
      <c r="BF236" s="230">
        <f>IF(N236="snížená",J236,0)</f>
        <v>0</v>
      </c>
      <c r="BG236" s="230">
        <f>IF(N236="zákl. přenesená",J236,0)</f>
        <v>0</v>
      </c>
      <c r="BH236" s="230">
        <f>IF(N236="sníž. přenesená",J236,0)</f>
        <v>0</v>
      </c>
      <c r="BI236" s="230">
        <f>IF(N236="nulová",J236,0)</f>
        <v>0</v>
      </c>
      <c r="BJ236" s="23" t="s">
        <v>187</v>
      </c>
      <c r="BK236" s="230">
        <f>ROUND(I236*H236,0)</f>
        <v>0</v>
      </c>
      <c r="BL236" s="23" t="s">
        <v>224</v>
      </c>
      <c r="BM236" s="23" t="s">
        <v>401</v>
      </c>
    </row>
    <row r="237" spans="2:65" s="1" customFormat="1" ht="22.8" customHeight="1">
      <c r="B237" s="45"/>
      <c r="C237" s="220" t="s">
        <v>298</v>
      </c>
      <c r="D237" s="220" t="s">
        <v>182</v>
      </c>
      <c r="E237" s="221" t="s">
        <v>402</v>
      </c>
      <c r="F237" s="222" t="s">
        <v>403</v>
      </c>
      <c r="G237" s="223" t="s">
        <v>358</v>
      </c>
      <c r="H237" s="224">
        <v>2</v>
      </c>
      <c r="I237" s="225"/>
      <c r="J237" s="224">
        <f>ROUND(I237*H237,0)</f>
        <v>0</v>
      </c>
      <c r="K237" s="222" t="s">
        <v>193</v>
      </c>
      <c r="L237" s="71"/>
      <c r="M237" s="226" t="s">
        <v>22</v>
      </c>
      <c r="N237" s="227" t="s">
        <v>45</v>
      </c>
      <c r="O237" s="46"/>
      <c r="P237" s="228">
        <f>O237*H237</f>
        <v>0</v>
      </c>
      <c r="Q237" s="228">
        <v>0</v>
      </c>
      <c r="R237" s="228">
        <f>Q237*H237</f>
        <v>0</v>
      </c>
      <c r="S237" s="228">
        <v>0</v>
      </c>
      <c r="T237" s="229">
        <f>S237*H237</f>
        <v>0</v>
      </c>
      <c r="AR237" s="23" t="s">
        <v>224</v>
      </c>
      <c r="AT237" s="23" t="s">
        <v>182</v>
      </c>
      <c r="AU237" s="23" t="s">
        <v>187</v>
      </c>
      <c r="AY237" s="23" t="s">
        <v>180</v>
      </c>
      <c r="BE237" s="230">
        <f>IF(N237="základní",J237,0)</f>
        <v>0</v>
      </c>
      <c r="BF237" s="230">
        <f>IF(N237="snížená",J237,0)</f>
        <v>0</v>
      </c>
      <c r="BG237" s="230">
        <f>IF(N237="zákl. přenesená",J237,0)</f>
        <v>0</v>
      </c>
      <c r="BH237" s="230">
        <f>IF(N237="sníž. přenesená",J237,0)</f>
        <v>0</v>
      </c>
      <c r="BI237" s="230">
        <f>IF(N237="nulová",J237,0)</f>
        <v>0</v>
      </c>
      <c r="BJ237" s="23" t="s">
        <v>187</v>
      </c>
      <c r="BK237" s="230">
        <f>ROUND(I237*H237,0)</f>
        <v>0</v>
      </c>
      <c r="BL237" s="23" t="s">
        <v>224</v>
      </c>
      <c r="BM237" s="23" t="s">
        <v>404</v>
      </c>
    </row>
    <row r="238" spans="2:47" s="1" customFormat="1" ht="13.5">
      <c r="B238" s="45"/>
      <c r="C238" s="73"/>
      <c r="D238" s="233" t="s">
        <v>205</v>
      </c>
      <c r="E238" s="73"/>
      <c r="F238" s="254" t="s">
        <v>405</v>
      </c>
      <c r="G238" s="73"/>
      <c r="H238" s="73"/>
      <c r="I238" s="190"/>
      <c r="J238" s="73"/>
      <c r="K238" s="73"/>
      <c r="L238" s="71"/>
      <c r="M238" s="255"/>
      <c r="N238" s="46"/>
      <c r="O238" s="46"/>
      <c r="P238" s="46"/>
      <c r="Q238" s="46"/>
      <c r="R238" s="46"/>
      <c r="S238" s="46"/>
      <c r="T238" s="94"/>
      <c r="AT238" s="23" t="s">
        <v>205</v>
      </c>
      <c r="AU238" s="23" t="s">
        <v>187</v>
      </c>
    </row>
    <row r="239" spans="2:65" s="1" customFormat="1" ht="22.8" customHeight="1">
      <c r="B239" s="45"/>
      <c r="C239" s="220" t="s">
        <v>406</v>
      </c>
      <c r="D239" s="220" t="s">
        <v>182</v>
      </c>
      <c r="E239" s="221" t="s">
        <v>407</v>
      </c>
      <c r="F239" s="222" t="s">
        <v>408</v>
      </c>
      <c r="G239" s="223" t="s">
        <v>203</v>
      </c>
      <c r="H239" s="224">
        <v>14</v>
      </c>
      <c r="I239" s="225"/>
      <c r="J239" s="224">
        <f>ROUND(I239*H239,0)</f>
        <v>0</v>
      </c>
      <c r="K239" s="222" t="s">
        <v>193</v>
      </c>
      <c r="L239" s="71"/>
      <c r="M239" s="226" t="s">
        <v>22</v>
      </c>
      <c r="N239" s="227" t="s">
        <v>45</v>
      </c>
      <c r="O239" s="46"/>
      <c r="P239" s="228">
        <f>O239*H239</f>
        <v>0</v>
      </c>
      <c r="Q239" s="228">
        <v>0</v>
      </c>
      <c r="R239" s="228">
        <f>Q239*H239</f>
        <v>0</v>
      </c>
      <c r="S239" s="228">
        <v>0</v>
      </c>
      <c r="T239" s="229">
        <f>S239*H239</f>
        <v>0</v>
      </c>
      <c r="AR239" s="23" t="s">
        <v>224</v>
      </c>
      <c r="AT239" s="23" t="s">
        <v>182</v>
      </c>
      <c r="AU239" s="23" t="s">
        <v>187</v>
      </c>
      <c r="AY239" s="23" t="s">
        <v>180</v>
      </c>
      <c r="BE239" s="230">
        <f>IF(N239="základní",J239,0)</f>
        <v>0</v>
      </c>
      <c r="BF239" s="230">
        <f>IF(N239="snížená",J239,0)</f>
        <v>0</v>
      </c>
      <c r="BG239" s="230">
        <f>IF(N239="zákl. přenesená",J239,0)</f>
        <v>0</v>
      </c>
      <c r="BH239" s="230">
        <f>IF(N239="sníž. přenesená",J239,0)</f>
        <v>0</v>
      </c>
      <c r="BI239" s="230">
        <f>IF(N239="nulová",J239,0)</f>
        <v>0</v>
      </c>
      <c r="BJ239" s="23" t="s">
        <v>187</v>
      </c>
      <c r="BK239" s="230">
        <f>ROUND(I239*H239,0)</f>
        <v>0</v>
      </c>
      <c r="BL239" s="23" t="s">
        <v>224</v>
      </c>
      <c r="BM239" s="23" t="s">
        <v>409</v>
      </c>
    </row>
    <row r="240" spans="2:47" s="1" customFormat="1" ht="13.5">
      <c r="B240" s="45"/>
      <c r="C240" s="73"/>
      <c r="D240" s="233" t="s">
        <v>205</v>
      </c>
      <c r="E240" s="73"/>
      <c r="F240" s="254" t="s">
        <v>410</v>
      </c>
      <c r="G240" s="73"/>
      <c r="H240" s="73"/>
      <c r="I240" s="190"/>
      <c r="J240" s="73"/>
      <c r="K240" s="73"/>
      <c r="L240" s="71"/>
      <c r="M240" s="255"/>
      <c r="N240" s="46"/>
      <c r="O240" s="46"/>
      <c r="P240" s="46"/>
      <c r="Q240" s="46"/>
      <c r="R240" s="46"/>
      <c r="S240" s="46"/>
      <c r="T240" s="94"/>
      <c r="AT240" s="23" t="s">
        <v>205</v>
      </c>
      <c r="AU240" s="23" t="s">
        <v>187</v>
      </c>
    </row>
    <row r="241" spans="2:65" s="1" customFormat="1" ht="22.8" customHeight="1">
      <c r="B241" s="45"/>
      <c r="C241" s="220" t="s">
        <v>303</v>
      </c>
      <c r="D241" s="220" t="s">
        <v>182</v>
      </c>
      <c r="E241" s="221" t="s">
        <v>411</v>
      </c>
      <c r="F241" s="222" t="s">
        <v>412</v>
      </c>
      <c r="G241" s="223" t="s">
        <v>203</v>
      </c>
      <c r="H241" s="224">
        <v>14</v>
      </c>
      <c r="I241" s="225"/>
      <c r="J241" s="224">
        <f>ROUND(I241*H241,0)</f>
        <v>0</v>
      </c>
      <c r="K241" s="222" t="s">
        <v>193</v>
      </c>
      <c r="L241" s="71"/>
      <c r="M241" s="226" t="s">
        <v>22</v>
      </c>
      <c r="N241" s="227" t="s">
        <v>45</v>
      </c>
      <c r="O241" s="46"/>
      <c r="P241" s="228">
        <f>O241*H241</f>
        <v>0</v>
      </c>
      <c r="Q241" s="228">
        <v>0</v>
      </c>
      <c r="R241" s="228">
        <f>Q241*H241</f>
        <v>0</v>
      </c>
      <c r="S241" s="228">
        <v>0</v>
      </c>
      <c r="T241" s="229">
        <f>S241*H241</f>
        <v>0</v>
      </c>
      <c r="AR241" s="23" t="s">
        <v>224</v>
      </c>
      <c r="AT241" s="23" t="s">
        <v>182</v>
      </c>
      <c r="AU241" s="23" t="s">
        <v>187</v>
      </c>
      <c r="AY241" s="23" t="s">
        <v>180</v>
      </c>
      <c r="BE241" s="230">
        <f>IF(N241="základní",J241,0)</f>
        <v>0</v>
      </c>
      <c r="BF241" s="230">
        <f>IF(N241="snížená",J241,0)</f>
        <v>0</v>
      </c>
      <c r="BG241" s="230">
        <f>IF(N241="zákl. přenesená",J241,0)</f>
        <v>0</v>
      </c>
      <c r="BH241" s="230">
        <f>IF(N241="sníž. přenesená",J241,0)</f>
        <v>0</v>
      </c>
      <c r="BI241" s="230">
        <f>IF(N241="nulová",J241,0)</f>
        <v>0</v>
      </c>
      <c r="BJ241" s="23" t="s">
        <v>187</v>
      </c>
      <c r="BK241" s="230">
        <f>ROUND(I241*H241,0)</f>
        <v>0</v>
      </c>
      <c r="BL241" s="23" t="s">
        <v>224</v>
      </c>
      <c r="BM241" s="23" t="s">
        <v>413</v>
      </c>
    </row>
    <row r="242" spans="2:47" s="1" customFormat="1" ht="13.5">
      <c r="B242" s="45"/>
      <c r="C242" s="73"/>
      <c r="D242" s="233" t="s">
        <v>205</v>
      </c>
      <c r="E242" s="73"/>
      <c r="F242" s="254" t="s">
        <v>410</v>
      </c>
      <c r="G242" s="73"/>
      <c r="H242" s="73"/>
      <c r="I242" s="190"/>
      <c r="J242" s="73"/>
      <c r="K242" s="73"/>
      <c r="L242" s="71"/>
      <c r="M242" s="255"/>
      <c r="N242" s="46"/>
      <c r="O242" s="46"/>
      <c r="P242" s="46"/>
      <c r="Q242" s="46"/>
      <c r="R242" s="46"/>
      <c r="S242" s="46"/>
      <c r="T242" s="94"/>
      <c r="AT242" s="23" t="s">
        <v>205</v>
      </c>
      <c r="AU242" s="23" t="s">
        <v>187</v>
      </c>
    </row>
    <row r="243" spans="2:65" s="1" customFormat="1" ht="34.2" customHeight="1">
      <c r="B243" s="45"/>
      <c r="C243" s="220" t="s">
        <v>414</v>
      </c>
      <c r="D243" s="220" t="s">
        <v>182</v>
      </c>
      <c r="E243" s="221" t="s">
        <v>415</v>
      </c>
      <c r="F243" s="222" t="s">
        <v>416</v>
      </c>
      <c r="G243" s="223" t="s">
        <v>334</v>
      </c>
      <c r="H243" s="225"/>
      <c r="I243" s="225"/>
      <c r="J243" s="224">
        <f>ROUND(I243*H243,0)</f>
        <v>0</v>
      </c>
      <c r="K243" s="222" t="s">
        <v>193</v>
      </c>
      <c r="L243" s="71"/>
      <c r="M243" s="226" t="s">
        <v>22</v>
      </c>
      <c r="N243" s="227" t="s">
        <v>45</v>
      </c>
      <c r="O243" s="46"/>
      <c r="P243" s="228">
        <f>O243*H243</f>
        <v>0</v>
      </c>
      <c r="Q243" s="228">
        <v>0</v>
      </c>
      <c r="R243" s="228">
        <f>Q243*H243</f>
        <v>0</v>
      </c>
      <c r="S243" s="228">
        <v>0</v>
      </c>
      <c r="T243" s="229">
        <f>S243*H243</f>
        <v>0</v>
      </c>
      <c r="AR243" s="23" t="s">
        <v>224</v>
      </c>
      <c r="AT243" s="23" t="s">
        <v>182</v>
      </c>
      <c r="AU243" s="23" t="s">
        <v>187</v>
      </c>
      <c r="AY243" s="23" t="s">
        <v>180</v>
      </c>
      <c r="BE243" s="230">
        <f>IF(N243="základní",J243,0)</f>
        <v>0</v>
      </c>
      <c r="BF243" s="230">
        <f>IF(N243="snížená",J243,0)</f>
        <v>0</v>
      </c>
      <c r="BG243" s="230">
        <f>IF(N243="zákl. přenesená",J243,0)</f>
        <v>0</v>
      </c>
      <c r="BH243" s="230">
        <f>IF(N243="sníž. přenesená",J243,0)</f>
        <v>0</v>
      </c>
      <c r="BI243" s="230">
        <f>IF(N243="nulová",J243,0)</f>
        <v>0</v>
      </c>
      <c r="BJ243" s="23" t="s">
        <v>187</v>
      </c>
      <c r="BK243" s="230">
        <f>ROUND(I243*H243,0)</f>
        <v>0</v>
      </c>
      <c r="BL243" s="23" t="s">
        <v>224</v>
      </c>
      <c r="BM243" s="23" t="s">
        <v>417</v>
      </c>
    </row>
    <row r="244" spans="2:47" s="1" customFormat="1" ht="13.5">
      <c r="B244" s="45"/>
      <c r="C244" s="73"/>
      <c r="D244" s="233" t="s">
        <v>205</v>
      </c>
      <c r="E244" s="73"/>
      <c r="F244" s="254" t="s">
        <v>418</v>
      </c>
      <c r="G244" s="73"/>
      <c r="H244" s="73"/>
      <c r="I244" s="190"/>
      <c r="J244" s="73"/>
      <c r="K244" s="73"/>
      <c r="L244" s="71"/>
      <c r="M244" s="255"/>
      <c r="N244" s="46"/>
      <c r="O244" s="46"/>
      <c r="P244" s="46"/>
      <c r="Q244" s="46"/>
      <c r="R244" s="46"/>
      <c r="S244" s="46"/>
      <c r="T244" s="94"/>
      <c r="AT244" s="23" t="s">
        <v>205</v>
      </c>
      <c r="AU244" s="23" t="s">
        <v>187</v>
      </c>
    </row>
    <row r="245" spans="2:63" s="10" customFormat="1" ht="29.85" customHeight="1">
      <c r="B245" s="204"/>
      <c r="C245" s="205"/>
      <c r="D245" s="206" t="s">
        <v>72</v>
      </c>
      <c r="E245" s="218" t="s">
        <v>419</v>
      </c>
      <c r="F245" s="218" t="s">
        <v>420</v>
      </c>
      <c r="G245" s="205"/>
      <c r="H245" s="205"/>
      <c r="I245" s="208"/>
      <c r="J245" s="219">
        <f>BK245</f>
        <v>0</v>
      </c>
      <c r="K245" s="205"/>
      <c r="L245" s="210"/>
      <c r="M245" s="211"/>
      <c r="N245" s="212"/>
      <c r="O245" s="212"/>
      <c r="P245" s="213">
        <f>SUM(P246:P268)</f>
        <v>0</v>
      </c>
      <c r="Q245" s="212"/>
      <c r="R245" s="213">
        <f>SUM(R246:R268)</f>
        <v>0</v>
      </c>
      <c r="S245" s="212"/>
      <c r="T245" s="214">
        <f>SUM(T246:T268)</f>
        <v>0</v>
      </c>
      <c r="AR245" s="215" t="s">
        <v>187</v>
      </c>
      <c r="AT245" s="216" t="s">
        <v>72</v>
      </c>
      <c r="AU245" s="216" t="s">
        <v>10</v>
      </c>
      <c r="AY245" s="215" t="s">
        <v>180</v>
      </c>
      <c r="BK245" s="217">
        <f>SUM(BK246:BK268)</f>
        <v>0</v>
      </c>
    </row>
    <row r="246" spans="2:65" s="1" customFormat="1" ht="14.4" customHeight="1">
      <c r="B246" s="45"/>
      <c r="C246" s="220" t="s">
        <v>309</v>
      </c>
      <c r="D246" s="220" t="s">
        <v>182</v>
      </c>
      <c r="E246" s="221" t="s">
        <v>421</v>
      </c>
      <c r="F246" s="222" t="s">
        <v>422</v>
      </c>
      <c r="G246" s="223" t="s">
        <v>423</v>
      </c>
      <c r="H246" s="224">
        <v>1</v>
      </c>
      <c r="I246" s="225"/>
      <c r="J246" s="224">
        <f>ROUND(I246*H246,0)</f>
        <v>0</v>
      </c>
      <c r="K246" s="222" t="s">
        <v>193</v>
      </c>
      <c r="L246" s="71"/>
      <c r="M246" s="226" t="s">
        <v>22</v>
      </c>
      <c r="N246" s="227" t="s">
        <v>45</v>
      </c>
      <c r="O246" s="46"/>
      <c r="P246" s="228">
        <f>O246*H246</f>
        <v>0</v>
      </c>
      <c r="Q246" s="228">
        <v>0</v>
      </c>
      <c r="R246" s="228">
        <f>Q246*H246</f>
        <v>0</v>
      </c>
      <c r="S246" s="228">
        <v>0</v>
      </c>
      <c r="T246" s="229">
        <f>S246*H246</f>
        <v>0</v>
      </c>
      <c r="AR246" s="23" t="s">
        <v>224</v>
      </c>
      <c r="AT246" s="23" t="s">
        <v>182</v>
      </c>
      <c r="AU246" s="23" t="s">
        <v>187</v>
      </c>
      <c r="AY246" s="23" t="s">
        <v>180</v>
      </c>
      <c r="BE246" s="230">
        <f>IF(N246="základní",J246,0)</f>
        <v>0</v>
      </c>
      <c r="BF246" s="230">
        <f>IF(N246="snížená",J246,0)</f>
        <v>0</v>
      </c>
      <c r="BG246" s="230">
        <f>IF(N246="zákl. přenesená",J246,0)</f>
        <v>0</v>
      </c>
      <c r="BH246" s="230">
        <f>IF(N246="sníž. přenesená",J246,0)</f>
        <v>0</v>
      </c>
      <c r="BI246" s="230">
        <f>IF(N246="nulová",J246,0)</f>
        <v>0</v>
      </c>
      <c r="BJ246" s="23" t="s">
        <v>187</v>
      </c>
      <c r="BK246" s="230">
        <f>ROUND(I246*H246,0)</f>
        <v>0</v>
      </c>
      <c r="BL246" s="23" t="s">
        <v>224</v>
      </c>
      <c r="BM246" s="23" t="s">
        <v>424</v>
      </c>
    </row>
    <row r="247" spans="2:65" s="1" customFormat="1" ht="22.8" customHeight="1">
      <c r="B247" s="45"/>
      <c r="C247" s="220" t="s">
        <v>425</v>
      </c>
      <c r="D247" s="220" t="s">
        <v>182</v>
      </c>
      <c r="E247" s="221" t="s">
        <v>426</v>
      </c>
      <c r="F247" s="222" t="s">
        <v>427</v>
      </c>
      <c r="G247" s="223" t="s">
        <v>423</v>
      </c>
      <c r="H247" s="224">
        <v>1</v>
      </c>
      <c r="I247" s="225"/>
      <c r="J247" s="224">
        <f>ROUND(I247*H247,0)</f>
        <v>0</v>
      </c>
      <c r="K247" s="222" t="s">
        <v>193</v>
      </c>
      <c r="L247" s="71"/>
      <c r="M247" s="226" t="s">
        <v>22</v>
      </c>
      <c r="N247" s="227" t="s">
        <v>45</v>
      </c>
      <c r="O247" s="46"/>
      <c r="P247" s="228">
        <f>O247*H247</f>
        <v>0</v>
      </c>
      <c r="Q247" s="228">
        <v>0</v>
      </c>
      <c r="R247" s="228">
        <f>Q247*H247</f>
        <v>0</v>
      </c>
      <c r="S247" s="228">
        <v>0</v>
      </c>
      <c r="T247" s="229">
        <f>S247*H247</f>
        <v>0</v>
      </c>
      <c r="AR247" s="23" t="s">
        <v>224</v>
      </c>
      <c r="AT247" s="23" t="s">
        <v>182</v>
      </c>
      <c r="AU247" s="23" t="s">
        <v>187</v>
      </c>
      <c r="AY247" s="23" t="s">
        <v>180</v>
      </c>
      <c r="BE247" s="230">
        <f>IF(N247="základní",J247,0)</f>
        <v>0</v>
      </c>
      <c r="BF247" s="230">
        <f>IF(N247="snížená",J247,0)</f>
        <v>0</v>
      </c>
      <c r="BG247" s="230">
        <f>IF(N247="zákl. přenesená",J247,0)</f>
        <v>0</v>
      </c>
      <c r="BH247" s="230">
        <f>IF(N247="sníž. přenesená",J247,0)</f>
        <v>0</v>
      </c>
      <c r="BI247" s="230">
        <f>IF(N247="nulová",J247,0)</f>
        <v>0</v>
      </c>
      <c r="BJ247" s="23" t="s">
        <v>187</v>
      </c>
      <c r="BK247" s="230">
        <f>ROUND(I247*H247,0)</f>
        <v>0</v>
      </c>
      <c r="BL247" s="23" t="s">
        <v>224</v>
      </c>
      <c r="BM247" s="23" t="s">
        <v>428</v>
      </c>
    </row>
    <row r="248" spans="2:47" s="1" customFormat="1" ht="13.5">
      <c r="B248" s="45"/>
      <c r="C248" s="73"/>
      <c r="D248" s="233" t="s">
        <v>205</v>
      </c>
      <c r="E248" s="73"/>
      <c r="F248" s="254" t="s">
        <v>429</v>
      </c>
      <c r="G248" s="73"/>
      <c r="H248" s="73"/>
      <c r="I248" s="190"/>
      <c r="J248" s="73"/>
      <c r="K248" s="73"/>
      <c r="L248" s="71"/>
      <c r="M248" s="255"/>
      <c r="N248" s="46"/>
      <c r="O248" s="46"/>
      <c r="P248" s="46"/>
      <c r="Q248" s="46"/>
      <c r="R248" s="46"/>
      <c r="S248" s="46"/>
      <c r="T248" s="94"/>
      <c r="AT248" s="23" t="s">
        <v>205</v>
      </c>
      <c r="AU248" s="23" t="s">
        <v>187</v>
      </c>
    </row>
    <row r="249" spans="2:65" s="1" customFormat="1" ht="14.4" customHeight="1">
      <c r="B249" s="45"/>
      <c r="C249" s="220" t="s">
        <v>318</v>
      </c>
      <c r="D249" s="220" t="s">
        <v>182</v>
      </c>
      <c r="E249" s="221" t="s">
        <v>430</v>
      </c>
      <c r="F249" s="222" t="s">
        <v>431</v>
      </c>
      <c r="G249" s="223" t="s">
        <v>423</v>
      </c>
      <c r="H249" s="224">
        <v>1</v>
      </c>
      <c r="I249" s="225"/>
      <c r="J249" s="224">
        <f>ROUND(I249*H249,0)</f>
        <v>0</v>
      </c>
      <c r="K249" s="222" t="s">
        <v>193</v>
      </c>
      <c r="L249" s="71"/>
      <c r="M249" s="226" t="s">
        <v>22</v>
      </c>
      <c r="N249" s="227" t="s">
        <v>45</v>
      </c>
      <c r="O249" s="46"/>
      <c r="P249" s="228">
        <f>O249*H249</f>
        <v>0</v>
      </c>
      <c r="Q249" s="228">
        <v>0</v>
      </c>
      <c r="R249" s="228">
        <f>Q249*H249</f>
        <v>0</v>
      </c>
      <c r="S249" s="228">
        <v>0</v>
      </c>
      <c r="T249" s="229">
        <f>S249*H249</f>
        <v>0</v>
      </c>
      <c r="AR249" s="23" t="s">
        <v>224</v>
      </c>
      <c r="AT249" s="23" t="s">
        <v>182</v>
      </c>
      <c r="AU249" s="23" t="s">
        <v>187</v>
      </c>
      <c r="AY249" s="23" t="s">
        <v>180</v>
      </c>
      <c r="BE249" s="230">
        <f>IF(N249="základní",J249,0)</f>
        <v>0</v>
      </c>
      <c r="BF249" s="230">
        <f>IF(N249="snížená",J249,0)</f>
        <v>0</v>
      </c>
      <c r="BG249" s="230">
        <f>IF(N249="zákl. přenesená",J249,0)</f>
        <v>0</v>
      </c>
      <c r="BH249" s="230">
        <f>IF(N249="sníž. přenesená",J249,0)</f>
        <v>0</v>
      </c>
      <c r="BI249" s="230">
        <f>IF(N249="nulová",J249,0)</f>
        <v>0</v>
      </c>
      <c r="BJ249" s="23" t="s">
        <v>187</v>
      </c>
      <c r="BK249" s="230">
        <f>ROUND(I249*H249,0)</f>
        <v>0</v>
      </c>
      <c r="BL249" s="23" t="s">
        <v>224</v>
      </c>
      <c r="BM249" s="23" t="s">
        <v>29</v>
      </c>
    </row>
    <row r="250" spans="2:65" s="1" customFormat="1" ht="22.8" customHeight="1">
      <c r="B250" s="45"/>
      <c r="C250" s="220" t="s">
        <v>432</v>
      </c>
      <c r="D250" s="220" t="s">
        <v>182</v>
      </c>
      <c r="E250" s="221" t="s">
        <v>433</v>
      </c>
      <c r="F250" s="222" t="s">
        <v>434</v>
      </c>
      <c r="G250" s="223" t="s">
        <v>423</v>
      </c>
      <c r="H250" s="224">
        <v>1</v>
      </c>
      <c r="I250" s="225"/>
      <c r="J250" s="224">
        <f>ROUND(I250*H250,0)</f>
        <v>0</v>
      </c>
      <c r="K250" s="222" t="s">
        <v>193</v>
      </c>
      <c r="L250" s="71"/>
      <c r="M250" s="226" t="s">
        <v>22</v>
      </c>
      <c r="N250" s="227" t="s">
        <v>45</v>
      </c>
      <c r="O250" s="46"/>
      <c r="P250" s="228">
        <f>O250*H250</f>
        <v>0</v>
      </c>
      <c r="Q250" s="228">
        <v>0</v>
      </c>
      <c r="R250" s="228">
        <f>Q250*H250</f>
        <v>0</v>
      </c>
      <c r="S250" s="228">
        <v>0</v>
      </c>
      <c r="T250" s="229">
        <f>S250*H250</f>
        <v>0</v>
      </c>
      <c r="AR250" s="23" t="s">
        <v>224</v>
      </c>
      <c r="AT250" s="23" t="s">
        <v>182</v>
      </c>
      <c r="AU250" s="23" t="s">
        <v>187</v>
      </c>
      <c r="AY250" s="23" t="s">
        <v>180</v>
      </c>
      <c r="BE250" s="230">
        <f>IF(N250="základní",J250,0)</f>
        <v>0</v>
      </c>
      <c r="BF250" s="230">
        <f>IF(N250="snížená",J250,0)</f>
        <v>0</v>
      </c>
      <c r="BG250" s="230">
        <f>IF(N250="zákl. přenesená",J250,0)</f>
        <v>0</v>
      </c>
      <c r="BH250" s="230">
        <f>IF(N250="sníž. přenesená",J250,0)</f>
        <v>0</v>
      </c>
      <c r="BI250" s="230">
        <f>IF(N250="nulová",J250,0)</f>
        <v>0</v>
      </c>
      <c r="BJ250" s="23" t="s">
        <v>187</v>
      </c>
      <c r="BK250" s="230">
        <f>ROUND(I250*H250,0)</f>
        <v>0</v>
      </c>
      <c r="BL250" s="23" t="s">
        <v>224</v>
      </c>
      <c r="BM250" s="23" t="s">
        <v>435</v>
      </c>
    </row>
    <row r="251" spans="2:47" s="1" customFormat="1" ht="13.5">
      <c r="B251" s="45"/>
      <c r="C251" s="73"/>
      <c r="D251" s="233" t="s">
        <v>205</v>
      </c>
      <c r="E251" s="73"/>
      <c r="F251" s="254" t="s">
        <v>436</v>
      </c>
      <c r="G251" s="73"/>
      <c r="H251" s="73"/>
      <c r="I251" s="190"/>
      <c r="J251" s="73"/>
      <c r="K251" s="73"/>
      <c r="L251" s="71"/>
      <c r="M251" s="255"/>
      <c r="N251" s="46"/>
      <c r="O251" s="46"/>
      <c r="P251" s="46"/>
      <c r="Q251" s="46"/>
      <c r="R251" s="46"/>
      <c r="S251" s="46"/>
      <c r="T251" s="94"/>
      <c r="AT251" s="23" t="s">
        <v>205</v>
      </c>
      <c r="AU251" s="23" t="s">
        <v>187</v>
      </c>
    </row>
    <row r="252" spans="2:65" s="1" customFormat="1" ht="14.4" customHeight="1">
      <c r="B252" s="45"/>
      <c r="C252" s="220" t="s">
        <v>323</v>
      </c>
      <c r="D252" s="220" t="s">
        <v>182</v>
      </c>
      <c r="E252" s="221" t="s">
        <v>437</v>
      </c>
      <c r="F252" s="222" t="s">
        <v>438</v>
      </c>
      <c r="G252" s="223" t="s">
        <v>423</v>
      </c>
      <c r="H252" s="224">
        <v>1</v>
      </c>
      <c r="I252" s="225"/>
      <c r="J252" s="224">
        <f>ROUND(I252*H252,0)</f>
        <v>0</v>
      </c>
      <c r="K252" s="222" t="s">
        <v>193</v>
      </c>
      <c r="L252" s="71"/>
      <c r="M252" s="226" t="s">
        <v>22</v>
      </c>
      <c r="N252" s="227" t="s">
        <v>45</v>
      </c>
      <c r="O252" s="46"/>
      <c r="P252" s="228">
        <f>O252*H252</f>
        <v>0</v>
      </c>
      <c r="Q252" s="228">
        <v>0</v>
      </c>
      <c r="R252" s="228">
        <f>Q252*H252</f>
        <v>0</v>
      </c>
      <c r="S252" s="228">
        <v>0</v>
      </c>
      <c r="T252" s="229">
        <f>S252*H252</f>
        <v>0</v>
      </c>
      <c r="AR252" s="23" t="s">
        <v>224</v>
      </c>
      <c r="AT252" s="23" t="s">
        <v>182</v>
      </c>
      <c r="AU252" s="23" t="s">
        <v>187</v>
      </c>
      <c r="AY252" s="23" t="s">
        <v>180</v>
      </c>
      <c r="BE252" s="230">
        <f>IF(N252="základní",J252,0)</f>
        <v>0</v>
      </c>
      <c r="BF252" s="230">
        <f>IF(N252="snížená",J252,0)</f>
        <v>0</v>
      </c>
      <c r="BG252" s="230">
        <f>IF(N252="zákl. přenesená",J252,0)</f>
        <v>0</v>
      </c>
      <c r="BH252" s="230">
        <f>IF(N252="sníž. přenesená",J252,0)</f>
        <v>0</v>
      </c>
      <c r="BI252" s="230">
        <f>IF(N252="nulová",J252,0)</f>
        <v>0</v>
      </c>
      <c r="BJ252" s="23" t="s">
        <v>187</v>
      </c>
      <c r="BK252" s="230">
        <f>ROUND(I252*H252,0)</f>
        <v>0</v>
      </c>
      <c r="BL252" s="23" t="s">
        <v>224</v>
      </c>
      <c r="BM252" s="23" t="s">
        <v>439</v>
      </c>
    </row>
    <row r="253" spans="2:65" s="1" customFormat="1" ht="22.8" customHeight="1">
      <c r="B253" s="45"/>
      <c r="C253" s="220" t="s">
        <v>440</v>
      </c>
      <c r="D253" s="220" t="s">
        <v>182</v>
      </c>
      <c r="E253" s="221" t="s">
        <v>441</v>
      </c>
      <c r="F253" s="222" t="s">
        <v>442</v>
      </c>
      <c r="G253" s="223" t="s">
        <v>423</v>
      </c>
      <c r="H253" s="224">
        <v>1</v>
      </c>
      <c r="I253" s="225"/>
      <c r="J253" s="224">
        <f>ROUND(I253*H253,0)</f>
        <v>0</v>
      </c>
      <c r="K253" s="222" t="s">
        <v>193</v>
      </c>
      <c r="L253" s="71"/>
      <c r="M253" s="226" t="s">
        <v>22</v>
      </c>
      <c r="N253" s="227" t="s">
        <v>45</v>
      </c>
      <c r="O253" s="46"/>
      <c r="P253" s="228">
        <f>O253*H253</f>
        <v>0</v>
      </c>
      <c r="Q253" s="228">
        <v>0</v>
      </c>
      <c r="R253" s="228">
        <f>Q253*H253</f>
        <v>0</v>
      </c>
      <c r="S253" s="228">
        <v>0</v>
      </c>
      <c r="T253" s="229">
        <f>S253*H253</f>
        <v>0</v>
      </c>
      <c r="AR253" s="23" t="s">
        <v>224</v>
      </c>
      <c r="AT253" s="23" t="s">
        <v>182</v>
      </c>
      <c r="AU253" s="23" t="s">
        <v>187</v>
      </c>
      <c r="AY253" s="23" t="s">
        <v>180</v>
      </c>
      <c r="BE253" s="230">
        <f>IF(N253="základní",J253,0)</f>
        <v>0</v>
      </c>
      <c r="BF253" s="230">
        <f>IF(N253="snížená",J253,0)</f>
        <v>0</v>
      </c>
      <c r="BG253" s="230">
        <f>IF(N253="zákl. přenesená",J253,0)</f>
        <v>0</v>
      </c>
      <c r="BH253" s="230">
        <f>IF(N253="sníž. přenesená",J253,0)</f>
        <v>0</v>
      </c>
      <c r="BI253" s="230">
        <f>IF(N253="nulová",J253,0)</f>
        <v>0</v>
      </c>
      <c r="BJ253" s="23" t="s">
        <v>187</v>
      </c>
      <c r="BK253" s="230">
        <f>ROUND(I253*H253,0)</f>
        <v>0</v>
      </c>
      <c r="BL253" s="23" t="s">
        <v>224</v>
      </c>
      <c r="BM253" s="23" t="s">
        <v>443</v>
      </c>
    </row>
    <row r="254" spans="2:47" s="1" customFormat="1" ht="13.5">
      <c r="B254" s="45"/>
      <c r="C254" s="73"/>
      <c r="D254" s="233" t="s">
        <v>205</v>
      </c>
      <c r="E254" s="73"/>
      <c r="F254" s="254" t="s">
        <v>444</v>
      </c>
      <c r="G254" s="73"/>
      <c r="H254" s="73"/>
      <c r="I254" s="190"/>
      <c r="J254" s="73"/>
      <c r="K254" s="73"/>
      <c r="L254" s="71"/>
      <c r="M254" s="255"/>
      <c r="N254" s="46"/>
      <c r="O254" s="46"/>
      <c r="P254" s="46"/>
      <c r="Q254" s="46"/>
      <c r="R254" s="46"/>
      <c r="S254" s="46"/>
      <c r="T254" s="94"/>
      <c r="AT254" s="23" t="s">
        <v>205</v>
      </c>
      <c r="AU254" s="23" t="s">
        <v>187</v>
      </c>
    </row>
    <row r="255" spans="2:65" s="1" customFormat="1" ht="22.8" customHeight="1">
      <c r="B255" s="45"/>
      <c r="C255" s="220" t="s">
        <v>329</v>
      </c>
      <c r="D255" s="220" t="s">
        <v>182</v>
      </c>
      <c r="E255" s="221" t="s">
        <v>445</v>
      </c>
      <c r="F255" s="222" t="s">
        <v>446</v>
      </c>
      <c r="G255" s="223" t="s">
        <v>423</v>
      </c>
      <c r="H255" s="224">
        <v>1</v>
      </c>
      <c r="I255" s="225"/>
      <c r="J255" s="224">
        <f>ROUND(I255*H255,0)</f>
        <v>0</v>
      </c>
      <c r="K255" s="222" t="s">
        <v>193</v>
      </c>
      <c r="L255" s="71"/>
      <c r="M255" s="226" t="s">
        <v>22</v>
      </c>
      <c r="N255" s="227" t="s">
        <v>45</v>
      </c>
      <c r="O255" s="46"/>
      <c r="P255" s="228">
        <f>O255*H255</f>
        <v>0</v>
      </c>
      <c r="Q255" s="228">
        <v>0</v>
      </c>
      <c r="R255" s="228">
        <f>Q255*H255</f>
        <v>0</v>
      </c>
      <c r="S255" s="228">
        <v>0</v>
      </c>
      <c r="T255" s="229">
        <f>S255*H255</f>
        <v>0</v>
      </c>
      <c r="AR255" s="23" t="s">
        <v>224</v>
      </c>
      <c r="AT255" s="23" t="s">
        <v>182</v>
      </c>
      <c r="AU255" s="23" t="s">
        <v>187</v>
      </c>
      <c r="AY255" s="23" t="s">
        <v>180</v>
      </c>
      <c r="BE255" s="230">
        <f>IF(N255="základní",J255,0)</f>
        <v>0</v>
      </c>
      <c r="BF255" s="230">
        <f>IF(N255="snížená",J255,0)</f>
        <v>0</v>
      </c>
      <c r="BG255" s="230">
        <f>IF(N255="zákl. přenesená",J255,0)</f>
        <v>0</v>
      </c>
      <c r="BH255" s="230">
        <f>IF(N255="sníž. přenesená",J255,0)</f>
        <v>0</v>
      </c>
      <c r="BI255" s="230">
        <f>IF(N255="nulová",J255,0)</f>
        <v>0</v>
      </c>
      <c r="BJ255" s="23" t="s">
        <v>187</v>
      </c>
      <c r="BK255" s="230">
        <f>ROUND(I255*H255,0)</f>
        <v>0</v>
      </c>
      <c r="BL255" s="23" t="s">
        <v>224</v>
      </c>
      <c r="BM255" s="23" t="s">
        <v>447</v>
      </c>
    </row>
    <row r="256" spans="2:65" s="1" customFormat="1" ht="14.4" customHeight="1">
      <c r="B256" s="45"/>
      <c r="C256" s="220" t="s">
        <v>448</v>
      </c>
      <c r="D256" s="220" t="s">
        <v>182</v>
      </c>
      <c r="E256" s="221" t="s">
        <v>449</v>
      </c>
      <c r="F256" s="222" t="s">
        <v>450</v>
      </c>
      <c r="G256" s="223" t="s">
        <v>423</v>
      </c>
      <c r="H256" s="224">
        <v>1</v>
      </c>
      <c r="I256" s="225"/>
      <c r="J256" s="224">
        <f>ROUND(I256*H256,0)</f>
        <v>0</v>
      </c>
      <c r="K256" s="222" t="s">
        <v>193</v>
      </c>
      <c r="L256" s="71"/>
      <c r="M256" s="226" t="s">
        <v>22</v>
      </c>
      <c r="N256" s="227" t="s">
        <v>45</v>
      </c>
      <c r="O256" s="46"/>
      <c r="P256" s="228">
        <f>O256*H256</f>
        <v>0</v>
      </c>
      <c r="Q256" s="228">
        <v>0</v>
      </c>
      <c r="R256" s="228">
        <f>Q256*H256</f>
        <v>0</v>
      </c>
      <c r="S256" s="228">
        <v>0</v>
      </c>
      <c r="T256" s="229">
        <f>S256*H256</f>
        <v>0</v>
      </c>
      <c r="AR256" s="23" t="s">
        <v>224</v>
      </c>
      <c r="AT256" s="23" t="s">
        <v>182</v>
      </c>
      <c r="AU256" s="23" t="s">
        <v>187</v>
      </c>
      <c r="AY256" s="23" t="s">
        <v>180</v>
      </c>
      <c r="BE256" s="230">
        <f>IF(N256="základní",J256,0)</f>
        <v>0</v>
      </c>
      <c r="BF256" s="230">
        <f>IF(N256="snížená",J256,0)</f>
        <v>0</v>
      </c>
      <c r="BG256" s="230">
        <f>IF(N256="zákl. přenesená",J256,0)</f>
        <v>0</v>
      </c>
      <c r="BH256" s="230">
        <f>IF(N256="sníž. přenesená",J256,0)</f>
        <v>0</v>
      </c>
      <c r="BI256" s="230">
        <f>IF(N256="nulová",J256,0)</f>
        <v>0</v>
      </c>
      <c r="BJ256" s="23" t="s">
        <v>187</v>
      </c>
      <c r="BK256" s="230">
        <f>ROUND(I256*H256,0)</f>
        <v>0</v>
      </c>
      <c r="BL256" s="23" t="s">
        <v>224</v>
      </c>
      <c r="BM256" s="23" t="s">
        <v>451</v>
      </c>
    </row>
    <row r="257" spans="2:47" s="1" customFormat="1" ht="13.5">
      <c r="B257" s="45"/>
      <c r="C257" s="73"/>
      <c r="D257" s="233" t="s">
        <v>205</v>
      </c>
      <c r="E257" s="73"/>
      <c r="F257" s="254" t="s">
        <v>452</v>
      </c>
      <c r="G257" s="73"/>
      <c r="H257" s="73"/>
      <c r="I257" s="190"/>
      <c r="J257" s="73"/>
      <c r="K257" s="73"/>
      <c r="L257" s="71"/>
      <c r="M257" s="255"/>
      <c r="N257" s="46"/>
      <c r="O257" s="46"/>
      <c r="P257" s="46"/>
      <c r="Q257" s="46"/>
      <c r="R257" s="46"/>
      <c r="S257" s="46"/>
      <c r="T257" s="94"/>
      <c r="AT257" s="23" t="s">
        <v>205</v>
      </c>
      <c r="AU257" s="23" t="s">
        <v>187</v>
      </c>
    </row>
    <row r="258" spans="2:65" s="1" customFormat="1" ht="22.8" customHeight="1">
      <c r="B258" s="45"/>
      <c r="C258" s="220" t="s">
        <v>335</v>
      </c>
      <c r="D258" s="220" t="s">
        <v>182</v>
      </c>
      <c r="E258" s="221" t="s">
        <v>453</v>
      </c>
      <c r="F258" s="222" t="s">
        <v>454</v>
      </c>
      <c r="G258" s="223" t="s">
        <v>423</v>
      </c>
      <c r="H258" s="224">
        <v>1</v>
      </c>
      <c r="I258" s="225"/>
      <c r="J258" s="224">
        <f>ROUND(I258*H258,0)</f>
        <v>0</v>
      </c>
      <c r="K258" s="222" t="s">
        <v>193</v>
      </c>
      <c r="L258" s="71"/>
      <c r="M258" s="226" t="s">
        <v>22</v>
      </c>
      <c r="N258" s="227" t="s">
        <v>45</v>
      </c>
      <c r="O258" s="46"/>
      <c r="P258" s="228">
        <f>O258*H258</f>
        <v>0</v>
      </c>
      <c r="Q258" s="228">
        <v>0</v>
      </c>
      <c r="R258" s="228">
        <f>Q258*H258</f>
        <v>0</v>
      </c>
      <c r="S258" s="228">
        <v>0</v>
      </c>
      <c r="T258" s="229">
        <f>S258*H258</f>
        <v>0</v>
      </c>
      <c r="AR258" s="23" t="s">
        <v>224</v>
      </c>
      <c r="AT258" s="23" t="s">
        <v>182</v>
      </c>
      <c r="AU258" s="23" t="s">
        <v>187</v>
      </c>
      <c r="AY258" s="23" t="s">
        <v>180</v>
      </c>
      <c r="BE258" s="230">
        <f>IF(N258="základní",J258,0)</f>
        <v>0</v>
      </c>
      <c r="BF258" s="230">
        <f>IF(N258="snížená",J258,0)</f>
        <v>0</v>
      </c>
      <c r="BG258" s="230">
        <f>IF(N258="zákl. přenesená",J258,0)</f>
        <v>0</v>
      </c>
      <c r="BH258" s="230">
        <f>IF(N258="sníž. přenesená",J258,0)</f>
        <v>0</v>
      </c>
      <c r="BI258" s="230">
        <f>IF(N258="nulová",J258,0)</f>
        <v>0</v>
      </c>
      <c r="BJ258" s="23" t="s">
        <v>187</v>
      </c>
      <c r="BK258" s="230">
        <f>ROUND(I258*H258,0)</f>
        <v>0</v>
      </c>
      <c r="BL258" s="23" t="s">
        <v>224</v>
      </c>
      <c r="BM258" s="23" t="s">
        <v>455</v>
      </c>
    </row>
    <row r="259" spans="2:65" s="1" customFormat="1" ht="22.8" customHeight="1">
      <c r="B259" s="45"/>
      <c r="C259" s="220" t="s">
        <v>456</v>
      </c>
      <c r="D259" s="220" t="s">
        <v>182</v>
      </c>
      <c r="E259" s="221" t="s">
        <v>457</v>
      </c>
      <c r="F259" s="222" t="s">
        <v>458</v>
      </c>
      <c r="G259" s="223" t="s">
        <v>358</v>
      </c>
      <c r="H259" s="224">
        <v>1</v>
      </c>
      <c r="I259" s="225"/>
      <c r="J259" s="224">
        <f>ROUND(I259*H259,0)</f>
        <v>0</v>
      </c>
      <c r="K259" s="222" t="s">
        <v>193</v>
      </c>
      <c r="L259" s="71"/>
      <c r="M259" s="226" t="s">
        <v>22</v>
      </c>
      <c r="N259" s="227" t="s">
        <v>45</v>
      </c>
      <c r="O259" s="46"/>
      <c r="P259" s="228">
        <f>O259*H259</f>
        <v>0</v>
      </c>
      <c r="Q259" s="228">
        <v>0</v>
      </c>
      <c r="R259" s="228">
        <f>Q259*H259</f>
        <v>0</v>
      </c>
      <c r="S259" s="228">
        <v>0</v>
      </c>
      <c r="T259" s="229">
        <f>S259*H259</f>
        <v>0</v>
      </c>
      <c r="AR259" s="23" t="s">
        <v>224</v>
      </c>
      <c r="AT259" s="23" t="s">
        <v>182</v>
      </c>
      <c r="AU259" s="23" t="s">
        <v>187</v>
      </c>
      <c r="AY259" s="23" t="s">
        <v>180</v>
      </c>
      <c r="BE259" s="230">
        <f>IF(N259="základní",J259,0)</f>
        <v>0</v>
      </c>
      <c r="BF259" s="230">
        <f>IF(N259="snížená",J259,0)</f>
        <v>0</v>
      </c>
      <c r="BG259" s="230">
        <f>IF(N259="zákl. přenesená",J259,0)</f>
        <v>0</v>
      </c>
      <c r="BH259" s="230">
        <f>IF(N259="sníž. přenesená",J259,0)</f>
        <v>0</v>
      </c>
      <c r="BI259" s="230">
        <f>IF(N259="nulová",J259,0)</f>
        <v>0</v>
      </c>
      <c r="BJ259" s="23" t="s">
        <v>187</v>
      </c>
      <c r="BK259" s="230">
        <f>ROUND(I259*H259,0)</f>
        <v>0</v>
      </c>
      <c r="BL259" s="23" t="s">
        <v>224</v>
      </c>
      <c r="BM259" s="23" t="s">
        <v>459</v>
      </c>
    </row>
    <row r="260" spans="2:65" s="1" customFormat="1" ht="14.4" customHeight="1">
      <c r="B260" s="45"/>
      <c r="C260" s="220" t="s">
        <v>342</v>
      </c>
      <c r="D260" s="220" t="s">
        <v>182</v>
      </c>
      <c r="E260" s="221" t="s">
        <v>460</v>
      </c>
      <c r="F260" s="222" t="s">
        <v>461</v>
      </c>
      <c r="G260" s="223" t="s">
        <v>423</v>
      </c>
      <c r="H260" s="224">
        <v>3</v>
      </c>
      <c r="I260" s="225"/>
      <c r="J260" s="224">
        <f>ROUND(I260*H260,0)</f>
        <v>0</v>
      </c>
      <c r="K260" s="222" t="s">
        <v>193</v>
      </c>
      <c r="L260" s="71"/>
      <c r="M260" s="226" t="s">
        <v>22</v>
      </c>
      <c r="N260" s="227" t="s">
        <v>45</v>
      </c>
      <c r="O260" s="46"/>
      <c r="P260" s="228">
        <f>O260*H260</f>
        <v>0</v>
      </c>
      <c r="Q260" s="228">
        <v>0</v>
      </c>
      <c r="R260" s="228">
        <f>Q260*H260</f>
        <v>0</v>
      </c>
      <c r="S260" s="228">
        <v>0</v>
      </c>
      <c r="T260" s="229">
        <f>S260*H260</f>
        <v>0</v>
      </c>
      <c r="AR260" s="23" t="s">
        <v>224</v>
      </c>
      <c r="AT260" s="23" t="s">
        <v>182</v>
      </c>
      <c r="AU260" s="23" t="s">
        <v>187</v>
      </c>
      <c r="AY260" s="23" t="s">
        <v>180</v>
      </c>
      <c r="BE260" s="230">
        <f>IF(N260="základní",J260,0)</f>
        <v>0</v>
      </c>
      <c r="BF260" s="230">
        <f>IF(N260="snížená",J260,0)</f>
        <v>0</v>
      </c>
      <c r="BG260" s="230">
        <f>IF(N260="zákl. přenesená",J260,0)</f>
        <v>0</v>
      </c>
      <c r="BH260" s="230">
        <f>IF(N260="sníž. přenesená",J260,0)</f>
        <v>0</v>
      </c>
      <c r="BI260" s="230">
        <f>IF(N260="nulová",J260,0)</f>
        <v>0</v>
      </c>
      <c r="BJ260" s="23" t="s">
        <v>187</v>
      </c>
      <c r="BK260" s="230">
        <f>ROUND(I260*H260,0)</f>
        <v>0</v>
      </c>
      <c r="BL260" s="23" t="s">
        <v>224</v>
      </c>
      <c r="BM260" s="23" t="s">
        <v>462</v>
      </c>
    </row>
    <row r="261" spans="2:65" s="1" customFormat="1" ht="22.8" customHeight="1">
      <c r="B261" s="45"/>
      <c r="C261" s="220" t="s">
        <v>463</v>
      </c>
      <c r="D261" s="220" t="s">
        <v>182</v>
      </c>
      <c r="E261" s="221" t="s">
        <v>464</v>
      </c>
      <c r="F261" s="222" t="s">
        <v>465</v>
      </c>
      <c r="G261" s="223" t="s">
        <v>423</v>
      </c>
      <c r="H261" s="224">
        <v>1</v>
      </c>
      <c r="I261" s="225"/>
      <c r="J261" s="224">
        <f>ROUND(I261*H261,0)</f>
        <v>0</v>
      </c>
      <c r="K261" s="222" t="s">
        <v>193</v>
      </c>
      <c r="L261" s="71"/>
      <c r="M261" s="226" t="s">
        <v>22</v>
      </c>
      <c r="N261" s="227" t="s">
        <v>45</v>
      </c>
      <c r="O261" s="46"/>
      <c r="P261" s="228">
        <f>O261*H261</f>
        <v>0</v>
      </c>
      <c r="Q261" s="228">
        <v>0</v>
      </c>
      <c r="R261" s="228">
        <f>Q261*H261</f>
        <v>0</v>
      </c>
      <c r="S261" s="228">
        <v>0</v>
      </c>
      <c r="T261" s="229">
        <f>S261*H261</f>
        <v>0</v>
      </c>
      <c r="AR261" s="23" t="s">
        <v>224</v>
      </c>
      <c r="AT261" s="23" t="s">
        <v>182</v>
      </c>
      <c r="AU261" s="23" t="s">
        <v>187</v>
      </c>
      <c r="AY261" s="23" t="s">
        <v>180</v>
      </c>
      <c r="BE261" s="230">
        <f>IF(N261="základní",J261,0)</f>
        <v>0</v>
      </c>
      <c r="BF261" s="230">
        <f>IF(N261="snížená",J261,0)</f>
        <v>0</v>
      </c>
      <c r="BG261" s="230">
        <f>IF(N261="zákl. přenesená",J261,0)</f>
        <v>0</v>
      </c>
      <c r="BH261" s="230">
        <f>IF(N261="sníž. přenesená",J261,0)</f>
        <v>0</v>
      </c>
      <c r="BI261" s="230">
        <f>IF(N261="nulová",J261,0)</f>
        <v>0</v>
      </c>
      <c r="BJ261" s="23" t="s">
        <v>187</v>
      </c>
      <c r="BK261" s="230">
        <f>ROUND(I261*H261,0)</f>
        <v>0</v>
      </c>
      <c r="BL261" s="23" t="s">
        <v>224</v>
      </c>
      <c r="BM261" s="23" t="s">
        <v>466</v>
      </c>
    </row>
    <row r="262" spans="2:47" s="1" customFormat="1" ht="13.5">
      <c r="B262" s="45"/>
      <c r="C262" s="73"/>
      <c r="D262" s="233" t="s">
        <v>205</v>
      </c>
      <c r="E262" s="73"/>
      <c r="F262" s="254" t="s">
        <v>467</v>
      </c>
      <c r="G262" s="73"/>
      <c r="H262" s="73"/>
      <c r="I262" s="190"/>
      <c r="J262" s="73"/>
      <c r="K262" s="73"/>
      <c r="L262" s="71"/>
      <c r="M262" s="255"/>
      <c r="N262" s="46"/>
      <c r="O262" s="46"/>
      <c r="P262" s="46"/>
      <c r="Q262" s="46"/>
      <c r="R262" s="46"/>
      <c r="S262" s="46"/>
      <c r="T262" s="94"/>
      <c r="AT262" s="23" t="s">
        <v>205</v>
      </c>
      <c r="AU262" s="23" t="s">
        <v>187</v>
      </c>
    </row>
    <row r="263" spans="2:65" s="1" customFormat="1" ht="14.4" customHeight="1">
      <c r="B263" s="45"/>
      <c r="C263" s="220" t="s">
        <v>345</v>
      </c>
      <c r="D263" s="220" t="s">
        <v>182</v>
      </c>
      <c r="E263" s="221" t="s">
        <v>468</v>
      </c>
      <c r="F263" s="222" t="s">
        <v>469</v>
      </c>
      <c r="G263" s="223" t="s">
        <v>423</v>
      </c>
      <c r="H263" s="224">
        <v>1</v>
      </c>
      <c r="I263" s="225"/>
      <c r="J263" s="224">
        <f>ROUND(I263*H263,0)</f>
        <v>0</v>
      </c>
      <c r="K263" s="222" t="s">
        <v>193</v>
      </c>
      <c r="L263" s="71"/>
      <c r="M263" s="226" t="s">
        <v>22</v>
      </c>
      <c r="N263" s="227" t="s">
        <v>45</v>
      </c>
      <c r="O263" s="46"/>
      <c r="P263" s="228">
        <f>O263*H263</f>
        <v>0</v>
      </c>
      <c r="Q263" s="228">
        <v>0</v>
      </c>
      <c r="R263" s="228">
        <f>Q263*H263</f>
        <v>0</v>
      </c>
      <c r="S263" s="228">
        <v>0</v>
      </c>
      <c r="T263" s="229">
        <f>S263*H263</f>
        <v>0</v>
      </c>
      <c r="AR263" s="23" t="s">
        <v>224</v>
      </c>
      <c r="AT263" s="23" t="s">
        <v>182</v>
      </c>
      <c r="AU263" s="23" t="s">
        <v>187</v>
      </c>
      <c r="AY263" s="23" t="s">
        <v>180</v>
      </c>
      <c r="BE263" s="230">
        <f>IF(N263="základní",J263,0)</f>
        <v>0</v>
      </c>
      <c r="BF263" s="230">
        <f>IF(N263="snížená",J263,0)</f>
        <v>0</v>
      </c>
      <c r="BG263" s="230">
        <f>IF(N263="zákl. přenesená",J263,0)</f>
        <v>0</v>
      </c>
      <c r="BH263" s="230">
        <f>IF(N263="sníž. přenesená",J263,0)</f>
        <v>0</v>
      </c>
      <c r="BI263" s="230">
        <f>IF(N263="nulová",J263,0)</f>
        <v>0</v>
      </c>
      <c r="BJ263" s="23" t="s">
        <v>187</v>
      </c>
      <c r="BK263" s="230">
        <f>ROUND(I263*H263,0)</f>
        <v>0</v>
      </c>
      <c r="BL263" s="23" t="s">
        <v>224</v>
      </c>
      <c r="BM263" s="23" t="s">
        <v>470</v>
      </c>
    </row>
    <row r="264" spans="2:47" s="1" customFormat="1" ht="13.5">
      <c r="B264" s="45"/>
      <c r="C264" s="73"/>
      <c r="D264" s="233" t="s">
        <v>205</v>
      </c>
      <c r="E264" s="73"/>
      <c r="F264" s="254" t="s">
        <v>471</v>
      </c>
      <c r="G264" s="73"/>
      <c r="H264" s="73"/>
      <c r="I264" s="190"/>
      <c r="J264" s="73"/>
      <c r="K264" s="73"/>
      <c r="L264" s="71"/>
      <c r="M264" s="255"/>
      <c r="N264" s="46"/>
      <c r="O264" s="46"/>
      <c r="P264" s="46"/>
      <c r="Q264" s="46"/>
      <c r="R264" s="46"/>
      <c r="S264" s="46"/>
      <c r="T264" s="94"/>
      <c r="AT264" s="23" t="s">
        <v>205</v>
      </c>
      <c r="AU264" s="23" t="s">
        <v>187</v>
      </c>
    </row>
    <row r="265" spans="2:65" s="1" customFormat="1" ht="14.4" customHeight="1">
      <c r="B265" s="45"/>
      <c r="C265" s="220" t="s">
        <v>472</v>
      </c>
      <c r="D265" s="220" t="s">
        <v>182</v>
      </c>
      <c r="E265" s="221" t="s">
        <v>473</v>
      </c>
      <c r="F265" s="222" t="s">
        <v>474</v>
      </c>
      <c r="G265" s="223" t="s">
        <v>423</v>
      </c>
      <c r="H265" s="224">
        <v>1</v>
      </c>
      <c r="I265" s="225"/>
      <c r="J265" s="224">
        <f>ROUND(I265*H265,0)</f>
        <v>0</v>
      </c>
      <c r="K265" s="222" t="s">
        <v>193</v>
      </c>
      <c r="L265" s="71"/>
      <c r="M265" s="226" t="s">
        <v>22</v>
      </c>
      <c r="N265" s="227" t="s">
        <v>45</v>
      </c>
      <c r="O265" s="46"/>
      <c r="P265" s="228">
        <f>O265*H265</f>
        <v>0</v>
      </c>
      <c r="Q265" s="228">
        <v>0</v>
      </c>
      <c r="R265" s="228">
        <f>Q265*H265</f>
        <v>0</v>
      </c>
      <c r="S265" s="228">
        <v>0</v>
      </c>
      <c r="T265" s="229">
        <f>S265*H265</f>
        <v>0</v>
      </c>
      <c r="AR265" s="23" t="s">
        <v>224</v>
      </c>
      <c r="AT265" s="23" t="s">
        <v>182</v>
      </c>
      <c r="AU265" s="23" t="s">
        <v>187</v>
      </c>
      <c r="AY265" s="23" t="s">
        <v>180</v>
      </c>
      <c r="BE265" s="230">
        <f>IF(N265="základní",J265,0)</f>
        <v>0</v>
      </c>
      <c r="BF265" s="230">
        <f>IF(N265="snížená",J265,0)</f>
        <v>0</v>
      </c>
      <c r="BG265" s="230">
        <f>IF(N265="zákl. přenesená",J265,0)</f>
        <v>0</v>
      </c>
      <c r="BH265" s="230">
        <f>IF(N265="sníž. přenesená",J265,0)</f>
        <v>0</v>
      </c>
      <c r="BI265" s="230">
        <f>IF(N265="nulová",J265,0)</f>
        <v>0</v>
      </c>
      <c r="BJ265" s="23" t="s">
        <v>187</v>
      </c>
      <c r="BK265" s="230">
        <f>ROUND(I265*H265,0)</f>
        <v>0</v>
      </c>
      <c r="BL265" s="23" t="s">
        <v>224</v>
      </c>
      <c r="BM265" s="23" t="s">
        <v>475</v>
      </c>
    </row>
    <row r="266" spans="2:47" s="1" customFormat="1" ht="13.5">
      <c r="B266" s="45"/>
      <c r="C266" s="73"/>
      <c r="D266" s="233" t="s">
        <v>205</v>
      </c>
      <c r="E266" s="73"/>
      <c r="F266" s="254" t="s">
        <v>476</v>
      </c>
      <c r="G266" s="73"/>
      <c r="H266" s="73"/>
      <c r="I266" s="190"/>
      <c r="J266" s="73"/>
      <c r="K266" s="73"/>
      <c r="L266" s="71"/>
      <c r="M266" s="255"/>
      <c r="N266" s="46"/>
      <c r="O266" s="46"/>
      <c r="P266" s="46"/>
      <c r="Q266" s="46"/>
      <c r="R266" s="46"/>
      <c r="S266" s="46"/>
      <c r="T266" s="94"/>
      <c r="AT266" s="23" t="s">
        <v>205</v>
      </c>
      <c r="AU266" s="23" t="s">
        <v>187</v>
      </c>
    </row>
    <row r="267" spans="2:65" s="1" customFormat="1" ht="34.2" customHeight="1">
      <c r="B267" s="45"/>
      <c r="C267" s="220" t="s">
        <v>351</v>
      </c>
      <c r="D267" s="220" t="s">
        <v>182</v>
      </c>
      <c r="E267" s="221" t="s">
        <v>477</v>
      </c>
      <c r="F267" s="222" t="s">
        <v>478</v>
      </c>
      <c r="G267" s="223" t="s">
        <v>334</v>
      </c>
      <c r="H267" s="225"/>
      <c r="I267" s="225"/>
      <c r="J267" s="224">
        <f>ROUND(I267*H267,0)</f>
        <v>0</v>
      </c>
      <c r="K267" s="222" t="s">
        <v>193</v>
      </c>
      <c r="L267" s="71"/>
      <c r="M267" s="226" t="s">
        <v>22</v>
      </c>
      <c r="N267" s="227" t="s">
        <v>45</v>
      </c>
      <c r="O267" s="46"/>
      <c r="P267" s="228">
        <f>O267*H267</f>
        <v>0</v>
      </c>
      <c r="Q267" s="228">
        <v>0</v>
      </c>
      <c r="R267" s="228">
        <f>Q267*H267</f>
        <v>0</v>
      </c>
      <c r="S267" s="228">
        <v>0</v>
      </c>
      <c r="T267" s="229">
        <f>S267*H267</f>
        <v>0</v>
      </c>
      <c r="AR267" s="23" t="s">
        <v>224</v>
      </c>
      <c r="AT267" s="23" t="s">
        <v>182</v>
      </c>
      <c r="AU267" s="23" t="s">
        <v>187</v>
      </c>
      <c r="AY267" s="23" t="s">
        <v>180</v>
      </c>
      <c r="BE267" s="230">
        <f>IF(N267="základní",J267,0)</f>
        <v>0</v>
      </c>
      <c r="BF267" s="230">
        <f>IF(N267="snížená",J267,0)</f>
        <v>0</v>
      </c>
      <c r="BG267" s="230">
        <f>IF(N267="zákl. přenesená",J267,0)</f>
        <v>0</v>
      </c>
      <c r="BH267" s="230">
        <f>IF(N267="sníž. přenesená",J267,0)</f>
        <v>0</v>
      </c>
      <c r="BI267" s="230">
        <f>IF(N267="nulová",J267,0)</f>
        <v>0</v>
      </c>
      <c r="BJ267" s="23" t="s">
        <v>187</v>
      </c>
      <c r="BK267" s="230">
        <f>ROUND(I267*H267,0)</f>
        <v>0</v>
      </c>
      <c r="BL267" s="23" t="s">
        <v>224</v>
      </c>
      <c r="BM267" s="23" t="s">
        <v>479</v>
      </c>
    </row>
    <row r="268" spans="2:47" s="1" customFormat="1" ht="13.5">
      <c r="B268" s="45"/>
      <c r="C268" s="73"/>
      <c r="D268" s="233" t="s">
        <v>205</v>
      </c>
      <c r="E268" s="73"/>
      <c r="F268" s="254" t="s">
        <v>480</v>
      </c>
      <c r="G268" s="73"/>
      <c r="H268" s="73"/>
      <c r="I268" s="190"/>
      <c r="J268" s="73"/>
      <c r="K268" s="73"/>
      <c r="L268" s="71"/>
      <c r="M268" s="255"/>
      <c r="N268" s="46"/>
      <c r="O268" s="46"/>
      <c r="P268" s="46"/>
      <c r="Q268" s="46"/>
      <c r="R268" s="46"/>
      <c r="S268" s="46"/>
      <c r="T268" s="94"/>
      <c r="AT268" s="23" t="s">
        <v>205</v>
      </c>
      <c r="AU268" s="23" t="s">
        <v>187</v>
      </c>
    </row>
    <row r="269" spans="2:63" s="10" customFormat="1" ht="29.85" customHeight="1">
      <c r="B269" s="204"/>
      <c r="C269" s="205"/>
      <c r="D269" s="206" t="s">
        <v>72</v>
      </c>
      <c r="E269" s="218" t="s">
        <v>481</v>
      </c>
      <c r="F269" s="218" t="s">
        <v>482</v>
      </c>
      <c r="G269" s="205"/>
      <c r="H269" s="205"/>
      <c r="I269" s="208"/>
      <c r="J269" s="219">
        <f>BK269</f>
        <v>0</v>
      </c>
      <c r="K269" s="205"/>
      <c r="L269" s="210"/>
      <c r="M269" s="211"/>
      <c r="N269" s="212"/>
      <c r="O269" s="212"/>
      <c r="P269" s="213">
        <f>SUM(P270:P296)</f>
        <v>0</v>
      </c>
      <c r="Q269" s="212"/>
      <c r="R269" s="213">
        <f>SUM(R270:R296)</f>
        <v>0</v>
      </c>
      <c r="S269" s="212"/>
      <c r="T269" s="214">
        <f>SUM(T270:T296)</f>
        <v>0</v>
      </c>
      <c r="AR269" s="215" t="s">
        <v>187</v>
      </c>
      <c r="AT269" s="216" t="s">
        <v>72</v>
      </c>
      <c r="AU269" s="216" t="s">
        <v>10</v>
      </c>
      <c r="AY269" s="215" t="s">
        <v>180</v>
      </c>
      <c r="BK269" s="217">
        <f>SUM(BK270:BK296)</f>
        <v>0</v>
      </c>
    </row>
    <row r="270" spans="2:65" s="1" customFormat="1" ht="14.4" customHeight="1">
      <c r="B270" s="45"/>
      <c r="C270" s="220" t="s">
        <v>483</v>
      </c>
      <c r="D270" s="220" t="s">
        <v>182</v>
      </c>
      <c r="E270" s="221" t="s">
        <v>484</v>
      </c>
      <c r="F270" s="222" t="s">
        <v>485</v>
      </c>
      <c r="G270" s="223" t="s">
        <v>269</v>
      </c>
      <c r="H270" s="224">
        <v>1</v>
      </c>
      <c r="I270" s="225"/>
      <c r="J270" s="224">
        <f>ROUND(I270*H270,0)</f>
        <v>0</v>
      </c>
      <c r="K270" s="222" t="s">
        <v>22</v>
      </c>
      <c r="L270" s="71"/>
      <c r="M270" s="226" t="s">
        <v>22</v>
      </c>
      <c r="N270" s="227" t="s">
        <v>45</v>
      </c>
      <c r="O270" s="46"/>
      <c r="P270" s="228">
        <f>O270*H270</f>
        <v>0</v>
      </c>
      <c r="Q270" s="228">
        <v>0</v>
      </c>
      <c r="R270" s="228">
        <f>Q270*H270</f>
        <v>0</v>
      </c>
      <c r="S270" s="228">
        <v>0</v>
      </c>
      <c r="T270" s="229">
        <f>S270*H270</f>
        <v>0</v>
      </c>
      <c r="AR270" s="23" t="s">
        <v>224</v>
      </c>
      <c r="AT270" s="23" t="s">
        <v>182</v>
      </c>
      <c r="AU270" s="23" t="s">
        <v>187</v>
      </c>
      <c r="AY270" s="23" t="s">
        <v>180</v>
      </c>
      <c r="BE270" s="230">
        <f>IF(N270="základní",J270,0)</f>
        <v>0</v>
      </c>
      <c r="BF270" s="230">
        <f>IF(N270="snížená",J270,0)</f>
        <v>0</v>
      </c>
      <c r="BG270" s="230">
        <f>IF(N270="zákl. přenesená",J270,0)</f>
        <v>0</v>
      </c>
      <c r="BH270" s="230">
        <f>IF(N270="sníž. přenesená",J270,0)</f>
        <v>0</v>
      </c>
      <c r="BI270" s="230">
        <f>IF(N270="nulová",J270,0)</f>
        <v>0</v>
      </c>
      <c r="BJ270" s="23" t="s">
        <v>187</v>
      </c>
      <c r="BK270" s="230">
        <f>ROUND(I270*H270,0)</f>
        <v>0</v>
      </c>
      <c r="BL270" s="23" t="s">
        <v>224</v>
      </c>
      <c r="BM270" s="23" t="s">
        <v>486</v>
      </c>
    </row>
    <row r="271" spans="2:65" s="1" customFormat="1" ht="14.4" customHeight="1">
      <c r="B271" s="45"/>
      <c r="C271" s="220" t="s">
        <v>354</v>
      </c>
      <c r="D271" s="220" t="s">
        <v>182</v>
      </c>
      <c r="E271" s="221" t="s">
        <v>487</v>
      </c>
      <c r="F271" s="222" t="s">
        <v>488</v>
      </c>
      <c r="G271" s="223" t="s">
        <v>269</v>
      </c>
      <c r="H271" s="224">
        <v>1</v>
      </c>
      <c r="I271" s="225"/>
      <c r="J271" s="224">
        <f>ROUND(I271*H271,0)</f>
        <v>0</v>
      </c>
      <c r="K271" s="222" t="s">
        <v>22</v>
      </c>
      <c r="L271" s="71"/>
      <c r="M271" s="226" t="s">
        <v>22</v>
      </c>
      <c r="N271" s="227" t="s">
        <v>45</v>
      </c>
      <c r="O271" s="46"/>
      <c r="P271" s="228">
        <f>O271*H271</f>
        <v>0</v>
      </c>
      <c r="Q271" s="228">
        <v>0</v>
      </c>
      <c r="R271" s="228">
        <f>Q271*H271</f>
        <v>0</v>
      </c>
      <c r="S271" s="228">
        <v>0</v>
      </c>
      <c r="T271" s="229">
        <f>S271*H271</f>
        <v>0</v>
      </c>
      <c r="AR271" s="23" t="s">
        <v>224</v>
      </c>
      <c r="AT271" s="23" t="s">
        <v>182</v>
      </c>
      <c r="AU271" s="23" t="s">
        <v>187</v>
      </c>
      <c r="AY271" s="23" t="s">
        <v>180</v>
      </c>
      <c r="BE271" s="230">
        <f>IF(N271="základní",J271,0)</f>
        <v>0</v>
      </c>
      <c r="BF271" s="230">
        <f>IF(N271="snížená",J271,0)</f>
        <v>0</v>
      </c>
      <c r="BG271" s="230">
        <f>IF(N271="zákl. přenesená",J271,0)</f>
        <v>0</v>
      </c>
      <c r="BH271" s="230">
        <f>IF(N271="sníž. přenesená",J271,0)</f>
        <v>0</v>
      </c>
      <c r="BI271" s="230">
        <f>IF(N271="nulová",J271,0)</f>
        <v>0</v>
      </c>
      <c r="BJ271" s="23" t="s">
        <v>187</v>
      </c>
      <c r="BK271" s="230">
        <f>ROUND(I271*H271,0)</f>
        <v>0</v>
      </c>
      <c r="BL271" s="23" t="s">
        <v>224</v>
      </c>
      <c r="BM271" s="23" t="s">
        <v>489</v>
      </c>
    </row>
    <row r="272" spans="2:65" s="1" customFormat="1" ht="14.4" customHeight="1">
      <c r="B272" s="45"/>
      <c r="C272" s="220" t="s">
        <v>490</v>
      </c>
      <c r="D272" s="220" t="s">
        <v>182</v>
      </c>
      <c r="E272" s="221" t="s">
        <v>491</v>
      </c>
      <c r="F272" s="222" t="s">
        <v>492</v>
      </c>
      <c r="G272" s="223" t="s">
        <v>269</v>
      </c>
      <c r="H272" s="224">
        <v>2</v>
      </c>
      <c r="I272" s="225"/>
      <c r="J272" s="224">
        <f>ROUND(I272*H272,0)</f>
        <v>0</v>
      </c>
      <c r="K272" s="222" t="s">
        <v>22</v>
      </c>
      <c r="L272" s="71"/>
      <c r="M272" s="226" t="s">
        <v>22</v>
      </c>
      <c r="N272" s="227" t="s">
        <v>45</v>
      </c>
      <c r="O272" s="46"/>
      <c r="P272" s="228">
        <f>O272*H272</f>
        <v>0</v>
      </c>
      <c r="Q272" s="228">
        <v>0</v>
      </c>
      <c r="R272" s="228">
        <f>Q272*H272</f>
        <v>0</v>
      </c>
      <c r="S272" s="228">
        <v>0</v>
      </c>
      <c r="T272" s="229">
        <f>S272*H272</f>
        <v>0</v>
      </c>
      <c r="AR272" s="23" t="s">
        <v>224</v>
      </c>
      <c r="AT272" s="23" t="s">
        <v>182</v>
      </c>
      <c r="AU272" s="23" t="s">
        <v>187</v>
      </c>
      <c r="AY272" s="23" t="s">
        <v>180</v>
      </c>
      <c r="BE272" s="230">
        <f>IF(N272="základní",J272,0)</f>
        <v>0</v>
      </c>
      <c r="BF272" s="230">
        <f>IF(N272="snížená",J272,0)</f>
        <v>0</v>
      </c>
      <c r="BG272" s="230">
        <f>IF(N272="zákl. přenesená",J272,0)</f>
        <v>0</v>
      </c>
      <c r="BH272" s="230">
        <f>IF(N272="sníž. přenesená",J272,0)</f>
        <v>0</v>
      </c>
      <c r="BI272" s="230">
        <f>IF(N272="nulová",J272,0)</f>
        <v>0</v>
      </c>
      <c r="BJ272" s="23" t="s">
        <v>187</v>
      </c>
      <c r="BK272" s="230">
        <f>ROUND(I272*H272,0)</f>
        <v>0</v>
      </c>
      <c r="BL272" s="23" t="s">
        <v>224</v>
      </c>
      <c r="BM272" s="23" t="s">
        <v>493</v>
      </c>
    </row>
    <row r="273" spans="2:65" s="1" customFormat="1" ht="14.4" customHeight="1">
      <c r="B273" s="45"/>
      <c r="C273" s="220" t="s">
        <v>359</v>
      </c>
      <c r="D273" s="220" t="s">
        <v>182</v>
      </c>
      <c r="E273" s="221" t="s">
        <v>494</v>
      </c>
      <c r="F273" s="222" t="s">
        <v>495</v>
      </c>
      <c r="G273" s="223" t="s">
        <v>203</v>
      </c>
      <c r="H273" s="224">
        <v>18</v>
      </c>
      <c r="I273" s="225"/>
      <c r="J273" s="224">
        <f>ROUND(I273*H273,0)</f>
        <v>0</v>
      </c>
      <c r="K273" s="222" t="s">
        <v>22</v>
      </c>
      <c r="L273" s="71"/>
      <c r="M273" s="226" t="s">
        <v>22</v>
      </c>
      <c r="N273" s="227" t="s">
        <v>45</v>
      </c>
      <c r="O273" s="46"/>
      <c r="P273" s="228">
        <f>O273*H273</f>
        <v>0</v>
      </c>
      <c r="Q273" s="228">
        <v>0</v>
      </c>
      <c r="R273" s="228">
        <f>Q273*H273</f>
        <v>0</v>
      </c>
      <c r="S273" s="228">
        <v>0</v>
      </c>
      <c r="T273" s="229">
        <f>S273*H273</f>
        <v>0</v>
      </c>
      <c r="AR273" s="23" t="s">
        <v>224</v>
      </c>
      <c r="AT273" s="23" t="s">
        <v>182</v>
      </c>
      <c r="AU273" s="23" t="s">
        <v>187</v>
      </c>
      <c r="AY273" s="23" t="s">
        <v>180</v>
      </c>
      <c r="BE273" s="230">
        <f>IF(N273="základní",J273,0)</f>
        <v>0</v>
      </c>
      <c r="BF273" s="230">
        <f>IF(N273="snížená",J273,0)</f>
        <v>0</v>
      </c>
      <c r="BG273" s="230">
        <f>IF(N273="zákl. přenesená",J273,0)</f>
        <v>0</v>
      </c>
      <c r="BH273" s="230">
        <f>IF(N273="sníž. přenesená",J273,0)</f>
        <v>0</v>
      </c>
      <c r="BI273" s="230">
        <f>IF(N273="nulová",J273,0)</f>
        <v>0</v>
      </c>
      <c r="BJ273" s="23" t="s">
        <v>187</v>
      </c>
      <c r="BK273" s="230">
        <f>ROUND(I273*H273,0)</f>
        <v>0</v>
      </c>
      <c r="BL273" s="23" t="s">
        <v>224</v>
      </c>
      <c r="BM273" s="23" t="s">
        <v>496</v>
      </c>
    </row>
    <row r="274" spans="2:65" s="1" customFormat="1" ht="14.4" customHeight="1">
      <c r="B274" s="45"/>
      <c r="C274" s="220" t="s">
        <v>497</v>
      </c>
      <c r="D274" s="220" t="s">
        <v>182</v>
      </c>
      <c r="E274" s="221" t="s">
        <v>498</v>
      </c>
      <c r="F274" s="222" t="s">
        <v>499</v>
      </c>
      <c r="G274" s="223" t="s">
        <v>203</v>
      </c>
      <c r="H274" s="224">
        <v>52</v>
      </c>
      <c r="I274" s="225"/>
      <c r="J274" s="224">
        <f>ROUND(I274*H274,0)</f>
        <v>0</v>
      </c>
      <c r="K274" s="222" t="s">
        <v>22</v>
      </c>
      <c r="L274" s="71"/>
      <c r="M274" s="226" t="s">
        <v>22</v>
      </c>
      <c r="N274" s="227" t="s">
        <v>45</v>
      </c>
      <c r="O274" s="46"/>
      <c r="P274" s="228">
        <f>O274*H274</f>
        <v>0</v>
      </c>
      <c r="Q274" s="228">
        <v>0</v>
      </c>
      <c r="R274" s="228">
        <f>Q274*H274</f>
        <v>0</v>
      </c>
      <c r="S274" s="228">
        <v>0</v>
      </c>
      <c r="T274" s="229">
        <f>S274*H274</f>
        <v>0</v>
      </c>
      <c r="AR274" s="23" t="s">
        <v>224</v>
      </c>
      <c r="AT274" s="23" t="s">
        <v>182</v>
      </c>
      <c r="AU274" s="23" t="s">
        <v>187</v>
      </c>
      <c r="AY274" s="23" t="s">
        <v>180</v>
      </c>
      <c r="BE274" s="230">
        <f>IF(N274="základní",J274,0)</f>
        <v>0</v>
      </c>
      <c r="BF274" s="230">
        <f>IF(N274="snížená",J274,0)</f>
        <v>0</v>
      </c>
      <c r="BG274" s="230">
        <f>IF(N274="zákl. přenesená",J274,0)</f>
        <v>0</v>
      </c>
      <c r="BH274" s="230">
        <f>IF(N274="sníž. přenesená",J274,0)</f>
        <v>0</v>
      </c>
      <c r="BI274" s="230">
        <f>IF(N274="nulová",J274,0)</f>
        <v>0</v>
      </c>
      <c r="BJ274" s="23" t="s">
        <v>187</v>
      </c>
      <c r="BK274" s="230">
        <f>ROUND(I274*H274,0)</f>
        <v>0</v>
      </c>
      <c r="BL274" s="23" t="s">
        <v>224</v>
      </c>
      <c r="BM274" s="23" t="s">
        <v>500</v>
      </c>
    </row>
    <row r="275" spans="2:65" s="1" customFormat="1" ht="14.4" customHeight="1">
      <c r="B275" s="45"/>
      <c r="C275" s="220" t="s">
        <v>363</v>
      </c>
      <c r="D275" s="220" t="s">
        <v>182</v>
      </c>
      <c r="E275" s="221" t="s">
        <v>501</v>
      </c>
      <c r="F275" s="222" t="s">
        <v>502</v>
      </c>
      <c r="G275" s="223" t="s">
        <v>203</v>
      </c>
      <c r="H275" s="224">
        <v>80</v>
      </c>
      <c r="I275" s="225"/>
      <c r="J275" s="224">
        <f>ROUND(I275*H275,0)</f>
        <v>0</v>
      </c>
      <c r="K275" s="222" t="s">
        <v>22</v>
      </c>
      <c r="L275" s="71"/>
      <c r="M275" s="226" t="s">
        <v>22</v>
      </c>
      <c r="N275" s="227" t="s">
        <v>45</v>
      </c>
      <c r="O275" s="46"/>
      <c r="P275" s="228">
        <f>O275*H275</f>
        <v>0</v>
      </c>
      <c r="Q275" s="228">
        <v>0</v>
      </c>
      <c r="R275" s="228">
        <f>Q275*H275</f>
        <v>0</v>
      </c>
      <c r="S275" s="228">
        <v>0</v>
      </c>
      <c r="T275" s="229">
        <f>S275*H275</f>
        <v>0</v>
      </c>
      <c r="AR275" s="23" t="s">
        <v>224</v>
      </c>
      <c r="AT275" s="23" t="s">
        <v>182</v>
      </c>
      <c r="AU275" s="23" t="s">
        <v>187</v>
      </c>
      <c r="AY275" s="23" t="s">
        <v>180</v>
      </c>
      <c r="BE275" s="230">
        <f>IF(N275="základní",J275,0)</f>
        <v>0</v>
      </c>
      <c r="BF275" s="230">
        <f>IF(N275="snížená",J275,0)</f>
        <v>0</v>
      </c>
      <c r="BG275" s="230">
        <f>IF(N275="zákl. přenesená",J275,0)</f>
        <v>0</v>
      </c>
      <c r="BH275" s="230">
        <f>IF(N275="sníž. přenesená",J275,0)</f>
        <v>0</v>
      </c>
      <c r="BI275" s="230">
        <f>IF(N275="nulová",J275,0)</f>
        <v>0</v>
      </c>
      <c r="BJ275" s="23" t="s">
        <v>187</v>
      </c>
      <c r="BK275" s="230">
        <f>ROUND(I275*H275,0)</f>
        <v>0</v>
      </c>
      <c r="BL275" s="23" t="s">
        <v>224</v>
      </c>
      <c r="BM275" s="23" t="s">
        <v>503</v>
      </c>
    </row>
    <row r="276" spans="2:65" s="1" customFormat="1" ht="14.4" customHeight="1">
      <c r="B276" s="45"/>
      <c r="C276" s="220" t="s">
        <v>504</v>
      </c>
      <c r="D276" s="220" t="s">
        <v>182</v>
      </c>
      <c r="E276" s="221" t="s">
        <v>505</v>
      </c>
      <c r="F276" s="222" t="s">
        <v>506</v>
      </c>
      <c r="G276" s="223" t="s">
        <v>203</v>
      </c>
      <c r="H276" s="224">
        <v>19</v>
      </c>
      <c r="I276" s="225"/>
      <c r="J276" s="224">
        <f>ROUND(I276*H276,0)</f>
        <v>0</v>
      </c>
      <c r="K276" s="222" t="s">
        <v>22</v>
      </c>
      <c r="L276" s="71"/>
      <c r="M276" s="226" t="s">
        <v>22</v>
      </c>
      <c r="N276" s="227" t="s">
        <v>45</v>
      </c>
      <c r="O276" s="46"/>
      <c r="P276" s="228">
        <f>O276*H276</f>
        <v>0</v>
      </c>
      <c r="Q276" s="228">
        <v>0</v>
      </c>
      <c r="R276" s="228">
        <f>Q276*H276</f>
        <v>0</v>
      </c>
      <c r="S276" s="228">
        <v>0</v>
      </c>
      <c r="T276" s="229">
        <f>S276*H276</f>
        <v>0</v>
      </c>
      <c r="AR276" s="23" t="s">
        <v>224</v>
      </c>
      <c r="AT276" s="23" t="s">
        <v>182</v>
      </c>
      <c r="AU276" s="23" t="s">
        <v>187</v>
      </c>
      <c r="AY276" s="23" t="s">
        <v>180</v>
      </c>
      <c r="BE276" s="230">
        <f>IF(N276="základní",J276,0)</f>
        <v>0</v>
      </c>
      <c r="BF276" s="230">
        <f>IF(N276="snížená",J276,0)</f>
        <v>0</v>
      </c>
      <c r="BG276" s="230">
        <f>IF(N276="zákl. přenesená",J276,0)</f>
        <v>0</v>
      </c>
      <c r="BH276" s="230">
        <f>IF(N276="sníž. přenesená",J276,0)</f>
        <v>0</v>
      </c>
      <c r="BI276" s="230">
        <f>IF(N276="nulová",J276,0)</f>
        <v>0</v>
      </c>
      <c r="BJ276" s="23" t="s">
        <v>187</v>
      </c>
      <c r="BK276" s="230">
        <f>ROUND(I276*H276,0)</f>
        <v>0</v>
      </c>
      <c r="BL276" s="23" t="s">
        <v>224</v>
      </c>
      <c r="BM276" s="23" t="s">
        <v>507</v>
      </c>
    </row>
    <row r="277" spans="2:65" s="1" customFormat="1" ht="14.4" customHeight="1">
      <c r="B277" s="45"/>
      <c r="C277" s="220" t="s">
        <v>367</v>
      </c>
      <c r="D277" s="220" t="s">
        <v>182</v>
      </c>
      <c r="E277" s="221" t="s">
        <v>508</v>
      </c>
      <c r="F277" s="222" t="s">
        <v>509</v>
      </c>
      <c r="G277" s="223" t="s">
        <v>203</v>
      </c>
      <c r="H277" s="224">
        <v>18</v>
      </c>
      <c r="I277" s="225"/>
      <c r="J277" s="224">
        <f>ROUND(I277*H277,0)</f>
        <v>0</v>
      </c>
      <c r="K277" s="222" t="s">
        <v>22</v>
      </c>
      <c r="L277" s="71"/>
      <c r="M277" s="226" t="s">
        <v>22</v>
      </c>
      <c r="N277" s="227" t="s">
        <v>45</v>
      </c>
      <c r="O277" s="46"/>
      <c r="P277" s="228">
        <f>O277*H277</f>
        <v>0</v>
      </c>
      <c r="Q277" s="228">
        <v>0</v>
      </c>
      <c r="R277" s="228">
        <f>Q277*H277</f>
        <v>0</v>
      </c>
      <c r="S277" s="228">
        <v>0</v>
      </c>
      <c r="T277" s="229">
        <f>S277*H277</f>
        <v>0</v>
      </c>
      <c r="AR277" s="23" t="s">
        <v>224</v>
      </c>
      <c r="AT277" s="23" t="s">
        <v>182</v>
      </c>
      <c r="AU277" s="23" t="s">
        <v>187</v>
      </c>
      <c r="AY277" s="23" t="s">
        <v>180</v>
      </c>
      <c r="BE277" s="230">
        <f>IF(N277="základní",J277,0)</f>
        <v>0</v>
      </c>
      <c r="BF277" s="230">
        <f>IF(N277="snížená",J277,0)</f>
        <v>0</v>
      </c>
      <c r="BG277" s="230">
        <f>IF(N277="zákl. přenesená",J277,0)</f>
        <v>0</v>
      </c>
      <c r="BH277" s="230">
        <f>IF(N277="sníž. přenesená",J277,0)</f>
        <v>0</v>
      </c>
      <c r="BI277" s="230">
        <f>IF(N277="nulová",J277,0)</f>
        <v>0</v>
      </c>
      <c r="BJ277" s="23" t="s">
        <v>187</v>
      </c>
      <c r="BK277" s="230">
        <f>ROUND(I277*H277,0)</f>
        <v>0</v>
      </c>
      <c r="BL277" s="23" t="s">
        <v>224</v>
      </c>
      <c r="BM277" s="23" t="s">
        <v>510</v>
      </c>
    </row>
    <row r="278" spans="2:65" s="1" customFormat="1" ht="14.4" customHeight="1">
      <c r="B278" s="45"/>
      <c r="C278" s="220" t="s">
        <v>511</v>
      </c>
      <c r="D278" s="220" t="s">
        <v>182</v>
      </c>
      <c r="E278" s="221" t="s">
        <v>512</v>
      </c>
      <c r="F278" s="222" t="s">
        <v>513</v>
      </c>
      <c r="G278" s="223" t="s">
        <v>203</v>
      </c>
      <c r="H278" s="224">
        <v>3</v>
      </c>
      <c r="I278" s="225"/>
      <c r="J278" s="224">
        <f>ROUND(I278*H278,0)</f>
        <v>0</v>
      </c>
      <c r="K278" s="222" t="s">
        <v>22</v>
      </c>
      <c r="L278" s="71"/>
      <c r="M278" s="226" t="s">
        <v>22</v>
      </c>
      <c r="N278" s="227" t="s">
        <v>45</v>
      </c>
      <c r="O278" s="46"/>
      <c r="P278" s="228">
        <f>O278*H278</f>
        <v>0</v>
      </c>
      <c r="Q278" s="228">
        <v>0</v>
      </c>
      <c r="R278" s="228">
        <f>Q278*H278</f>
        <v>0</v>
      </c>
      <c r="S278" s="228">
        <v>0</v>
      </c>
      <c r="T278" s="229">
        <f>S278*H278</f>
        <v>0</v>
      </c>
      <c r="AR278" s="23" t="s">
        <v>224</v>
      </c>
      <c r="AT278" s="23" t="s">
        <v>182</v>
      </c>
      <c r="AU278" s="23" t="s">
        <v>187</v>
      </c>
      <c r="AY278" s="23" t="s">
        <v>180</v>
      </c>
      <c r="BE278" s="230">
        <f>IF(N278="základní",J278,0)</f>
        <v>0</v>
      </c>
      <c r="BF278" s="230">
        <f>IF(N278="snížená",J278,0)</f>
        <v>0</v>
      </c>
      <c r="BG278" s="230">
        <f>IF(N278="zákl. přenesená",J278,0)</f>
        <v>0</v>
      </c>
      <c r="BH278" s="230">
        <f>IF(N278="sníž. přenesená",J278,0)</f>
        <v>0</v>
      </c>
      <c r="BI278" s="230">
        <f>IF(N278="nulová",J278,0)</f>
        <v>0</v>
      </c>
      <c r="BJ278" s="23" t="s">
        <v>187</v>
      </c>
      <c r="BK278" s="230">
        <f>ROUND(I278*H278,0)</f>
        <v>0</v>
      </c>
      <c r="BL278" s="23" t="s">
        <v>224</v>
      </c>
      <c r="BM278" s="23" t="s">
        <v>514</v>
      </c>
    </row>
    <row r="279" spans="2:65" s="1" customFormat="1" ht="14.4" customHeight="1">
      <c r="B279" s="45"/>
      <c r="C279" s="220" t="s">
        <v>370</v>
      </c>
      <c r="D279" s="220" t="s">
        <v>182</v>
      </c>
      <c r="E279" s="221" t="s">
        <v>515</v>
      </c>
      <c r="F279" s="222" t="s">
        <v>516</v>
      </c>
      <c r="G279" s="223" t="s">
        <v>269</v>
      </c>
      <c r="H279" s="224">
        <v>12</v>
      </c>
      <c r="I279" s="225"/>
      <c r="J279" s="224">
        <f>ROUND(I279*H279,0)</f>
        <v>0</v>
      </c>
      <c r="K279" s="222" t="s">
        <v>22</v>
      </c>
      <c r="L279" s="71"/>
      <c r="M279" s="226" t="s">
        <v>22</v>
      </c>
      <c r="N279" s="227" t="s">
        <v>45</v>
      </c>
      <c r="O279" s="46"/>
      <c r="P279" s="228">
        <f>O279*H279</f>
        <v>0</v>
      </c>
      <c r="Q279" s="228">
        <v>0</v>
      </c>
      <c r="R279" s="228">
        <f>Q279*H279</f>
        <v>0</v>
      </c>
      <c r="S279" s="228">
        <v>0</v>
      </c>
      <c r="T279" s="229">
        <f>S279*H279</f>
        <v>0</v>
      </c>
      <c r="AR279" s="23" t="s">
        <v>224</v>
      </c>
      <c r="AT279" s="23" t="s">
        <v>182</v>
      </c>
      <c r="AU279" s="23" t="s">
        <v>187</v>
      </c>
      <c r="AY279" s="23" t="s">
        <v>180</v>
      </c>
      <c r="BE279" s="230">
        <f>IF(N279="základní",J279,0)</f>
        <v>0</v>
      </c>
      <c r="BF279" s="230">
        <f>IF(N279="snížená",J279,0)</f>
        <v>0</v>
      </c>
      <c r="BG279" s="230">
        <f>IF(N279="zákl. přenesená",J279,0)</f>
        <v>0</v>
      </c>
      <c r="BH279" s="230">
        <f>IF(N279="sníž. přenesená",J279,0)</f>
        <v>0</v>
      </c>
      <c r="BI279" s="230">
        <f>IF(N279="nulová",J279,0)</f>
        <v>0</v>
      </c>
      <c r="BJ279" s="23" t="s">
        <v>187</v>
      </c>
      <c r="BK279" s="230">
        <f>ROUND(I279*H279,0)</f>
        <v>0</v>
      </c>
      <c r="BL279" s="23" t="s">
        <v>224</v>
      </c>
      <c r="BM279" s="23" t="s">
        <v>517</v>
      </c>
    </row>
    <row r="280" spans="2:65" s="1" customFormat="1" ht="14.4" customHeight="1">
      <c r="B280" s="45"/>
      <c r="C280" s="220" t="s">
        <v>518</v>
      </c>
      <c r="D280" s="220" t="s">
        <v>182</v>
      </c>
      <c r="E280" s="221" t="s">
        <v>519</v>
      </c>
      <c r="F280" s="222" t="s">
        <v>520</v>
      </c>
      <c r="G280" s="223" t="s">
        <v>269</v>
      </c>
      <c r="H280" s="224">
        <v>4</v>
      </c>
      <c r="I280" s="225"/>
      <c r="J280" s="224">
        <f>ROUND(I280*H280,0)</f>
        <v>0</v>
      </c>
      <c r="K280" s="222" t="s">
        <v>22</v>
      </c>
      <c r="L280" s="71"/>
      <c r="M280" s="226" t="s">
        <v>22</v>
      </c>
      <c r="N280" s="227" t="s">
        <v>45</v>
      </c>
      <c r="O280" s="46"/>
      <c r="P280" s="228">
        <f>O280*H280</f>
        <v>0</v>
      </c>
      <c r="Q280" s="228">
        <v>0</v>
      </c>
      <c r="R280" s="228">
        <f>Q280*H280</f>
        <v>0</v>
      </c>
      <c r="S280" s="228">
        <v>0</v>
      </c>
      <c r="T280" s="229">
        <f>S280*H280</f>
        <v>0</v>
      </c>
      <c r="AR280" s="23" t="s">
        <v>224</v>
      </c>
      <c r="AT280" s="23" t="s">
        <v>182</v>
      </c>
      <c r="AU280" s="23" t="s">
        <v>187</v>
      </c>
      <c r="AY280" s="23" t="s">
        <v>180</v>
      </c>
      <c r="BE280" s="230">
        <f>IF(N280="základní",J280,0)</f>
        <v>0</v>
      </c>
      <c r="BF280" s="230">
        <f>IF(N280="snížená",J280,0)</f>
        <v>0</v>
      </c>
      <c r="BG280" s="230">
        <f>IF(N280="zákl. přenesená",J280,0)</f>
        <v>0</v>
      </c>
      <c r="BH280" s="230">
        <f>IF(N280="sníž. přenesená",J280,0)</f>
        <v>0</v>
      </c>
      <c r="BI280" s="230">
        <f>IF(N280="nulová",J280,0)</f>
        <v>0</v>
      </c>
      <c r="BJ280" s="23" t="s">
        <v>187</v>
      </c>
      <c r="BK280" s="230">
        <f>ROUND(I280*H280,0)</f>
        <v>0</v>
      </c>
      <c r="BL280" s="23" t="s">
        <v>224</v>
      </c>
      <c r="BM280" s="23" t="s">
        <v>521</v>
      </c>
    </row>
    <row r="281" spans="2:65" s="1" customFormat="1" ht="14.4" customHeight="1">
      <c r="B281" s="45"/>
      <c r="C281" s="220" t="s">
        <v>374</v>
      </c>
      <c r="D281" s="220" t="s">
        <v>182</v>
      </c>
      <c r="E281" s="221" t="s">
        <v>522</v>
      </c>
      <c r="F281" s="222" t="s">
        <v>523</v>
      </c>
      <c r="G281" s="223" t="s">
        <v>269</v>
      </c>
      <c r="H281" s="224">
        <v>2</v>
      </c>
      <c r="I281" s="225"/>
      <c r="J281" s="224">
        <f>ROUND(I281*H281,0)</f>
        <v>0</v>
      </c>
      <c r="K281" s="222" t="s">
        <v>22</v>
      </c>
      <c r="L281" s="71"/>
      <c r="M281" s="226" t="s">
        <v>22</v>
      </c>
      <c r="N281" s="227" t="s">
        <v>45</v>
      </c>
      <c r="O281" s="46"/>
      <c r="P281" s="228">
        <f>O281*H281</f>
        <v>0</v>
      </c>
      <c r="Q281" s="228">
        <v>0</v>
      </c>
      <c r="R281" s="228">
        <f>Q281*H281</f>
        <v>0</v>
      </c>
      <c r="S281" s="228">
        <v>0</v>
      </c>
      <c r="T281" s="229">
        <f>S281*H281</f>
        <v>0</v>
      </c>
      <c r="AR281" s="23" t="s">
        <v>224</v>
      </c>
      <c r="AT281" s="23" t="s">
        <v>182</v>
      </c>
      <c r="AU281" s="23" t="s">
        <v>187</v>
      </c>
      <c r="AY281" s="23" t="s">
        <v>180</v>
      </c>
      <c r="BE281" s="230">
        <f>IF(N281="základní",J281,0)</f>
        <v>0</v>
      </c>
      <c r="BF281" s="230">
        <f>IF(N281="snížená",J281,0)</f>
        <v>0</v>
      </c>
      <c r="BG281" s="230">
        <f>IF(N281="zákl. přenesená",J281,0)</f>
        <v>0</v>
      </c>
      <c r="BH281" s="230">
        <f>IF(N281="sníž. přenesená",J281,0)</f>
        <v>0</v>
      </c>
      <c r="BI281" s="230">
        <f>IF(N281="nulová",J281,0)</f>
        <v>0</v>
      </c>
      <c r="BJ281" s="23" t="s">
        <v>187</v>
      </c>
      <c r="BK281" s="230">
        <f>ROUND(I281*H281,0)</f>
        <v>0</v>
      </c>
      <c r="BL281" s="23" t="s">
        <v>224</v>
      </c>
      <c r="BM281" s="23" t="s">
        <v>524</v>
      </c>
    </row>
    <row r="282" spans="2:65" s="1" customFormat="1" ht="14.4" customHeight="1">
      <c r="B282" s="45"/>
      <c r="C282" s="220" t="s">
        <v>525</v>
      </c>
      <c r="D282" s="220" t="s">
        <v>182</v>
      </c>
      <c r="E282" s="221" t="s">
        <v>526</v>
      </c>
      <c r="F282" s="222" t="s">
        <v>527</v>
      </c>
      <c r="G282" s="223" t="s">
        <v>269</v>
      </c>
      <c r="H282" s="224">
        <v>15</v>
      </c>
      <c r="I282" s="225"/>
      <c r="J282" s="224">
        <f>ROUND(I282*H282,0)</f>
        <v>0</v>
      </c>
      <c r="K282" s="222" t="s">
        <v>22</v>
      </c>
      <c r="L282" s="71"/>
      <c r="M282" s="226" t="s">
        <v>22</v>
      </c>
      <c r="N282" s="227" t="s">
        <v>45</v>
      </c>
      <c r="O282" s="46"/>
      <c r="P282" s="228">
        <f>O282*H282</f>
        <v>0</v>
      </c>
      <c r="Q282" s="228">
        <v>0</v>
      </c>
      <c r="R282" s="228">
        <f>Q282*H282</f>
        <v>0</v>
      </c>
      <c r="S282" s="228">
        <v>0</v>
      </c>
      <c r="T282" s="229">
        <f>S282*H282</f>
        <v>0</v>
      </c>
      <c r="AR282" s="23" t="s">
        <v>224</v>
      </c>
      <c r="AT282" s="23" t="s">
        <v>182</v>
      </c>
      <c r="AU282" s="23" t="s">
        <v>187</v>
      </c>
      <c r="AY282" s="23" t="s">
        <v>180</v>
      </c>
      <c r="BE282" s="230">
        <f>IF(N282="základní",J282,0)</f>
        <v>0</v>
      </c>
      <c r="BF282" s="230">
        <f>IF(N282="snížená",J282,0)</f>
        <v>0</v>
      </c>
      <c r="BG282" s="230">
        <f>IF(N282="zákl. přenesená",J282,0)</f>
        <v>0</v>
      </c>
      <c r="BH282" s="230">
        <f>IF(N282="sníž. přenesená",J282,0)</f>
        <v>0</v>
      </c>
      <c r="BI282" s="230">
        <f>IF(N282="nulová",J282,0)</f>
        <v>0</v>
      </c>
      <c r="BJ282" s="23" t="s">
        <v>187</v>
      </c>
      <c r="BK282" s="230">
        <f>ROUND(I282*H282,0)</f>
        <v>0</v>
      </c>
      <c r="BL282" s="23" t="s">
        <v>224</v>
      </c>
      <c r="BM282" s="23" t="s">
        <v>528</v>
      </c>
    </row>
    <row r="283" spans="2:65" s="1" customFormat="1" ht="14.4" customHeight="1">
      <c r="B283" s="45"/>
      <c r="C283" s="220" t="s">
        <v>378</v>
      </c>
      <c r="D283" s="220" t="s">
        <v>182</v>
      </c>
      <c r="E283" s="221" t="s">
        <v>529</v>
      </c>
      <c r="F283" s="222" t="s">
        <v>530</v>
      </c>
      <c r="G283" s="223" t="s">
        <v>269</v>
      </c>
      <c r="H283" s="224">
        <v>14</v>
      </c>
      <c r="I283" s="225"/>
      <c r="J283" s="224">
        <f>ROUND(I283*H283,0)</f>
        <v>0</v>
      </c>
      <c r="K283" s="222" t="s">
        <v>22</v>
      </c>
      <c r="L283" s="71"/>
      <c r="M283" s="226" t="s">
        <v>22</v>
      </c>
      <c r="N283" s="227" t="s">
        <v>45</v>
      </c>
      <c r="O283" s="46"/>
      <c r="P283" s="228">
        <f>O283*H283</f>
        <v>0</v>
      </c>
      <c r="Q283" s="228">
        <v>0</v>
      </c>
      <c r="R283" s="228">
        <f>Q283*H283</f>
        <v>0</v>
      </c>
      <c r="S283" s="228">
        <v>0</v>
      </c>
      <c r="T283" s="229">
        <f>S283*H283</f>
        <v>0</v>
      </c>
      <c r="AR283" s="23" t="s">
        <v>224</v>
      </c>
      <c r="AT283" s="23" t="s">
        <v>182</v>
      </c>
      <c r="AU283" s="23" t="s">
        <v>187</v>
      </c>
      <c r="AY283" s="23" t="s">
        <v>180</v>
      </c>
      <c r="BE283" s="230">
        <f>IF(N283="základní",J283,0)</f>
        <v>0</v>
      </c>
      <c r="BF283" s="230">
        <f>IF(N283="snížená",J283,0)</f>
        <v>0</v>
      </c>
      <c r="BG283" s="230">
        <f>IF(N283="zákl. přenesená",J283,0)</f>
        <v>0</v>
      </c>
      <c r="BH283" s="230">
        <f>IF(N283="sníž. přenesená",J283,0)</f>
        <v>0</v>
      </c>
      <c r="BI283" s="230">
        <f>IF(N283="nulová",J283,0)</f>
        <v>0</v>
      </c>
      <c r="BJ283" s="23" t="s">
        <v>187</v>
      </c>
      <c r="BK283" s="230">
        <f>ROUND(I283*H283,0)</f>
        <v>0</v>
      </c>
      <c r="BL283" s="23" t="s">
        <v>224</v>
      </c>
      <c r="BM283" s="23" t="s">
        <v>531</v>
      </c>
    </row>
    <row r="284" spans="2:65" s="1" customFormat="1" ht="14.4" customHeight="1">
      <c r="B284" s="45"/>
      <c r="C284" s="220" t="s">
        <v>532</v>
      </c>
      <c r="D284" s="220" t="s">
        <v>182</v>
      </c>
      <c r="E284" s="221" t="s">
        <v>533</v>
      </c>
      <c r="F284" s="222" t="s">
        <v>534</v>
      </c>
      <c r="G284" s="223" t="s">
        <v>269</v>
      </c>
      <c r="H284" s="224">
        <v>12</v>
      </c>
      <c r="I284" s="225"/>
      <c r="J284" s="224">
        <f>ROUND(I284*H284,0)</f>
        <v>0</v>
      </c>
      <c r="K284" s="222" t="s">
        <v>22</v>
      </c>
      <c r="L284" s="71"/>
      <c r="M284" s="226" t="s">
        <v>22</v>
      </c>
      <c r="N284" s="227" t="s">
        <v>45</v>
      </c>
      <c r="O284" s="46"/>
      <c r="P284" s="228">
        <f>O284*H284</f>
        <v>0</v>
      </c>
      <c r="Q284" s="228">
        <v>0</v>
      </c>
      <c r="R284" s="228">
        <f>Q284*H284</f>
        <v>0</v>
      </c>
      <c r="S284" s="228">
        <v>0</v>
      </c>
      <c r="T284" s="229">
        <f>S284*H284</f>
        <v>0</v>
      </c>
      <c r="AR284" s="23" t="s">
        <v>224</v>
      </c>
      <c r="AT284" s="23" t="s">
        <v>182</v>
      </c>
      <c r="AU284" s="23" t="s">
        <v>187</v>
      </c>
      <c r="AY284" s="23" t="s">
        <v>180</v>
      </c>
      <c r="BE284" s="230">
        <f>IF(N284="základní",J284,0)</f>
        <v>0</v>
      </c>
      <c r="BF284" s="230">
        <f>IF(N284="snížená",J284,0)</f>
        <v>0</v>
      </c>
      <c r="BG284" s="230">
        <f>IF(N284="zákl. přenesená",J284,0)</f>
        <v>0</v>
      </c>
      <c r="BH284" s="230">
        <f>IF(N284="sníž. přenesená",J284,0)</f>
        <v>0</v>
      </c>
      <c r="BI284" s="230">
        <f>IF(N284="nulová",J284,0)</f>
        <v>0</v>
      </c>
      <c r="BJ284" s="23" t="s">
        <v>187</v>
      </c>
      <c r="BK284" s="230">
        <f>ROUND(I284*H284,0)</f>
        <v>0</v>
      </c>
      <c r="BL284" s="23" t="s">
        <v>224</v>
      </c>
      <c r="BM284" s="23" t="s">
        <v>535</v>
      </c>
    </row>
    <row r="285" spans="2:65" s="1" customFormat="1" ht="14.4" customHeight="1">
      <c r="B285" s="45"/>
      <c r="C285" s="220" t="s">
        <v>383</v>
      </c>
      <c r="D285" s="220" t="s">
        <v>182</v>
      </c>
      <c r="E285" s="221" t="s">
        <v>536</v>
      </c>
      <c r="F285" s="222" t="s">
        <v>537</v>
      </c>
      <c r="G285" s="223" t="s">
        <v>269</v>
      </c>
      <c r="H285" s="224">
        <v>2</v>
      </c>
      <c r="I285" s="225"/>
      <c r="J285" s="224">
        <f>ROUND(I285*H285,0)</f>
        <v>0</v>
      </c>
      <c r="K285" s="222" t="s">
        <v>22</v>
      </c>
      <c r="L285" s="71"/>
      <c r="M285" s="226" t="s">
        <v>22</v>
      </c>
      <c r="N285" s="227" t="s">
        <v>45</v>
      </c>
      <c r="O285" s="46"/>
      <c r="P285" s="228">
        <f>O285*H285</f>
        <v>0</v>
      </c>
      <c r="Q285" s="228">
        <v>0</v>
      </c>
      <c r="R285" s="228">
        <f>Q285*H285</f>
        <v>0</v>
      </c>
      <c r="S285" s="228">
        <v>0</v>
      </c>
      <c r="T285" s="229">
        <f>S285*H285</f>
        <v>0</v>
      </c>
      <c r="AR285" s="23" t="s">
        <v>224</v>
      </c>
      <c r="AT285" s="23" t="s">
        <v>182</v>
      </c>
      <c r="AU285" s="23" t="s">
        <v>187</v>
      </c>
      <c r="AY285" s="23" t="s">
        <v>180</v>
      </c>
      <c r="BE285" s="230">
        <f>IF(N285="základní",J285,0)</f>
        <v>0</v>
      </c>
      <c r="BF285" s="230">
        <f>IF(N285="snížená",J285,0)</f>
        <v>0</v>
      </c>
      <c r="BG285" s="230">
        <f>IF(N285="zákl. přenesená",J285,0)</f>
        <v>0</v>
      </c>
      <c r="BH285" s="230">
        <f>IF(N285="sníž. přenesená",J285,0)</f>
        <v>0</v>
      </c>
      <c r="BI285" s="230">
        <f>IF(N285="nulová",J285,0)</f>
        <v>0</v>
      </c>
      <c r="BJ285" s="23" t="s">
        <v>187</v>
      </c>
      <c r="BK285" s="230">
        <f>ROUND(I285*H285,0)</f>
        <v>0</v>
      </c>
      <c r="BL285" s="23" t="s">
        <v>224</v>
      </c>
      <c r="BM285" s="23" t="s">
        <v>538</v>
      </c>
    </row>
    <row r="286" spans="2:65" s="1" customFormat="1" ht="14.4" customHeight="1">
      <c r="B286" s="45"/>
      <c r="C286" s="220" t="s">
        <v>539</v>
      </c>
      <c r="D286" s="220" t="s">
        <v>182</v>
      </c>
      <c r="E286" s="221" t="s">
        <v>540</v>
      </c>
      <c r="F286" s="222" t="s">
        <v>541</v>
      </c>
      <c r="G286" s="223" t="s">
        <v>269</v>
      </c>
      <c r="H286" s="224">
        <v>1</v>
      </c>
      <c r="I286" s="225"/>
      <c r="J286" s="224">
        <f>ROUND(I286*H286,0)</f>
        <v>0</v>
      </c>
      <c r="K286" s="222" t="s">
        <v>22</v>
      </c>
      <c r="L286" s="71"/>
      <c r="M286" s="226" t="s">
        <v>22</v>
      </c>
      <c r="N286" s="227" t="s">
        <v>45</v>
      </c>
      <c r="O286" s="46"/>
      <c r="P286" s="228">
        <f>O286*H286</f>
        <v>0</v>
      </c>
      <c r="Q286" s="228">
        <v>0</v>
      </c>
      <c r="R286" s="228">
        <f>Q286*H286</f>
        <v>0</v>
      </c>
      <c r="S286" s="228">
        <v>0</v>
      </c>
      <c r="T286" s="229">
        <f>S286*H286</f>
        <v>0</v>
      </c>
      <c r="AR286" s="23" t="s">
        <v>224</v>
      </c>
      <c r="AT286" s="23" t="s">
        <v>182</v>
      </c>
      <c r="AU286" s="23" t="s">
        <v>187</v>
      </c>
      <c r="AY286" s="23" t="s">
        <v>180</v>
      </c>
      <c r="BE286" s="230">
        <f>IF(N286="základní",J286,0)</f>
        <v>0</v>
      </c>
      <c r="BF286" s="230">
        <f>IF(N286="snížená",J286,0)</f>
        <v>0</v>
      </c>
      <c r="BG286" s="230">
        <f>IF(N286="zákl. přenesená",J286,0)</f>
        <v>0</v>
      </c>
      <c r="BH286" s="230">
        <f>IF(N286="sníž. přenesená",J286,0)</f>
        <v>0</v>
      </c>
      <c r="BI286" s="230">
        <f>IF(N286="nulová",J286,0)</f>
        <v>0</v>
      </c>
      <c r="BJ286" s="23" t="s">
        <v>187</v>
      </c>
      <c r="BK286" s="230">
        <f>ROUND(I286*H286,0)</f>
        <v>0</v>
      </c>
      <c r="BL286" s="23" t="s">
        <v>224</v>
      </c>
      <c r="BM286" s="23" t="s">
        <v>542</v>
      </c>
    </row>
    <row r="287" spans="2:65" s="1" customFormat="1" ht="14.4" customHeight="1">
      <c r="B287" s="45"/>
      <c r="C287" s="220" t="s">
        <v>386</v>
      </c>
      <c r="D287" s="220" t="s">
        <v>182</v>
      </c>
      <c r="E287" s="221" t="s">
        <v>543</v>
      </c>
      <c r="F287" s="222" t="s">
        <v>544</v>
      </c>
      <c r="G287" s="223" t="s">
        <v>269</v>
      </c>
      <c r="H287" s="224">
        <v>2</v>
      </c>
      <c r="I287" s="225"/>
      <c r="J287" s="224">
        <f>ROUND(I287*H287,0)</f>
        <v>0</v>
      </c>
      <c r="K287" s="222" t="s">
        <v>22</v>
      </c>
      <c r="L287" s="71"/>
      <c r="M287" s="226" t="s">
        <v>22</v>
      </c>
      <c r="N287" s="227" t="s">
        <v>45</v>
      </c>
      <c r="O287" s="46"/>
      <c r="P287" s="228">
        <f>O287*H287</f>
        <v>0</v>
      </c>
      <c r="Q287" s="228">
        <v>0</v>
      </c>
      <c r="R287" s="228">
        <f>Q287*H287</f>
        <v>0</v>
      </c>
      <c r="S287" s="228">
        <v>0</v>
      </c>
      <c r="T287" s="229">
        <f>S287*H287</f>
        <v>0</v>
      </c>
      <c r="AR287" s="23" t="s">
        <v>224</v>
      </c>
      <c r="AT287" s="23" t="s">
        <v>182</v>
      </c>
      <c r="AU287" s="23" t="s">
        <v>187</v>
      </c>
      <c r="AY287" s="23" t="s">
        <v>180</v>
      </c>
      <c r="BE287" s="230">
        <f>IF(N287="základní",J287,0)</f>
        <v>0</v>
      </c>
      <c r="BF287" s="230">
        <f>IF(N287="snížená",J287,0)</f>
        <v>0</v>
      </c>
      <c r="BG287" s="230">
        <f>IF(N287="zákl. přenesená",J287,0)</f>
        <v>0</v>
      </c>
      <c r="BH287" s="230">
        <f>IF(N287="sníž. přenesená",J287,0)</f>
        <v>0</v>
      </c>
      <c r="BI287" s="230">
        <f>IF(N287="nulová",J287,0)</f>
        <v>0</v>
      </c>
      <c r="BJ287" s="23" t="s">
        <v>187</v>
      </c>
      <c r="BK287" s="230">
        <f>ROUND(I287*H287,0)</f>
        <v>0</v>
      </c>
      <c r="BL287" s="23" t="s">
        <v>224</v>
      </c>
      <c r="BM287" s="23" t="s">
        <v>545</v>
      </c>
    </row>
    <row r="288" spans="2:65" s="1" customFormat="1" ht="14.4" customHeight="1">
      <c r="B288" s="45"/>
      <c r="C288" s="220" t="s">
        <v>546</v>
      </c>
      <c r="D288" s="220" t="s">
        <v>182</v>
      </c>
      <c r="E288" s="221" t="s">
        <v>547</v>
      </c>
      <c r="F288" s="222" t="s">
        <v>548</v>
      </c>
      <c r="G288" s="223" t="s">
        <v>269</v>
      </c>
      <c r="H288" s="224">
        <v>2</v>
      </c>
      <c r="I288" s="225"/>
      <c r="J288" s="224">
        <f>ROUND(I288*H288,0)</f>
        <v>0</v>
      </c>
      <c r="K288" s="222" t="s">
        <v>22</v>
      </c>
      <c r="L288" s="71"/>
      <c r="M288" s="226" t="s">
        <v>22</v>
      </c>
      <c r="N288" s="227" t="s">
        <v>45</v>
      </c>
      <c r="O288" s="46"/>
      <c r="P288" s="228">
        <f>O288*H288</f>
        <v>0</v>
      </c>
      <c r="Q288" s="228">
        <v>0</v>
      </c>
      <c r="R288" s="228">
        <f>Q288*H288</f>
        <v>0</v>
      </c>
      <c r="S288" s="228">
        <v>0</v>
      </c>
      <c r="T288" s="229">
        <f>S288*H288</f>
        <v>0</v>
      </c>
      <c r="AR288" s="23" t="s">
        <v>224</v>
      </c>
      <c r="AT288" s="23" t="s">
        <v>182</v>
      </c>
      <c r="AU288" s="23" t="s">
        <v>187</v>
      </c>
      <c r="AY288" s="23" t="s">
        <v>180</v>
      </c>
      <c r="BE288" s="230">
        <f>IF(N288="základní",J288,0)</f>
        <v>0</v>
      </c>
      <c r="BF288" s="230">
        <f>IF(N288="snížená",J288,0)</f>
        <v>0</v>
      </c>
      <c r="BG288" s="230">
        <f>IF(N288="zákl. přenesená",J288,0)</f>
        <v>0</v>
      </c>
      <c r="BH288" s="230">
        <f>IF(N288="sníž. přenesená",J288,0)</f>
        <v>0</v>
      </c>
      <c r="BI288" s="230">
        <f>IF(N288="nulová",J288,0)</f>
        <v>0</v>
      </c>
      <c r="BJ288" s="23" t="s">
        <v>187</v>
      </c>
      <c r="BK288" s="230">
        <f>ROUND(I288*H288,0)</f>
        <v>0</v>
      </c>
      <c r="BL288" s="23" t="s">
        <v>224</v>
      </c>
      <c r="BM288" s="23" t="s">
        <v>549</v>
      </c>
    </row>
    <row r="289" spans="2:65" s="1" customFormat="1" ht="14.4" customHeight="1">
      <c r="B289" s="45"/>
      <c r="C289" s="220" t="s">
        <v>392</v>
      </c>
      <c r="D289" s="220" t="s">
        <v>182</v>
      </c>
      <c r="E289" s="221" t="s">
        <v>550</v>
      </c>
      <c r="F289" s="222" t="s">
        <v>551</v>
      </c>
      <c r="G289" s="223" t="s">
        <v>269</v>
      </c>
      <c r="H289" s="224">
        <v>5</v>
      </c>
      <c r="I289" s="225"/>
      <c r="J289" s="224">
        <f>ROUND(I289*H289,0)</f>
        <v>0</v>
      </c>
      <c r="K289" s="222" t="s">
        <v>22</v>
      </c>
      <c r="L289" s="71"/>
      <c r="M289" s="226" t="s">
        <v>22</v>
      </c>
      <c r="N289" s="227" t="s">
        <v>45</v>
      </c>
      <c r="O289" s="46"/>
      <c r="P289" s="228">
        <f>O289*H289</f>
        <v>0</v>
      </c>
      <c r="Q289" s="228">
        <v>0</v>
      </c>
      <c r="R289" s="228">
        <f>Q289*H289</f>
        <v>0</v>
      </c>
      <c r="S289" s="228">
        <v>0</v>
      </c>
      <c r="T289" s="229">
        <f>S289*H289</f>
        <v>0</v>
      </c>
      <c r="AR289" s="23" t="s">
        <v>224</v>
      </c>
      <c r="AT289" s="23" t="s">
        <v>182</v>
      </c>
      <c r="AU289" s="23" t="s">
        <v>187</v>
      </c>
      <c r="AY289" s="23" t="s">
        <v>180</v>
      </c>
      <c r="BE289" s="230">
        <f>IF(N289="základní",J289,0)</f>
        <v>0</v>
      </c>
      <c r="BF289" s="230">
        <f>IF(N289="snížená",J289,0)</f>
        <v>0</v>
      </c>
      <c r="BG289" s="230">
        <f>IF(N289="zákl. přenesená",J289,0)</f>
        <v>0</v>
      </c>
      <c r="BH289" s="230">
        <f>IF(N289="sníž. přenesená",J289,0)</f>
        <v>0</v>
      </c>
      <c r="BI289" s="230">
        <f>IF(N289="nulová",J289,0)</f>
        <v>0</v>
      </c>
      <c r="BJ289" s="23" t="s">
        <v>187</v>
      </c>
      <c r="BK289" s="230">
        <f>ROUND(I289*H289,0)</f>
        <v>0</v>
      </c>
      <c r="BL289" s="23" t="s">
        <v>224</v>
      </c>
      <c r="BM289" s="23" t="s">
        <v>552</v>
      </c>
    </row>
    <row r="290" spans="2:65" s="1" customFormat="1" ht="14.4" customHeight="1">
      <c r="B290" s="45"/>
      <c r="C290" s="220" t="s">
        <v>553</v>
      </c>
      <c r="D290" s="220" t="s">
        <v>182</v>
      </c>
      <c r="E290" s="221" t="s">
        <v>554</v>
      </c>
      <c r="F290" s="222" t="s">
        <v>555</v>
      </c>
      <c r="G290" s="223" t="s">
        <v>269</v>
      </c>
      <c r="H290" s="224">
        <v>6</v>
      </c>
      <c r="I290" s="225"/>
      <c r="J290" s="224">
        <f>ROUND(I290*H290,0)</f>
        <v>0</v>
      </c>
      <c r="K290" s="222" t="s">
        <v>22</v>
      </c>
      <c r="L290" s="71"/>
      <c r="M290" s="226" t="s">
        <v>22</v>
      </c>
      <c r="N290" s="227" t="s">
        <v>45</v>
      </c>
      <c r="O290" s="46"/>
      <c r="P290" s="228">
        <f>O290*H290</f>
        <v>0</v>
      </c>
      <c r="Q290" s="228">
        <v>0</v>
      </c>
      <c r="R290" s="228">
        <f>Q290*H290</f>
        <v>0</v>
      </c>
      <c r="S290" s="228">
        <v>0</v>
      </c>
      <c r="T290" s="229">
        <f>S290*H290</f>
        <v>0</v>
      </c>
      <c r="AR290" s="23" t="s">
        <v>224</v>
      </c>
      <c r="AT290" s="23" t="s">
        <v>182</v>
      </c>
      <c r="AU290" s="23" t="s">
        <v>187</v>
      </c>
      <c r="AY290" s="23" t="s">
        <v>180</v>
      </c>
      <c r="BE290" s="230">
        <f>IF(N290="základní",J290,0)</f>
        <v>0</v>
      </c>
      <c r="BF290" s="230">
        <f>IF(N290="snížená",J290,0)</f>
        <v>0</v>
      </c>
      <c r="BG290" s="230">
        <f>IF(N290="zákl. přenesená",J290,0)</f>
        <v>0</v>
      </c>
      <c r="BH290" s="230">
        <f>IF(N290="sníž. přenesená",J290,0)</f>
        <v>0</v>
      </c>
      <c r="BI290" s="230">
        <f>IF(N290="nulová",J290,0)</f>
        <v>0</v>
      </c>
      <c r="BJ290" s="23" t="s">
        <v>187</v>
      </c>
      <c r="BK290" s="230">
        <f>ROUND(I290*H290,0)</f>
        <v>0</v>
      </c>
      <c r="BL290" s="23" t="s">
        <v>224</v>
      </c>
      <c r="BM290" s="23" t="s">
        <v>556</v>
      </c>
    </row>
    <row r="291" spans="2:65" s="1" customFormat="1" ht="14.4" customHeight="1">
      <c r="B291" s="45"/>
      <c r="C291" s="220" t="s">
        <v>396</v>
      </c>
      <c r="D291" s="220" t="s">
        <v>182</v>
      </c>
      <c r="E291" s="221" t="s">
        <v>557</v>
      </c>
      <c r="F291" s="222" t="s">
        <v>558</v>
      </c>
      <c r="G291" s="223" t="s">
        <v>269</v>
      </c>
      <c r="H291" s="224">
        <v>7</v>
      </c>
      <c r="I291" s="225"/>
      <c r="J291" s="224">
        <f>ROUND(I291*H291,0)</f>
        <v>0</v>
      </c>
      <c r="K291" s="222" t="s">
        <v>22</v>
      </c>
      <c r="L291" s="71"/>
      <c r="M291" s="226" t="s">
        <v>22</v>
      </c>
      <c r="N291" s="227" t="s">
        <v>45</v>
      </c>
      <c r="O291" s="46"/>
      <c r="P291" s="228">
        <f>O291*H291</f>
        <v>0</v>
      </c>
      <c r="Q291" s="228">
        <v>0</v>
      </c>
      <c r="R291" s="228">
        <f>Q291*H291</f>
        <v>0</v>
      </c>
      <c r="S291" s="228">
        <v>0</v>
      </c>
      <c r="T291" s="229">
        <f>S291*H291</f>
        <v>0</v>
      </c>
      <c r="AR291" s="23" t="s">
        <v>224</v>
      </c>
      <c r="AT291" s="23" t="s">
        <v>182</v>
      </c>
      <c r="AU291" s="23" t="s">
        <v>187</v>
      </c>
      <c r="AY291" s="23" t="s">
        <v>180</v>
      </c>
      <c r="BE291" s="230">
        <f>IF(N291="základní",J291,0)</f>
        <v>0</v>
      </c>
      <c r="BF291" s="230">
        <f>IF(N291="snížená",J291,0)</f>
        <v>0</v>
      </c>
      <c r="BG291" s="230">
        <f>IF(N291="zákl. přenesená",J291,0)</f>
        <v>0</v>
      </c>
      <c r="BH291" s="230">
        <f>IF(N291="sníž. přenesená",J291,0)</f>
        <v>0</v>
      </c>
      <c r="BI291" s="230">
        <f>IF(N291="nulová",J291,0)</f>
        <v>0</v>
      </c>
      <c r="BJ291" s="23" t="s">
        <v>187</v>
      </c>
      <c r="BK291" s="230">
        <f>ROUND(I291*H291,0)</f>
        <v>0</v>
      </c>
      <c r="BL291" s="23" t="s">
        <v>224</v>
      </c>
      <c r="BM291" s="23" t="s">
        <v>559</v>
      </c>
    </row>
    <row r="292" spans="2:65" s="1" customFormat="1" ht="22.8" customHeight="1">
      <c r="B292" s="45"/>
      <c r="C292" s="220" t="s">
        <v>560</v>
      </c>
      <c r="D292" s="220" t="s">
        <v>182</v>
      </c>
      <c r="E292" s="221" t="s">
        <v>561</v>
      </c>
      <c r="F292" s="222" t="s">
        <v>562</v>
      </c>
      <c r="G292" s="223" t="s">
        <v>563</v>
      </c>
      <c r="H292" s="224">
        <v>8</v>
      </c>
      <c r="I292" s="225"/>
      <c r="J292" s="224">
        <f>ROUND(I292*H292,0)</f>
        <v>0</v>
      </c>
      <c r="K292" s="222" t="s">
        <v>22</v>
      </c>
      <c r="L292" s="71"/>
      <c r="M292" s="226" t="s">
        <v>22</v>
      </c>
      <c r="N292" s="227" t="s">
        <v>45</v>
      </c>
      <c r="O292" s="46"/>
      <c r="P292" s="228">
        <f>O292*H292</f>
        <v>0</v>
      </c>
      <c r="Q292" s="228">
        <v>0</v>
      </c>
      <c r="R292" s="228">
        <f>Q292*H292</f>
        <v>0</v>
      </c>
      <c r="S292" s="228">
        <v>0</v>
      </c>
      <c r="T292" s="229">
        <f>S292*H292</f>
        <v>0</v>
      </c>
      <c r="AR292" s="23" t="s">
        <v>224</v>
      </c>
      <c r="AT292" s="23" t="s">
        <v>182</v>
      </c>
      <c r="AU292" s="23" t="s">
        <v>187</v>
      </c>
      <c r="AY292" s="23" t="s">
        <v>180</v>
      </c>
      <c r="BE292" s="230">
        <f>IF(N292="základní",J292,0)</f>
        <v>0</v>
      </c>
      <c r="BF292" s="230">
        <f>IF(N292="snížená",J292,0)</f>
        <v>0</v>
      </c>
      <c r="BG292" s="230">
        <f>IF(N292="zákl. přenesená",J292,0)</f>
        <v>0</v>
      </c>
      <c r="BH292" s="230">
        <f>IF(N292="sníž. přenesená",J292,0)</f>
        <v>0</v>
      </c>
      <c r="BI292" s="230">
        <f>IF(N292="nulová",J292,0)</f>
        <v>0</v>
      </c>
      <c r="BJ292" s="23" t="s">
        <v>187</v>
      </c>
      <c r="BK292" s="230">
        <f>ROUND(I292*H292,0)</f>
        <v>0</v>
      </c>
      <c r="BL292" s="23" t="s">
        <v>224</v>
      </c>
      <c r="BM292" s="23" t="s">
        <v>564</v>
      </c>
    </row>
    <row r="293" spans="2:65" s="1" customFormat="1" ht="14.4" customHeight="1">
      <c r="B293" s="45"/>
      <c r="C293" s="220" t="s">
        <v>401</v>
      </c>
      <c r="D293" s="220" t="s">
        <v>182</v>
      </c>
      <c r="E293" s="221" t="s">
        <v>565</v>
      </c>
      <c r="F293" s="222" t="s">
        <v>566</v>
      </c>
      <c r="G293" s="223" t="s">
        <v>567</v>
      </c>
      <c r="H293" s="224">
        <v>1</v>
      </c>
      <c r="I293" s="225"/>
      <c r="J293" s="224">
        <f>ROUND(I293*H293,0)</f>
        <v>0</v>
      </c>
      <c r="K293" s="222" t="s">
        <v>22</v>
      </c>
      <c r="L293" s="71"/>
      <c r="M293" s="226" t="s">
        <v>22</v>
      </c>
      <c r="N293" s="227" t="s">
        <v>45</v>
      </c>
      <c r="O293" s="46"/>
      <c r="P293" s="228">
        <f>O293*H293</f>
        <v>0</v>
      </c>
      <c r="Q293" s="228">
        <v>0</v>
      </c>
      <c r="R293" s="228">
        <f>Q293*H293</f>
        <v>0</v>
      </c>
      <c r="S293" s="228">
        <v>0</v>
      </c>
      <c r="T293" s="229">
        <f>S293*H293</f>
        <v>0</v>
      </c>
      <c r="AR293" s="23" t="s">
        <v>224</v>
      </c>
      <c r="AT293" s="23" t="s">
        <v>182</v>
      </c>
      <c r="AU293" s="23" t="s">
        <v>187</v>
      </c>
      <c r="AY293" s="23" t="s">
        <v>180</v>
      </c>
      <c r="BE293" s="230">
        <f>IF(N293="základní",J293,0)</f>
        <v>0</v>
      </c>
      <c r="BF293" s="230">
        <f>IF(N293="snížená",J293,0)</f>
        <v>0</v>
      </c>
      <c r="BG293" s="230">
        <f>IF(N293="zákl. přenesená",J293,0)</f>
        <v>0</v>
      </c>
      <c r="BH293" s="230">
        <f>IF(N293="sníž. přenesená",J293,0)</f>
        <v>0</v>
      </c>
      <c r="BI293" s="230">
        <f>IF(N293="nulová",J293,0)</f>
        <v>0</v>
      </c>
      <c r="BJ293" s="23" t="s">
        <v>187</v>
      </c>
      <c r="BK293" s="230">
        <f>ROUND(I293*H293,0)</f>
        <v>0</v>
      </c>
      <c r="BL293" s="23" t="s">
        <v>224</v>
      </c>
      <c r="BM293" s="23" t="s">
        <v>568</v>
      </c>
    </row>
    <row r="294" spans="2:65" s="1" customFormat="1" ht="14.4" customHeight="1">
      <c r="B294" s="45"/>
      <c r="C294" s="220" t="s">
        <v>569</v>
      </c>
      <c r="D294" s="220" t="s">
        <v>182</v>
      </c>
      <c r="E294" s="221" t="s">
        <v>570</v>
      </c>
      <c r="F294" s="222" t="s">
        <v>571</v>
      </c>
      <c r="G294" s="223" t="s">
        <v>567</v>
      </c>
      <c r="H294" s="224">
        <v>1</v>
      </c>
      <c r="I294" s="225"/>
      <c r="J294" s="224">
        <f>ROUND(I294*H294,0)</f>
        <v>0</v>
      </c>
      <c r="K294" s="222" t="s">
        <v>22</v>
      </c>
      <c r="L294" s="71"/>
      <c r="M294" s="226" t="s">
        <v>22</v>
      </c>
      <c r="N294" s="227" t="s">
        <v>45</v>
      </c>
      <c r="O294" s="46"/>
      <c r="P294" s="228">
        <f>O294*H294</f>
        <v>0</v>
      </c>
      <c r="Q294" s="228">
        <v>0</v>
      </c>
      <c r="R294" s="228">
        <f>Q294*H294</f>
        <v>0</v>
      </c>
      <c r="S294" s="228">
        <v>0</v>
      </c>
      <c r="T294" s="229">
        <f>S294*H294</f>
        <v>0</v>
      </c>
      <c r="AR294" s="23" t="s">
        <v>224</v>
      </c>
      <c r="AT294" s="23" t="s">
        <v>182</v>
      </c>
      <c r="AU294" s="23" t="s">
        <v>187</v>
      </c>
      <c r="AY294" s="23" t="s">
        <v>180</v>
      </c>
      <c r="BE294" s="230">
        <f>IF(N294="základní",J294,0)</f>
        <v>0</v>
      </c>
      <c r="BF294" s="230">
        <f>IF(N294="snížená",J294,0)</f>
        <v>0</v>
      </c>
      <c r="BG294" s="230">
        <f>IF(N294="zákl. přenesená",J294,0)</f>
        <v>0</v>
      </c>
      <c r="BH294" s="230">
        <f>IF(N294="sníž. přenesená",J294,0)</f>
        <v>0</v>
      </c>
      <c r="BI294" s="230">
        <f>IF(N294="nulová",J294,0)</f>
        <v>0</v>
      </c>
      <c r="BJ294" s="23" t="s">
        <v>187</v>
      </c>
      <c r="BK294" s="230">
        <f>ROUND(I294*H294,0)</f>
        <v>0</v>
      </c>
      <c r="BL294" s="23" t="s">
        <v>224</v>
      </c>
      <c r="BM294" s="23" t="s">
        <v>572</v>
      </c>
    </row>
    <row r="295" spans="2:65" s="1" customFormat="1" ht="14.4" customHeight="1">
      <c r="B295" s="45"/>
      <c r="C295" s="220" t="s">
        <v>404</v>
      </c>
      <c r="D295" s="220" t="s">
        <v>182</v>
      </c>
      <c r="E295" s="221" t="s">
        <v>573</v>
      </c>
      <c r="F295" s="222" t="s">
        <v>574</v>
      </c>
      <c r="G295" s="223" t="s">
        <v>563</v>
      </c>
      <c r="H295" s="224">
        <v>32</v>
      </c>
      <c r="I295" s="225"/>
      <c r="J295" s="224">
        <f>ROUND(I295*H295,0)</f>
        <v>0</v>
      </c>
      <c r="K295" s="222" t="s">
        <v>22</v>
      </c>
      <c r="L295" s="71"/>
      <c r="M295" s="226" t="s">
        <v>22</v>
      </c>
      <c r="N295" s="227" t="s">
        <v>45</v>
      </c>
      <c r="O295" s="46"/>
      <c r="P295" s="228">
        <f>O295*H295</f>
        <v>0</v>
      </c>
      <c r="Q295" s="228">
        <v>0</v>
      </c>
      <c r="R295" s="228">
        <f>Q295*H295</f>
        <v>0</v>
      </c>
      <c r="S295" s="228">
        <v>0</v>
      </c>
      <c r="T295" s="229">
        <f>S295*H295</f>
        <v>0</v>
      </c>
      <c r="AR295" s="23" t="s">
        <v>224</v>
      </c>
      <c r="AT295" s="23" t="s">
        <v>182</v>
      </c>
      <c r="AU295" s="23" t="s">
        <v>187</v>
      </c>
      <c r="AY295" s="23" t="s">
        <v>180</v>
      </c>
      <c r="BE295" s="230">
        <f>IF(N295="základní",J295,0)</f>
        <v>0</v>
      </c>
      <c r="BF295" s="230">
        <f>IF(N295="snížená",J295,0)</f>
        <v>0</v>
      </c>
      <c r="BG295" s="230">
        <f>IF(N295="zákl. přenesená",J295,0)</f>
        <v>0</v>
      </c>
      <c r="BH295" s="230">
        <f>IF(N295="sníž. přenesená",J295,0)</f>
        <v>0</v>
      </c>
      <c r="BI295" s="230">
        <f>IF(N295="nulová",J295,0)</f>
        <v>0</v>
      </c>
      <c r="BJ295" s="23" t="s">
        <v>187</v>
      </c>
      <c r="BK295" s="230">
        <f>ROUND(I295*H295,0)</f>
        <v>0</v>
      </c>
      <c r="BL295" s="23" t="s">
        <v>224</v>
      </c>
      <c r="BM295" s="23" t="s">
        <v>575</v>
      </c>
    </row>
    <row r="296" spans="2:65" s="1" customFormat="1" ht="14.4" customHeight="1">
      <c r="B296" s="45"/>
      <c r="C296" s="220" t="s">
        <v>576</v>
      </c>
      <c r="D296" s="220" t="s">
        <v>182</v>
      </c>
      <c r="E296" s="221" t="s">
        <v>577</v>
      </c>
      <c r="F296" s="222" t="s">
        <v>578</v>
      </c>
      <c r="G296" s="223" t="s">
        <v>567</v>
      </c>
      <c r="H296" s="224">
        <v>1</v>
      </c>
      <c r="I296" s="225"/>
      <c r="J296" s="224">
        <f>ROUND(I296*H296,0)</f>
        <v>0</v>
      </c>
      <c r="K296" s="222" t="s">
        <v>22</v>
      </c>
      <c r="L296" s="71"/>
      <c r="M296" s="226" t="s">
        <v>22</v>
      </c>
      <c r="N296" s="227" t="s">
        <v>45</v>
      </c>
      <c r="O296" s="46"/>
      <c r="P296" s="228">
        <f>O296*H296</f>
        <v>0</v>
      </c>
      <c r="Q296" s="228">
        <v>0</v>
      </c>
      <c r="R296" s="228">
        <f>Q296*H296</f>
        <v>0</v>
      </c>
      <c r="S296" s="228">
        <v>0</v>
      </c>
      <c r="T296" s="229">
        <f>S296*H296</f>
        <v>0</v>
      </c>
      <c r="AR296" s="23" t="s">
        <v>224</v>
      </c>
      <c r="AT296" s="23" t="s">
        <v>182</v>
      </c>
      <c r="AU296" s="23" t="s">
        <v>187</v>
      </c>
      <c r="AY296" s="23" t="s">
        <v>180</v>
      </c>
      <c r="BE296" s="230">
        <f>IF(N296="základní",J296,0)</f>
        <v>0</v>
      </c>
      <c r="BF296" s="230">
        <f>IF(N296="snížená",J296,0)</f>
        <v>0</v>
      </c>
      <c r="BG296" s="230">
        <f>IF(N296="zákl. přenesená",J296,0)</f>
        <v>0</v>
      </c>
      <c r="BH296" s="230">
        <f>IF(N296="sníž. přenesená",J296,0)</f>
        <v>0</v>
      </c>
      <c r="BI296" s="230">
        <f>IF(N296="nulová",J296,0)</f>
        <v>0</v>
      </c>
      <c r="BJ296" s="23" t="s">
        <v>187</v>
      </c>
      <c r="BK296" s="230">
        <f>ROUND(I296*H296,0)</f>
        <v>0</v>
      </c>
      <c r="BL296" s="23" t="s">
        <v>224</v>
      </c>
      <c r="BM296" s="23" t="s">
        <v>579</v>
      </c>
    </row>
    <row r="297" spans="2:63" s="10" customFormat="1" ht="29.85" customHeight="1">
      <c r="B297" s="204"/>
      <c r="C297" s="205"/>
      <c r="D297" s="206" t="s">
        <v>72</v>
      </c>
      <c r="E297" s="218" t="s">
        <v>580</v>
      </c>
      <c r="F297" s="218" t="s">
        <v>581</v>
      </c>
      <c r="G297" s="205"/>
      <c r="H297" s="205"/>
      <c r="I297" s="208"/>
      <c r="J297" s="219">
        <f>BK297</f>
        <v>0</v>
      </c>
      <c r="K297" s="205"/>
      <c r="L297" s="210"/>
      <c r="M297" s="211"/>
      <c r="N297" s="212"/>
      <c r="O297" s="212"/>
      <c r="P297" s="213">
        <f>SUM(P298:P309)</f>
        <v>0</v>
      </c>
      <c r="Q297" s="212"/>
      <c r="R297" s="213">
        <f>SUM(R298:R309)</f>
        <v>0</v>
      </c>
      <c r="S297" s="212"/>
      <c r="T297" s="214">
        <f>SUM(T298:T309)</f>
        <v>0</v>
      </c>
      <c r="AR297" s="215" t="s">
        <v>187</v>
      </c>
      <c r="AT297" s="216" t="s">
        <v>72</v>
      </c>
      <c r="AU297" s="216" t="s">
        <v>10</v>
      </c>
      <c r="AY297" s="215" t="s">
        <v>180</v>
      </c>
      <c r="BK297" s="217">
        <f>SUM(BK298:BK309)</f>
        <v>0</v>
      </c>
    </row>
    <row r="298" spans="2:65" s="1" customFormat="1" ht="22.8" customHeight="1">
      <c r="B298" s="45"/>
      <c r="C298" s="220" t="s">
        <v>409</v>
      </c>
      <c r="D298" s="220" t="s">
        <v>182</v>
      </c>
      <c r="E298" s="221" t="s">
        <v>582</v>
      </c>
      <c r="F298" s="222" t="s">
        <v>583</v>
      </c>
      <c r="G298" s="223" t="s">
        <v>269</v>
      </c>
      <c r="H298" s="224">
        <v>1</v>
      </c>
      <c r="I298" s="225"/>
      <c r="J298" s="224">
        <f>ROUND(I298*H298,0)</f>
        <v>0</v>
      </c>
      <c r="K298" s="222" t="s">
        <v>22</v>
      </c>
      <c r="L298" s="71"/>
      <c r="M298" s="226" t="s">
        <v>22</v>
      </c>
      <c r="N298" s="227" t="s">
        <v>45</v>
      </c>
      <c r="O298" s="46"/>
      <c r="P298" s="228">
        <f>O298*H298</f>
        <v>0</v>
      </c>
      <c r="Q298" s="228">
        <v>0</v>
      </c>
      <c r="R298" s="228">
        <f>Q298*H298</f>
        <v>0</v>
      </c>
      <c r="S298" s="228">
        <v>0</v>
      </c>
      <c r="T298" s="229">
        <f>S298*H298</f>
        <v>0</v>
      </c>
      <c r="AR298" s="23" t="s">
        <v>224</v>
      </c>
      <c r="AT298" s="23" t="s">
        <v>182</v>
      </c>
      <c r="AU298" s="23" t="s">
        <v>187</v>
      </c>
      <c r="AY298" s="23" t="s">
        <v>180</v>
      </c>
      <c r="BE298" s="230">
        <f>IF(N298="základní",J298,0)</f>
        <v>0</v>
      </c>
      <c r="BF298" s="230">
        <f>IF(N298="snížená",J298,0)</f>
        <v>0</v>
      </c>
      <c r="BG298" s="230">
        <f>IF(N298="zákl. přenesená",J298,0)</f>
        <v>0</v>
      </c>
      <c r="BH298" s="230">
        <f>IF(N298="sníž. přenesená",J298,0)</f>
        <v>0</v>
      </c>
      <c r="BI298" s="230">
        <f>IF(N298="nulová",J298,0)</f>
        <v>0</v>
      </c>
      <c r="BJ298" s="23" t="s">
        <v>187</v>
      </c>
      <c r="BK298" s="230">
        <f>ROUND(I298*H298,0)</f>
        <v>0</v>
      </c>
      <c r="BL298" s="23" t="s">
        <v>224</v>
      </c>
      <c r="BM298" s="23" t="s">
        <v>584</v>
      </c>
    </row>
    <row r="299" spans="2:65" s="1" customFormat="1" ht="14.4" customHeight="1">
      <c r="B299" s="45"/>
      <c r="C299" s="220" t="s">
        <v>585</v>
      </c>
      <c r="D299" s="220" t="s">
        <v>182</v>
      </c>
      <c r="E299" s="221" t="s">
        <v>586</v>
      </c>
      <c r="F299" s="222" t="s">
        <v>587</v>
      </c>
      <c r="G299" s="223" t="s">
        <v>269</v>
      </c>
      <c r="H299" s="224">
        <v>1</v>
      </c>
      <c r="I299" s="225"/>
      <c r="J299" s="224">
        <f>ROUND(I299*H299,0)</f>
        <v>0</v>
      </c>
      <c r="K299" s="222" t="s">
        <v>22</v>
      </c>
      <c r="L299" s="71"/>
      <c r="M299" s="226" t="s">
        <v>22</v>
      </c>
      <c r="N299" s="227" t="s">
        <v>45</v>
      </c>
      <c r="O299" s="46"/>
      <c r="P299" s="228">
        <f>O299*H299</f>
        <v>0</v>
      </c>
      <c r="Q299" s="228">
        <v>0</v>
      </c>
      <c r="R299" s="228">
        <f>Q299*H299</f>
        <v>0</v>
      </c>
      <c r="S299" s="228">
        <v>0</v>
      </c>
      <c r="T299" s="229">
        <f>S299*H299</f>
        <v>0</v>
      </c>
      <c r="AR299" s="23" t="s">
        <v>224</v>
      </c>
      <c r="AT299" s="23" t="s">
        <v>182</v>
      </c>
      <c r="AU299" s="23" t="s">
        <v>187</v>
      </c>
      <c r="AY299" s="23" t="s">
        <v>180</v>
      </c>
      <c r="BE299" s="230">
        <f>IF(N299="základní",J299,0)</f>
        <v>0</v>
      </c>
      <c r="BF299" s="230">
        <f>IF(N299="snížená",J299,0)</f>
        <v>0</v>
      </c>
      <c r="BG299" s="230">
        <f>IF(N299="zákl. přenesená",J299,0)</f>
        <v>0</v>
      </c>
      <c r="BH299" s="230">
        <f>IF(N299="sníž. přenesená",J299,0)</f>
        <v>0</v>
      </c>
      <c r="BI299" s="230">
        <f>IF(N299="nulová",J299,0)</f>
        <v>0</v>
      </c>
      <c r="BJ299" s="23" t="s">
        <v>187</v>
      </c>
      <c r="BK299" s="230">
        <f>ROUND(I299*H299,0)</f>
        <v>0</v>
      </c>
      <c r="BL299" s="23" t="s">
        <v>224</v>
      </c>
      <c r="BM299" s="23" t="s">
        <v>588</v>
      </c>
    </row>
    <row r="300" spans="2:65" s="1" customFormat="1" ht="34.2" customHeight="1">
      <c r="B300" s="45"/>
      <c r="C300" s="220" t="s">
        <v>413</v>
      </c>
      <c r="D300" s="220" t="s">
        <v>182</v>
      </c>
      <c r="E300" s="221" t="s">
        <v>589</v>
      </c>
      <c r="F300" s="222" t="s">
        <v>590</v>
      </c>
      <c r="G300" s="223" t="s">
        <v>358</v>
      </c>
      <c r="H300" s="224">
        <v>3</v>
      </c>
      <c r="I300" s="225"/>
      <c r="J300" s="224">
        <f>ROUND(I300*H300,0)</f>
        <v>0</v>
      </c>
      <c r="K300" s="222" t="s">
        <v>193</v>
      </c>
      <c r="L300" s="71"/>
      <c r="M300" s="226" t="s">
        <v>22</v>
      </c>
      <c r="N300" s="227" t="s">
        <v>45</v>
      </c>
      <c r="O300" s="46"/>
      <c r="P300" s="228">
        <f>O300*H300</f>
        <v>0</v>
      </c>
      <c r="Q300" s="228">
        <v>0</v>
      </c>
      <c r="R300" s="228">
        <f>Q300*H300</f>
        <v>0</v>
      </c>
      <c r="S300" s="228">
        <v>0</v>
      </c>
      <c r="T300" s="229">
        <f>S300*H300</f>
        <v>0</v>
      </c>
      <c r="AR300" s="23" t="s">
        <v>224</v>
      </c>
      <c r="AT300" s="23" t="s">
        <v>182</v>
      </c>
      <c r="AU300" s="23" t="s">
        <v>187</v>
      </c>
      <c r="AY300" s="23" t="s">
        <v>180</v>
      </c>
      <c r="BE300" s="230">
        <f>IF(N300="základní",J300,0)</f>
        <v>0</v>
      </c>
      <c r="BF300" s="230">
        <f>IF(N300="snížená",J300,0)</f>
        <v>0</v>
      </c>
      <c r="BG300" s="230">
        <f>IF(N300="zákl. přenesená",J300,0)</f>
        <v>0</v>
      </c>
      <c r="BH300" s="230">
        <f>IF(N300="sníž. přenesená",J300,0)</f>
        <v>0</v>
      </c>
      <c r="BI300" s="230">
        <f>IF(N300="nulová",J300,0)</f>
        <v>0</v>
      </c>
      <c r="BJ300" s="23" t="s">
        <v>187</v>
      </c>
      <c r="BK300" s="230">
        <f>ROUND(I300*H300,0)</f>
        <v>0</v>
      </c>
      <c r="BL300" s="23" t="s">
        <v>224</v>
      </c>
      <c r="BM300" s="23" t="s">
        <v>591</v>
      </c>
    </row>
    <row r="301" spans="2:47" s="1" customFormat="1" ht="13.5">
      <c r="B301" s="45"/>
      <c r="C301" s="73"/>
      <c r="D301" s="233" t="s">
        <v>205</v>
      </c>
      <c r="E301" s="73"/>
      <c r="F301" s="254" t="s">
        <v>592</v>
      </c>
      <c r="G301" s="73"/>
      <c r="H301" s="73"/>
      <c r="I301" s="190"/>
      <c r="J301" s="73"/>
      <c r="K301" s="73"/>
      <c r="L301" s="71"/>
      <c r="M301" s="255"/>
      <c r="N301" s="46"/>
      <c r="O301" s="46"/>
      <c r="P301" s="46"/>
      <c r="Q301" s="46"/>
      <c r="R301" s="46"/>
      <c r="S301" s="46"/>
      <c r="T301" s="94"/>
      <c r="AT301" s="23" t="s">
        <v>205</v>
      </c>
      <c r="AU301" s="23" t="s">
        <v>187</v>
      </c>
    </row>
    <row r="302" spans="2:65" s="1" customFormat="1" ht="14.4" customHeight="1">
      <c r="B302" s="45"/>
      <c r="C302" s="266" t="s">
        <v>593</v>
      </c>
      <c r="D302" s="266" t="s">
        <v>594</v>
      </c>
      <c r="E302" s="267" t="s">
        <v>595</v>
      </c>
      <c r="F302" s="268" t="s">
        <v>596</v>
      </c>
      <c r="G302" s="269" t="s">
        <v>269</v>
      </c>
      <c r="H302" s="270">
        <v>3</v>
      </c>
      <c r="I302" s="271"/>
      <c r="J302" s="270">
        <f>ROUND(I302*H302,0)</f>
        <v>0</v>
      </c>
      <c r="K302" s="268" t="s">
        <v>22</v>
      </c>
      <c r="L302" s="272"/>
      <c r="M302" s="273" t="s">
        <v>22</v>
      </c>
      <c r="N302" s="274" t="s">
        <v>45</v>
      </c>
      <c r="O302" s="46"/>
      <c r="P302" s="228">
        <f>O302*H302</f>
        <v>0</v>
      </c>
      <c r="Q302" s="228">
        <v>0</v>
      </c>
      <c r="R302" s="228">
        <f>Q302*H302</f>
        <v>0</v>
      </c>
      <c r="S302" s="228">
        <v>0</v>
      </c>
      <c r="T302" s="229">
        <f>S302*H302</f>
        <v>0</v>
      </c>
      <c r="AR302" s="23" t="s">
        <v>270</v>
      </c>
      <c r="AT302" s="23" t="s">
        <v>594</v>
      </c>
      <c r="AU302" s="23" t="s">
        <v>187</v>
      </c>
      <c r="AY302" s="23" t="s">
        <v>180</v>
      </c>
      <c r="BE302" s="230">
        <f>IF(N302="základní",J302,0)</f>
        <v>0</v>
      </c>
      <c r="BF302" s="230">
        <f>IF(N302="snížená",J302,0)</f>
        <v>0</v>
      </c>
      <c r="BG302" s="230">
        <f>IF(N302="zákl. přenesená",J302,0)</f>
        <v>0</v>
      </c>
      <c r="BH302" s="230">
        <f>IF(N302="sníž. přenesená",J302,0)</f>
        <v>0</v>
      </c>
      <c r="BI302" s="230">
        <f>IF(N302="nulová",J302,0)</f>
        <v>0</v>
      </c>
      <c r="BJ302" s="23" t="s">
        <v>187</v>
      </c>
      <c r="BK302" s="230">
        <f>ROUND(I302*H302,0)</f>
        <v>0</v>
      </c>
      <c r="BL302" s="23" t="s">
        <v>224</v>
      </c>
      <c r="BM302" s="23" t="s">
        <v>597</v>
      </c>
    </row>
    <row r="303" spans="2:65" s="1" customFormat="1" ht="14.4" customHeight="1">
      <c r="B303" s="45"/>
      <c r="C303" s="266" t="s">
        <v>417</v>
      </c>
      <c r="D303" s="266" t="s">
        <v>594</v>
      </c>
      <c r="E303" s="267" t="s">
        <v>598</v>
      </c>
      <c r="F303" s="268" t="s">
        <v>599</v>
      </c>
      <c r="G303" s="269" t="s">
        <v>358</v>
      </c>
      <c r="H303" s="270">
        <v>2</v>
      </c>
      <c r="I303" s="271"/>
      <c r="J303" s="270">
        <f>ROUND(I303*H303,0)</f>
        <v>0</v>
      </c>
      <c r="K303" s="268" t="s">
        <v>193</v>
      </c>
      <c r="L303" s="272"/>
      <c r="M303" s="273" t="s">
        <v>22</v>
      </c>
      <c r="N303" s="274" t="s">
        <v>45</v>
      </c>
      <c r="O303" s="46"/>
      <c r="P303" s="228">
        <f>O303*H303</f>
        <v>0</v>
      </c>
      <c r="Q303" s="228">
        <v>0</v>
      </c>
      <c r="R303" s="228">
        <f>Q303*H303</f>
        <v>0</v>
      </c>
      <c r="S303" s="228">
        <v>0</v>
      </c>
      <c r="T303" s="229">
        <f>S303*H303</f>
        <v>0</v>
      </c>
      <c r="AR303" s="23" t="s">
        <v>270</v>
      </c>
      <c r="AT303" s="23" t="s">
        <v>594</v>
      </c>
      <c r="AU303" s="23" t="s">
        <v>187</v>
      </c>
      <c r="AY303" s="23" t="s">
        <v>180</v>
      </c>
      <c r="BE303" s="230">
        <f>IF(N303="základní",J303,0)</f>
        <v>0</v>
      </c>
      <c r="BF303" s="230">
        <f>IF(N303="snížená",J303,0)</f>
        <v>0</v>
      </c>
      <c r="BG303" s="230">
        <f>IF(N303="zákl. přenesená",J303,0)</f>
        <v>0</v>
      </c>
      <c r="BH303" s="230">
        <f>IF(N303="sníž. přenesená",J303,0)</f>
        <v>0</v>
      </c>
      <c r="BI303" s="230">
        <f>IF(N303="nulová",J303,0)</f>
        <v>0</v>
      </c>
      <c r="BJ303" s="23" t="s">
        <v>187</v>
      </c>
      <c r="BK303" s="230">
        <f>ROUND(I303*H303,0)</f>
        <v>0</v>
      </c>
      <c r="BL303" s="23" t="s">
        <v>224</v>
      </c>
      <c r="BM303" s="23" t="s">
        <v>600</v>
      </c>
    </row>
    <row r="304" spans="2:65" s="1" customFormat="1" ht="14.4" customHeight="1">
      <c r="B304" s="45"/>
      <c r="C304" s="266" t="s">
        <v>601</v>
      </c>
      <c r="D304" s="266" t="s">
        <v>594</v>
      </c>
      <c r="E304" s="267" t="s">
        <v>602</v>
      </c>
      <c r="F304" s="268" t="s">
        <v>603</v>
      </c>
      <c r="G304" s="269" t="s">
        <v>358</v>
      </c>
      <c r="H304" s="270">
        <v>1</v>
      </c>
      <c r="I304" s="271"/>
      <c r="J304" s="270">
        <f>ROUND(I304*H304,0)</f>
        <v>0</v>
      </c>
      <c r="K304" s="268" t="s">
        <v>193</v>
      </c>
      <c r="L304" s="272"/>
      <c r="M304" s="273" t="s">
        <v>22</v>
      </c>
      <c r="N304" s="274" t="s">
        <v>45</v>
      </c>
      <c r="O304" s="46"/>
      <c r="P304" s="228">
        <f>O304*H304</f>
        <v>0</v>
      </c>
      <c r="Q304" s="228">
        <v>0</v>
      </c>
      <c r="R304" s="228">
        <f>Q304*H304</f>
        <v>0</v>
      </c>
      <c r="S304" s="228">
        <v>0</v>
      </c>
      <c r="T304" s="229">
        <f>S304*H304</f>
        <v>0</v>
      </c>
      <c r="AR304" s="23" t="s">
        <v>270</v>
      </c>
      <c r="AT304" s="23" t="s">
        <v>594</v>
      </c>
      <c r="AU304" s="23" t="s">
        <v>187</v>
      </c>
      <c r="AY304" s="23" t="s">
        <v>180</v>
      </c>
      <c r="BE304" s="230">
        <f>IF(N304="základní",J304,0)</f>
        <v>0</v>
      </c>
      <c r="BF304" s="230">
        <f>IF(N304="snížená",J304,0)</f>
        <v>0</v>
      </c>
      <c r="BG304" s="230">
        <f>IF(N304="zákl. přenesená",J304,0)</f>
        <v>0</v>
      </c>
      <c r="BH304" s="230">
        <f>IF(N304="sníž. přenesená",J304,0)</f>
        <v>0</v>
      </c>
      <c r="BI304" s="230">
        <f>IF(N304="nulová",J304,0)</f>
        <v>0</v>
      </c>
      <c r="BJ304" s="23" t="s">
        <v>187</v>
      </c>
      <c r="BK304" s="230">
        <f>ROUND(I304*H304,0)</f>
        <v>0</v>
      </c>
      <c r="BL304" s="23" t="s">
        <v>224</v>
      </c>
      <c r="BM304" s="23" t="s">
        <v>604</v>
      </c>
    </row>
    <row r="305" spans="2:65" s="1" customFormat="1" ht="22.8" customHeight="1">
      <c r="B305" s="45"/>
      <c r="C305" s="220" t="s">
        <v>424</v>
      </c>
      <c r="D305" s="220" t="s">
        <v>182</v>
      </c>
      <c r="E305" s="221" t="s">
        <v>605</v>
      </c>
      <c r="F305" s="222" t="s">
        <v>606</v>
      </c>
      <c r="G305" s="223" t="s">
        <v>358</v>
      </c>
      <c r="H305" s="224">
        <v>3</v>
      </c>
      <c r="I305" s="225"/>
      <c r="J305" s="224">
        <f>ROUND(I305*H305,0)</f>
        <v>0</v>
      </c>
      <c r="K305" s="222" t="s">
        <v>193</v>
      </c>
      <c r="L305" s="71"/>
      <c r="M305" s="226" t="s">
        <v>22</v>
      </c>
      <c r="N305" s="227" t="s">
        <v>45</v>
      </c>
      <c r="O305" s="46"/>
      <c r="P305" s="228">
        <f>O305*H305</f>
        <v>0</v>
      </c>
      <c r="Q305" s="228">
        <v>0</v>
      </c>
      <c r="R305" s="228">
        <f>Q305*H305</f>
        <v>0</v>
      </c>
      <c r="S305" s="228">
        <v>0</v>
      </c>
      <c r="T305" s="229">
        <f>S305*H305</f>
        <v>0</v>
      </c>
      <c r="AR305" s="23" t="s">
        <v>224</v>
      </c>
      <c r="AT305" s="23" t="s">
        <v>182</v>
      </c>
      <c r="AU305" s="23" t="s">
        <v>187</v>
      </c>
      <c r="AY305" s="23" t="s">
        <v>180</v>
      </c>
      <c r="BE305" s="230">
        <f>IF(N305="základní",J305,0)</f>
        <v>0</v>
      </c>
      <c r="BF305" s="230">
        <f>IF(N305="snížená",J305,0)</f>
        <v>0</v>
      </c>
      <c r="BG305" s="230">
        <f>IF(N305="zákl. přenesená",J305,0)</f>
        <v>0</v>
      </c>
      <c r="BH305" s="230">
        <f>IF(N305="sníž. přenesená",J305,0)</f>
        <v>0</v>
      </c>
      <c r="BI305" s="230">
        <f>IF(N305="nulová",J305,0)</f>
        <v>0</v>
      </c>
      <c r="BJ305" s="23" t="s">
        <v>187</v>
      </c>
      <c r="BK305" s="230">
        <f>ROUND(I305*H305,0)</f>
        <v>0</v>
      </c>
      <c r="BL305" s="23" t="s">
        <v>224</v>
      </c>
      <c r="BM305" s="23" t="s">
        <v>607</v>
      </c>
    </row>
    <row r="306" spans="2:47" s="1" customFormat="1" ht="13.5">
      <c r="B306" s="45"/>
      <c r="C306" s="73"/>
      <c r="D306" s="233" t="s">
        <v>205</v>
      </c>
      <c r="E306" s="73"/>
      <c r="F306" s="254" t="s">
        <v>608</v>
      </c>
      <c r="G306" s="73"/>
      <c r="H306" s="73"/>
      <c r="I306" s="190"/>
      <c r="J306" s="73"/>
      <c r="K306" s="73"/>
      <c r="L306" s="71"/>
      <c r="M306" s="255"/>
      <c r="N306" s="46"/>
      <c r="O306" s="46"/>
      <c r="P306" s="46"/>
      <c r="Q306" s="46"/>
      <c r="R306" s="46"/>
      <c r="S306" s="46"/>
      <c r="T306" s="94"/>
      <c r="AT306" s="23" t="s">
        <v>205</v>
      </c>
      <c r="AU306" s="23" t="s">
        <v>187</v>
      </c>
    </row>
    <row r="307" spans="2:65" s="1" customFormat="1" ht="22.8" customHeight="1">
      <c r="B307" s="45"/>
      <c r="C307" s="266" t="s">
        <v>609</v>
      </c>
      <c r="D307" s="266" t="s">
        <v>594</v>
      </c>
      <c r="E307" s="267" t="s">
        <v>610</v>
      </c>
      <c r="F307" s="268" t="s">
        <v>611</v>
      </c>
      <c r="G307" s="269" t="s">
        <v>358</v>
      </c>
      <c r="H307" s="270">
        <v>3</v>
      </c>
      <c r="I307" s="271"/>
      <c r="J307" s="270">
        <f>ROUND(I307*H307,0)</f>
        <v>0</v>
      </c>
      <c r="K307" s="268" t="s">
        <v>193</v>
      </c>
      <c r="L307" s="272"/>
      <c r="M307" s="273" t="s">
        <v>22</v>
      </c>
      <c r="N307" s="274" t="s">
        <v>45</v>
      </c>
      <c r="O307" s="46"/>
      <c r="P307" s="228">
        <f>O307*H307</f>
        <v>0</v>
      </c>
      <c r="Q307" s="228">
        <v>0</v>
      </c>
      <c r="R307" s="228">
        <f>Q307*H307</f>
        <v>0</v>
      </c>
      <c r="S307" s="228">
        <v>0</v>
      </c>
      <c r="T307" s="229">
        <f>S307*H307</f>
        <v>0</v>
      </c>
      <c r="AR307" s="23" t="s">
        <v>270</v>
      </c>
      <c r="AT307" s="23" t="s">
        <v>594</v>
      </c>
      <c r="AU307" s="23" t="s">
        <v>187</v>
      </c>
      <c r="AY307" s="23" t="s">
        <v>180</v>
      </c>
      <c r="BE307" s="230">
        <f>IF(N307="základní",J307,0)</f>
        <v>0</v>
      </c>
      <c r="BF307" s="230">
        <f>IF(N307="snížená",J307,0)</f>
        <v>0</v>
      </c>
      <c r="BG307" s="230">
        <f>IF(N307="zákl. přenesená",J307,0)</f>
        <v>0</v>
      </c>
      <c r="BH307" s="230">
        <f>IF(N307="sníž. přenesená",J307,0)</f>
        <v>0</v>
      </c>
      <c r="BI307" s="230">
        <f>IF(N307="nulová",J307,0)</f>
        <v>0</v>
      </c>
      <c r="BJ307" s="23" t="s">
        <v>187</v>
      </c>
      <c r="BK307" s="230">
        <f>ROUND(I307*H307,0)</f>
        <v>0</v>
      </c>
      <c r="BL307" s="23" t="s">
        <v>224</v>
      </c>
      <c r="BM307" s="23" t="s">
        <v>612</v>
      </c>
    </row>
    <row r="308" spans="2:65" s="1" customFormat="1" ht="34.2" customHeight="1">
      <c r="B308" s="45"/>
      <c r="C308" s="220" t="s">
        <v>428</v>
      </c>
      <c r="D308" s="220" t="s">
        <v>182</v>
      </c>
      <c r="E308" s="221" t="s">
        <v>613</v>
      </c>
      <c r="F308" s="222" t="s">
        <v>614</v>
      </c>
      <c r="G308" s="223" t="s">
        <v>334</v>
      </c>
      <c r="H308" s="225"/>
      <c r="I308" s="225"/>
      <c r="J308" s="224">
        <f>ROUND(I308*H308,0)</f>
        <v>0</v>
      </c>
      <c r="K308" s="222" t="s">
        <v>193</v>
      </c>
      <c r="L308" s="71"/>
      <c r="M308" s="226" t="s">
        <v>22</v>
      </c>
      <c r="N308" s="227" t="s">
        <v>45</v>
      </c>
      <c r="O308" s="46"/>
      <c r="P308" s="228">
        <f>O308*H308</f>
        <v>0</v>
      </c>
      <c r="Q308" s="228">
        <v>0</v>
      </c>
      <c r="R308" s="228">
        <f>Q308*H308</f>
        <v>0</v>
      </c>
      <c r="S308" s="228">
        <v>0</v>
      </c>
      <c r="T308" s="229">
        <f>S308*H308</f>
        <v>0</v>
      </c>
      <c r="AR308" s="23" t="s">
        <v>224</v>
      </c>
      <c r="AT308" s="23" t="s">
        <v>182</v>
      </c>
      <c r="AU308" s="23" t="s">
        <v>187</v>
      </c>
      <c r="AY308" s="23" t="s">
        <v>180</v>
      </c>
      <c r="BE308" s="230">
        <f>IF(N308="základní",J308,0)</f>
        <v>0</v>
      </c>
      <c r="BF308" s="230">
        <f>IF(N308="snížená",J308,0)</f>
        <v>0</v>
      </c>
      <c r="BG308" s="230">
        <f>IF(N308="zákl. přenesená",J308,0)</f>
        <v>0</v>
      </c>
      <c r="BH308" s="230">
        <f>IF(N308="sníž. přenesená",J308,0)</f>
        <v>0</v>
      </c>
      <c r="BI308" s="230">
        <f>IF(N308="nulová",J308,0)</f>
        <v>0</v>
      </c>
      <c r="BJ308" s="23" t="s">
        <v>187</v>
      </c>
      <c r="BK308" s="230">
        <f>ROUND(I308*H308,0)</f>
        <v>0</v>
      </c>
      <c r="BL308" s="23" t="s">
        <v>224</v>
      </c>
      <c r="BM308" s="23" t="s">
        <v>615</v>
      </c>
    </row>
    <row r="309" spans="2:47" s="1" customFormat="1" ht="13.5">
      <c r="B309" s="45"/>
      <c r="C309" s="73"/>
      <c r="D309" s="233" t="s">
        <v>205</v>
      </c>
      <c r="E309" s="73"/>
      <c r="F309" s="254" t="s">
        <v>616</v>
      </c>
      <c r="G309" s="73"/>
      <c r="H309" s="73"/>
      <c r="I309" s="190"/>
      <c r="J309" s="73"/>
      <c r="K309" s="73"/>
      <c r="L309" s="71"/>
      <c r="M309" s="255"/>
      <c r="N309" s="46"/>
      <c r="O309" s="46"/>
      <c r="P309" s="46"/>
      <c r="Q309" s="46"/>
      <c r="R309" s="46"/>
      <c r="S309" s="46"/>
      <c r="T309" s="94"/>
      <c r="AT309" s="23" t="s">
        <v>205</v>
      </c>
      <c r="AU309" s="23" t="s">
        <v>187</v>
      </c>
    </row>
    <row r="310" spans="2:63" s="10" customFormat="1" ht="29.85" customHeight="1">
      <c r="B310" s="204"/>
      <c r="C310" s="205"/>
      <c r="D310" s="206" t="s">
        <v>72</v>
      </c>
      <c r="E310" s="218" t="s">
        <v>617</v>
      </c>
      <c r="F310" s="218" t="s">
        <v>618</v>
      </c>
      <c r="G310" s="205"/>
      <c r="H310" s="205"/>
      <c r="I310" s="208"/>
      <c r="J310" s="219">
        <f>BK310</f>
        <v>0</v>
      </c>
      <c r="K310" s="205"/>
      <c r="L310" s="210"/>
      <c r="M310" s="211"/>
      <c r="N310" s="212"/>
      <c r="O310" s="212"/>
      <c r="P310" s="213">
        <f>SUM(P311:P344)</f>
        <v>0</v>
      </c>
      <c r="Q310" s="212"/>
      <c r="R310" s="213">
        <f>SUM(R311:R344)</f>
        <v>0</v>
      </c>
      <c r="S310" s="212"/>
      <c r="T310" s="214">
        <f>SUM(T311:T344)</f>
        <v>0</v>
      </c>
      <c r="AR310" s="215" t="s">
        <v>187</v>
      </c>
      <c r="AT310" s="216" t="s">
        <v>72</v>
      </c>
      <c r="AU310" s="216" t="s">
        <v>10</v>
      </c>
      <c r="AY310" s="215" t="s">
        <v>180</v>
      </c>
      <c r="BK310" s="217">
        <f>SUM(BK311:BK344)</f>
        <v>0</v>
      </c>
    </row>
    <row r="311" spans="2:65" s="1" customFormat="1" ht="22.8" customHeight="1">
      <c r="B311" s="45"/>
      <c r="C311" s="220" t="s">
        <v>619</v>
      </c>
      <c r="D311" s="220" t="s">
        <v>182</v>
      </c>
      <c r="E311" s="221" t="s">
        <v>620</v>
      </c>
      <c r="F311" s="222" t="s">
        <v>621</v>
      </c>
      <c r="G311" s="223" t="s">
        <v>203</v>
      </c>
      <c r="H311" s="224">
        <v>2.62</v>
      </c>
      <c r="I311" s="225"/>
      <c r="J311" s="224">
        <f>ROUND(I311*H311,0)</f>
        <v>0</v>
      </c>
      <c r="K311" s="222" t="s">
        <v>193</v>
      </c>
      <c r="L311" s="71"/>
      <c r="M311" s="226" t="s">
        <v>22</v>
      </c>
      <c r="N311" s="227" t="s">
        <v>45</v>
      </c>
      <c r="O311" s="46"/>
      <c r="P311" s="228">
        <f>O311*H311</f>
        <v>0</v>
      </c>
      <c r="Q311" s="228">
        <v>0</v>
      </c>
      <c r="R311" s="228">
        <f>Q311*H311</f>
        <v>0</v>
      </c>
      <c r="S311" s="228">
        <v>0</v>
      </c>
      <c r="T311" s="229">
        <f>S311*H311</f>
        <v>0</v>
      </c>
      <c r="AR311" s="23" t="s">
        <v>224</v>
      </c>
      <c r="AT311" s="23" t="s">
        <v>182</v>
      </c>
      <c r="AU311" s="23" t="s">
        <v>187</v>
      </c>
      <c r="AY311" s="23" t="s">
        <v>180</v>
      </c>
      <c r="BE311" s="230">
        <f>IF(N311="základní",J311,0)</f>
        <v>0</v>
      </c>
      <c r="BF311" s="230">
        <f>IF(N311="snížená",J311,0)</f>
        <v>0</v>
      </c>
      <c r="BG311" s="230">
        <f>IF(N311="zákl. přenesená",J311,0)</f>
        <v>0</v>
      </c>
      <c r="BH311" s="230">
        <f>IF(N311="sníž. přenesená",J311,0)</f>
        <v>0</v>
      </c>
      <c r="BI311" s="230">
        <f>IF(N311="nulová",J311,0)</f>
        <v>0</v>
      </c>
      <c r="BJ311" s="23" t="s">
        <v>187</v>
      </c>
      <c r="BK311" s="230">
        <f>ROUND(I311*H311,0)</f>
        <v>0</v>
      </c>
      <c r="BL311" s="23" t="s">
        <v>224</v>
      </c>
      <c r="BM311" s="23" t="s">
        <v>622</v>
      </c>
    </row>
    <row r="312" spans="2:51" s="13" customFormat="1" ht="13.5">
      <c r="B312" s="256"/>
      <c r="C312" s="257"/>
      <c r="D312" s="233" t="s">
        <v>194</v>
      </c>
      <c r="E312" s="258" t="s">
        <v>22</v>
      </c>
      <c r="F312" s="259" t="s">
        <v>623</v>
      </c>
      <c r="G312" s="257"/>
      <c r="H312" s="258" t="s">
        <v>22</v>
      </c>
      <c r="I312" s="260"/>
      <c r="J312" s="257"/>
      <c r="K312" s="257"/>
      <c r="L312" s="261"/>
      <c r="M312" s="262"/>
      <c r="N312" s="263"/>
      <c r="O312" s="263"/>
      <c r="P312" s="263"/>
      <c r="Q312" s="263"/>
      <c r="R312" s="263"/>
      <c r="S312" s="263"/>
      <c r="T312" s="264"/>
      <c r="AT312" s="265" t="s">
        <v>194</v>
      </c>
      <c r="AU312" s="265" t="s">
        <v>187</v>
      </c>
      <c r="AV312" s="13" t="s">
        <v>10</v>
      </c>
      <c r="AW312" s="13" t="s">
        <v>35</v>
      </c>
      <c r="AX312" s="13" t="s">
        <v>73</v>
      </c>
      <c r="AY312" s="265" t="s">
        <v>180</v>
      </c>
    </row>
    <row r="313" spans="2:51" s="11" customFormat="1" ht="13.5">
      <c r="B313" s="231"/>
      <c r="C313" s="232"/>
      <c r="D313" s="233" t="s">
        <v>194</v>
      </c>
      <c r="E313" s="234" t="s">
        <v>22</v>
      </c>
      <c r="F313" s="235" t="s">
        <v>624</v>
      </c>
      <c r="G313" s="232"/>
      <c r="H313" s="236">
        <v>2.62</v>
      </c>
      <c r="I313" s="237"/>
      <c r="J313" s="232"/>
      <c r="K313" s="232"/>
      <c r="L313" s="238"/>
      <c r="M313" s="239"/>
      <c r="N313" s="240"/>
      <c r="O313" s="240"/>
      <c r="P313" s="240"/>
      <c r="Q313" s="240"/>
      <c r="R313" s="240"/>
      <c r="S313" s="240"/>
      <c r="T313" s="241"/>
      <c r="AT313" s="242" t="s">
        <v>194</v>
      </c>
      <c r="AU313" s="242" t="s">
        <v>187</v>
      </c>
      <c r="AV313" s="11" t="s">
        <v>187</v>
      </c>
      <c r="AW313" s="11" t="s">
        <v>35</v>
      </c>
      <c r="AX313" s="11" t="s">
        <v>73</v>
      </c>
      <c r="AY313" s="242" t="s">
        <v>180</v>
      </c>
    </row>
    <row r="314" spans="2:51" s="12" customFormat="1" ht="13.5">
      <c r="B314" s="243"/>
      <c r="C314" s="244"/>
      <c r="D314" s="233" t="s">
        <v>194</v>
      </c>
      <c r="E314" s="245" t="s">
        <v>22</v>
      </c>
      <c r="F314" s="246" t="s">
        <v>196</v>
      </c>
      <c r="G314" s="244"/>
      <c r="H314" s="247">
        <v>2.62</v>
      </c>
      <c r="I314" s="248"/>
      <c r="J314" s="244"/>
      <c r="K314" s="244"/>
      <c r="L314" s="249"/>
      <c r="M314" s="250"/>
      <c r="N314" s="251"/>
      <c r="O314" s="251"/>
      <c r="P314" s="251"/>
      <c r="Q314" s="251"/>
      <c r="R314" s="251"/>
      <c r="S314" s="251"/>
      <c r="T314" s="252"/>
      <c r="AT314" s="253" t="s">
        <v>194</v>
      </c>
      <c r="AU314" s="253" t="s">
        <v>187</v>
      </c>
      <c r="AV314" s="12" t="s">
        <v>186</v>
      </c>
      <c r="AW314" s="12" t="s">
        <v>35</v>
      </c>
      <c r="AX314" s="12" t="s">
        <v>10</v>
      </c>
      <c r="AY314" s="253" t="s">
        <v>180</v>
      </c>
    </row>
    <row r="315" spans="2:65" s="1" customFormat="1" ht="22.8" customHeight="1">
      <c r="B315" s="45"/>
      <c r="C315" s="220" t="s">
        <v>29</v>
      </c>
      <c r="D315" s="220" t="s">
        <v>182</v>
      </c>
      <c r="E315" s="221" t="s">
        <v>625</v>
      </c>
      <c r="F315" s="222" t="s">
        <v>626</v>
      </c>
      <c r="G315" s="223" t="s">
        <v>192</v>
      </c>
      <c r="H315" s="224">
        <v>5.49</v>
      </c>
      <c r="I315" s="225"/>
      <c r="J315" s="224">
        <f>ROUND(I315*H315,0)</f>
        <v>0</v>
      </c>
      <c r="K315" s="222" t="s">
        <v>193</v>
      </c>
      <c r="L315" s="71"/>
      <c r="M315" s="226" t="s">
        <v>22</v>
      </c>
      <c r="N315" s="227" t="s">
        <v>45</v>
      </c>
      <c r="O315" s="46"/>
      <c r="P315" s="228">
        <f>O315*H315</f>
        <v>0</v>
      </c>
      <c r="Q315" s="228">
        <v>0</v>
      </c>
      <c r="R315" s="228">
        <f>Q315*H315</f>
        <v>0</v>
      </c>
      <c r="S315" s="228">
        <v>0</v>
      </c>
      <c r="T315" s="229">
        <f>S315*H315</f>
        <v>0</v>
      </c>
      <c r="AR315" s="23" t="s">
        <v>224</v>
      </c>
      <c r="AT315" s="23" t="s">
        <v>182</v>
      </c>
      <c r="AU315" s="23" t="s">
        <v>187</v>
      </c>
      <c r="AY315" s="23" t="s">
        <v>180</v>
      </c>
      <c r="BE315" s="230">
        <f>IF(N315="základní",J315,0)</f>
        <v>0</v>
      </c>
      <c r="BF315" s="230">
        <f>IF(N315="snížená",J315,0)</f>
        <v>0</v>
      </c>
      <c r="BG315" s="230">
        <f>IF(N315="zákl. přenesená",J315,0)</f>
        <v>0</v>
      </c>
      <c r="BH315" s="230">
        <f>IF(N315="sníž. přenesená",J315,0)</f>
        <v>0</v>
      </c>
      <c r="BI315" s="230">
        <f>IF(N315="nulová",J315,0)</f>
        <v>0</v>
      </c>
      <c r="BJ315" s="23" t="s">
        <v>187</v>
      </c>
      <c r="BK315" s="230">
        <f>ROUND(I315*H315,0)</f>
        <v>0</v>
      </c>
      <c r="BL315" s="23" t="s">
        <v>224</v>
      </c>
      <c r="BM315" s="23" t="s">
        <v>627</v>
      </c>
    </row>
    <row r="316" spans="2:51" s="11" customFormat="1" ht="13.5">
      <c r="B316" s="231"/>
      <c r="C316" s="232"/>
      <c r="D316" s="233" t="s">
        <v>194</v>
      </c>
      <c r="E316" s="234" t="s">
        <v>22</v>
      </c>
      <c r="F316" s="235" t="s">
        <v>628</v>
      </c>
      <c r="G316" s="232"/>
      <c r="H316" s="236">
        <v>1.94</v>
      </c>
      <c r="I316" s="237"/>
      <c r="J316" s="232"/>
      <c r="K316" s="232"/>
      <c r="L316" s="238"/>
      <c r="M316" s="239"/>
      <c r="N316" s="240"/>
      <c r="O316" s="240"/>
      <c r="P316" s="240"/>
      <c r="Q316" s="240"/>
      <c r="R316" s="240"/>
      <c r="S316" s="240"/>
      <c r="T316" s="241"/>
      <c r="AT316" s="242" t="s">
        <v>194</v>
      </c>
      <c r="AU316" s="242" t="s">
        <v>187</v>
      </c>
      <c r="AV316" s="11" t="s">
        <v>187</v>
      </c>
      <c r="AW316" s="11" t="s">
        <v>35</v>
      </c>
      <c r="AX316" s="11" t="s">
        <v>73</v>
      </c>
      <c r="AY316" s="242" t="s">
        <v>180</v>
      </c>
    </row>
    <row r="317" spans="2:51" s="11" customFormat="1" ht="13.5">
      <c r="B317" s="231"/>
      <c r="C317" s="232"/>
      <c r="D317" s="233" t="s">
        <v>194</v>
      </c>
      <c r="E317" s="234" t="s">
        <v>22</v>
      </c>
      <c r="F317" s="235" t="s">
        <v>629</v>
      </c>
      <c r="G317" s="232"/>
      <c r="H317" s="236">
        <v>2.45</v>
      </c>
      <c r="I317" s="237"/>
      <c r="J317" s="232"/>
      <c r="K317" s="232"/>
      <c r="L317" s="238"/>
      <c r="M317" s="239"/>
      <c r="N317" s="240"/>
      <c r="O317" s="240"/>
      <c r="P317" s="240"/>
      <c r="Q317" s="240"/>
      <c r="R317" s="240"/>
      <c r="S317" s="240"/>
      <c r="T317" s="241"/>
      <c r="AT317" s="242" t="s">
        <v>194</v>
      </c>
      <c r="AU317" s="242" t="s">
        <v>187</v>
      </c>
      <c r="AV317" s="11" t="s">
        <v>187</v>
      </c>
      <c r="AW317" s="11" t="s">
        <v>35</v>
      </c>
      <c r="AX317" s="11" t="s">
        <v>73</v>
      </c>
      <c r="AY317" s="242" t="s">
        <v>180</v>
      </c>
    </row>
    <row r="318" spans="2:51" s="11" customFormat="1" ht="13.5">
      <c r="B318" s="231"/>
      <c r="C318" s="232"/>
      <c r="D318" s="233" t="s">
        <v>194</v>
      </c>
      <c r="E318" s="234" t="s">
        <v>22</v>
      </c>
      <c r="F318" s="235" t="s">
        <v>325</v>
      </c>
      <c r="G318" s="232"/>
      <c r="H318" s="236">
        <v>1.1</v>
      </c>
      <c r="I318" s="237"/>
      <c r="J318" s="232"/>
      <c r="K318" s="232"/>
      <c r="L318" s="238"/>
      <c r="M318" s="239"/>
      <c r="N318" s="240"/>
      <c r="O318" s="240"/>
      <c r="P318" s="240"/>
      <c r="Q318" s="240"/>
      <c r="R318" s="240"/>
      <c r="S318" s="240"/>
      <c r="T318" s="241"/>
      <c r="AT318" s="242" t="s">
        <v>194</v>
      </c>
      <c r="AU318" s="242" t="s">
        <v>187</v>
      </c>
      <c r="AV318" s="11" t="s">
        <v>187</v>
      </c>
      <c r="AW318" s="11" t="s">
        <v>35</v>
      </c>
      <c r="AX318" s="11" t="s">
        <v>73</v>
      </c>
      <c r="AY318" s="242" t="s">
        <v>180</v>
      </c>
    </row>
    <row r="319" spans="2:51" s="12" customFormat="1" ht="13.5">
      <c r="B319" s="243"/>
      <c r="C319" s="244"/>
      <c r="D319" s="233" t="s">
        <v>194</v>
      </c>
      <c r="E319" s="245" t="s">
        <v>22</v>
      </c>
      <c r="F319" s="246" t="s">
        <v>196</v>
      </c>
      <c r="G319" s="244"/>
      <c r="H319" s="247">
        <v>5.49</v>
      </c>
      <c r="I319" s="248"/>
      <c r="J319" s="244"/>
      <c r="K319" s="244"/>
      <c r="L319" s="249"/>
      <c r="M319" s="250"/>
      <c r="N319" s="251"/>
      <c r="O319" s="251"/>
      <c r="P319" s="251"/>
      <c r="Q319" s="251"/>
      <c r="R319" s="251"/>
      <c r="S319" s="251"/>
      <c r="T319" s="252"/>
      <c r="AT319" s="253" t="s">
        <v>194</v>
      </c>
      <c r="AU319" s="253" t="s">
        <v>187</v>
      </c>
      <c r="AV319" s="12" t="s">
        <v>186</v>
      </c>
      <c r="AW319" s="12" t="s">
        <v>35</v>
      </c>
      <c r="AX319" s="12" t="s">
        <v>10</v>
      </c>
      <c r="AY319" s="253" t="s">
        <v>180</v>
      </c>
    </row>
    <row r="320" spans="2:65" s="1" customFormat="1" ht="14.4" customHeight="1">
      <c r="B320" s="45"/>
      <c r="C320" s="266" t="s">
        <v>630</v>
      </c>
      <c r="D320" s="266" t="s">
        <v>594</v>
      </c>
      <c r="E320" s="267" t="s">
        <v>631</v>
      </c>
      <c r="F320" s="268" t="s">
        <v>632</v>
      </c>
      <c r="G320" s="269" t="s">
        <v>192</v>
      </c>
      <c r="H320" s="270">
        <v>6.33</v>
      </c>
      <c r="I320" s="271"/>
      <c r="J320" s="270">
        <f>ROUND(I320*H320,0)</f>
        <v>0</v>
      </c>
      <c r="K320" s="268" t="s">
        <v>22</v>
      </c>
      <c r="L320" s="272"/>
      <c r="M320" s="273" t="s">
        <v>22</v>
      </c>
      <c r="N320" s="274" t="s">
        <v>45</v>
      </c>
      <c r="O320" s="46"/>
      <c r="P320" s="228">
        <f>O320*H320</f>
        <v>0</v>
      </c>
      <c r="Q320" s="228">
        <v>0</v>
      </c>
      <c r="R320" s="228">
        <f>Q320*H320</f>
        <v>0</v>
      </c>
      <c r="S320" s="228">
        <v>0</v>
      </c>
      <c r="T320" s="229">
        <f>S320*H320</f>
        <v>0</v>
      </c>
      <c r="AR320" s="23" t="s">
        <v>270</v>
      </c>
      <c r="AT320" s="23" t="s">
        <v>594</v>
      </c>
      <c r="AU320" s="23" t="s">
        <v>187</v>
      </c>
      <c r="AY320" s="23" t="s">
        <v>180</v>
      </c>
      <c r="BE320" s="230">
        <f>IF(N320="základní",J320,0)</f>
        <v>0</v>
      </c>
      <c r="BF320" s="230">
        <f>IF(N320="snížená",J320,0)</f>
        <v>0</v>
      </c>
      <c r="BG320" s="230">
        <f>IF(N320="zákl. přenesená",J320,0)</f>
        <v>0</v>
      </c>
      <c r="BH320" s="230">
        <f>IF(N320="sníž. přenesená",J320,0)</f>
        <v>0</v>
      </c>
      <c r="BI320" s="230">
        <f>IF(N320="nulová",J320,0)</f>
        <v>0</v>
      </c>
      <c r="BJ320" s="23" t="s">
        <v>187</v>
      </c>
      <c r="BK320" s="230">
        <f>ROUND(I320*H320,0)</f>
        <v>0</v>
      </c>
      <c r="BL320" s="23" t="s">
        <v>224</v>
      </c>
      <c r="BM320" s="23" t="s">
        <v>633</v>
      </c>
    </row>
    <row r="321" spans="2:51" s="11" customFormat="1" ht="13.5">
      <c r="B321" s="231"/>
      <c r="C321" s="232"/>
      <c r="D321" s="233" t="s">
        <v>194</v>
      </c>
      <c r="E321" s="234" t="s">
        <v>22</v>
      </c>
      <c r="F321" s="235" t="s">
        <v>634</v>
      </c>
      <c r="G321" s="232"/>
      <c r="H321" s="236">
        <v>0.29</v>
      </c>
      <c r="I321" s="237"/>
      <c r="J321" s="232"/>
      <c r="K321" s="232"/>
      <c r="L321" s="238"/>
      <c r="M321" s="239"/>
      <c r="N321" s="240"/>
      <c r="O321" s="240"/>
      <c r="P321" s="240"/>
      <c r="Q321" s="240"/>
      <c r="R321" s="240"/>
      <c r="S321" s="240"/>
      <c r="T321" s="241"/>
      <c r="AT321" s="242" t="s">
        <v>194</v>
      </c>
      <c r="AU321" s="242" t="s">
        <v>187</v>
      </c>
      <c r="AV321" s="11" t="s">
        <v>187</v>
      </c>
      <c r="AW321" s="11" t="s">
        <v>35</v>
      </c>
      <c r="AX321" s="11" t="s">
        <v>73</v>
      </c>
      <c r="AY321" s="242" t="s">
        <v>180</v>
      </c>
    </row>
    <row r="322" spans="2:51" s="11" customFormat="1" ht="13.5">
      <c r="B322" s="231"/>
      <c r="C322" s="232"/>
      <c r="D322" s="233" t="s">
        <v>194</v>
      </c>
      <c r="E322" s="234" t="s">
        <v>22</v>
      </c>
      <c r="F322" s="235" t="s">
        <v>635</v>
      </c>
      <c r="G322" s="232"/>
      <c r="H322" s="236">
        <v>6.04</v>
      </c>
      <c r="I322" s="237"/>
      <c r="J322" s="232"/>
      <c r="K322" s="232"/>
      <c r="L322" s="238"/>
      <c r="M322" s="239"/>
      <c r="N322" s="240"/>
      <c r="O322" s="240"/>
      <c r="P322" s="240"/>
      <c r="Q322" s="240"/>
      <c r="R322" s="240"/>
      <c r="S322" s="240"/>
      <c r="T322" s="241"/>
      <c r="AT322" s="242" t="s">
        <v>194</v>
      </c>
      <c r="AU322" s="242" t="s">
        <v>187</v>
      </c>
      <c r="AV322" s="11" t="s">
        <v>187</v>
      </c>
      <c r="AW322" s="11" t="s">
        <v>35</v>
      </c>
      <c r="AX322" s="11" t="s">
        <v>73</v>
      </c>
      <c r="AY322" s="242" t="s">
        <v>180</v>
      </c>
    </row>
    <row r="323" spans="2:51" s="12" customFormat="1" ht="13.5">
      <c r="B323" s="243"/>
      <c r="C323" s="244"/>
      <c r="D323" s="233" t="s">
        <v>194</v>
      </c>
      <c r="E323" s="245" t="s">
        <v>22</v>
      </c>
      <c r="F323" s="246" t="s">
        <v>196</v>
      </c>
      <c r="G323" s="244"/>
      <c r="H323" s="247">
        <v>6.33</v>
      </c>
      <c r="I323" s="248"/>
      <c r="J323" s="244"/>
      <c r="K323" s="244"/>
      <c r="L323" s="249"/>
      <c r="M323" s="250"/>
      <c r="N323" s="251"/>
      <c r="O323" s="251"/>
      <c r="P323" s="251"/>
      <c r="Q323" s="251"/>
      <c r="R323" s="251"/>
      <c r="S323" s="251"/>
      <c r="T323" s="252"/>
      <c r="AT323" s="253" t="s">
        <v>194</v>
      </c>
      <c r="AU323" s="253" t="s">
        <v>187</v>
      </c>
      <c r="AV323" s="12" t="s">
        <v>186</v>
      </c>
      <c r="AW323" s="12" t="s">
        <v>35</v>
      </c>
      <c r="AX323" s="12" t="s">
        <v>10</v>
      </c>
      <c r="AY323" s="253" t="s">
        <v>180</v>
      </c>
    </row>
    <row r="324" spans="2:65" s="1" customFormat="1" ht="22.8" customHeight="1">
      <c r="B324" s="45"/>
      <c r="C324" s="220" t="s">
        <v>435</v>
      </c>
      <c r="D324" s="220" t="s">
        <v>182</v>
      </c>
      <c r="E324" s="221" t="s">
        <v>636</v>
      </c>
      <c r="F324" s="222" t="s">
        <v>637</v>
      </c>
      <c r="G324" s="223" t="s">
        <v>192</v>
      </c>
      <c r="H324" s="224">
        <v>5.49</v>
      </c>
      <c r="I324" s="225"/>
      <c r="J324" s="224">
        <f>ROUND(I324*H324,0)</f>
        <v>0</v>
      </c>
      <c r="K324" s="222" t="s">
        <v>193</v>
      </c>
      <c r="L324" s="71"/>
      <c r="M324" s="226" t="s">
        <v>22</v>
      </c>
      <c r="N324" s="227" t="s">
        <v>45</v>
      </c>
      <c r="O324" s="46"/>
      <c r="P324" s="228">
        <f>O324*H324</f>
        <v>0</v>
      </c>
      <c r="Q324" s="228">
        <v>0</v>
      </c>
      <c r="R324" s="228">
        <f>Q324*H324</f>
        <v>0</v>
      </c>
      <c r="S324" s="228">
        <v>0</v>
      </c>
      <c r="T324" s="229">
        <f>S324*H324</f>
        <v>0</v>
      </c>
      <c r="AR324" s="23" t="s">
        <v>224</v>
      </c>
      <c r="AT324" s="23" t="s">
        <v>182</v>
      </c>
      <c r="AU324" s="23" t="s">
        <v>187</v>
      </c>
      <c r="AY324" s="23" t="s">
        <v>180</v>
      </c>
      <c r="BE324" s="230">
        <f>IF(N324="základní",J324,0)</f>
        <v>0</v>
      </c>
      <c r="BF324" s="230">
        <f>IF(N324="snížená",J324,0)</f>
        <v>0</v>
      </c>
      <c r="BG324" s="230">
        <f>IF(N324="zákl. přenesená",J324,0)</f>
        <v>0</v>
      </c>
      <c r="BH324" s="230">
        <f>IF(N324="sníž. přenesená",J324,0)</f>
        <v>0</v>
      </c>
      <c r="BI324" s="230">
        <f>IF(N324="nulová",J324,0)</f>
        <v>0</v>
      </c>
      <c r="BJ324" s="23" t="s">
        <v>187</v>
      </c>
      <c r="BK324" s="230">
        <f>ROUND(I324*H324,0)</f>
        <v>0</v>
      </c>
      <c r="BL324" s="23" t="s">
        <v>224</v>
      </c>
      <c r="BM324" s="23" t="s">
        <v>638</v>
      </c>
    </row>
    <row r="325" spans="2:51" s="11" customFormat="1" ht="13.5">
      <c r="B325" s="231"/>
      <c r="C325" s="232"/>
      <c r="D325" s="233" t="s">
        <v>194</v>
      </c>
      <c r="E325" s="234" t="s">
        <v>22</v>
      </c>
      <c r="F325" s="235" t="s">
        <v>628</v>
      </c>
      <c r="G325" s="232"/>
      <c r="H325" s="236">
        <v>1.94</v>
      </c>
      <c r="I325" s="237"/>
      <c r="J325" s="232"/>
      <c r="K325" s="232"/>
      <c r="L325" s="238"/>
      <c r="M325" s="239"/>
      <c r="N325" s="240"/>
      <c r="O325" s="240"/>
      <c r="P325" s="240"/>
      <c r="Q325" s="240"/>
      <c r="R325" s="240"/>
      <c r="S325" s="240"/>
      <c r="T325" s="241"/>
      <c r="AT325" s="242" t="s">
        <v>194</v>
      </c>
      <c r="AU325" s="242" t="s">
        <v>187</v>
      </c>
      <c r="AV325" s="11" t="s">
        <v>187</v>
      </c>
      <c r="AW325" s="11" t="s">
        <v>35</v>
      </c>
      <c r="AX325" s="11" t="s">
        <v>73</v>
      </c>
      <c r="AY325" s="242" t="s">
        <v>180</v>
      </c>
    </row>
    <row r="326" spans="2:51" s="11" customFormat="1" ht="13.5">
      <c r="B326" s="231"/>
      <c r="C326" s="232"/>
      <c r="D326" s="233" t="s">
        <v>194</v>
      </c>
      <c r="E326" s="234" t="s">
        <v>22</v>
      </c>
      <c r="F326" s="235" t="s">
        <v>629</v>
      </c>
      <c r="G326" s="232"/>
      <c r="H326" s="236">
        <v>2.45</v>
      </c>
      <c r="I326" s="237"/>
      <c r="J326" s="232"/>
      <c r="K326" s="232"/>
      <c r="L326" s="238"/>
      <c r="M326" s="239"/>
      <c r="N326" s="240"/>
      <c r="O326" s="240"/>
      <c r="P326" s="240"/>
      <c r="Q326" s="240"/>
      <c r="R326" s="240"/>
      <c r="S326" s="240"/>
      <c r="T326" s="241"/>
      <c r="AT326" s="242" t="s">
        <v>194</v>
      </c>
      <c r="AU326" s="242" t="s">
        <v>187</v>
      </c>
      <c r="AV326" s="11" t="s">
        <v>187</v>
      </c>
      <c r="AW326" s="11" t="s">
        <v>35</v>
      </c>
      <c r="AX326" s="11" t="s">
        <v>73</v>
      </c>
      <c r="AY326" s="242" t="s">
        <v>180</v>
      </c>
    </row>
    <row r="327" spans="2:51" s="11" customFormat="1" ht="13.5">
      <c r="B327" s="231"/>
      <c r="C327" s="232"/>
      <c r="D327" s="233" t="s">
        <v>194</v>
      </c>
      <c r="E327" s="234" t="s">
        <v>22</v>
      </c>
      <c r="F327" s="235" t="s">
        <v>325</v>
      </c>
      <c r="G327" s="232"/>
      <c r="H327" s="236">
        <v>1.1</v>
      </c>
      <c r="I327" s="237"/>
      <c r="J327" s="232"/>
      <c r="K327" s="232"/>
      <c r="L327" s="238"/>
      <c r="M327" s="239"/>
      <c r="N327" s="240"/>
      <c r="O327" s="240"/>
      <c r="P327" s="240"/>
      <c r="Q327" s="240"/>
      <c r="R327" s="240"/>
      <c r="S327" s="240"/>
      <c r="T327" s="241"/>
      <c r="AT327" s="242" t="s">
        <v>194</v>
      </c>
      <c r="AU327" s="242" t="s">
        <v>187</v>
      </c>
      <c r="AV327" s="11" t="s">
        <v>187</v>
      </c>
      <c r="AW327" s="11" t="s">
        <v>35</v>
      </c>
      <c r="AX327" s="11" t="s">
        <v>73</v>
      </c>
      <c r="AY327" s="242" t="s">
        <v>180</v>
      </c>
    </row>
    <row r="328" spans="2:51" s="12" customFormat="1" ht="13.5">
      <c r="B328" s="243"/>
      <c r="C328" s="244"/>
      <c r="D328" s="233" t="s">
        <v>194</v>
      </c>
      <c r="E328" s="245" t="s">
        <v>22</v>
      </c>
      <c r="F328" s="246" t="s">
        <v>196</v>
      </c>
      <c r="G328" s="244"/>
      <c r="H328" s="247">
        <v>5.49</v>
      </c>
      <c r="I328" s="248"/>
      <c r="J328" s="244"/>
      <c r="K328" s="244"/>
      <c r="L328" s="249"/>
      <c r="M328" s="250"/>
      <c r="N328" s="251"/>
      <c r="O328" s="251"/>
      <c r="P328" s="251"/>
      <c r="Q328" s="251"/>
      <c r="R328" s="251"/>
      <c r="S328" s="251"/>
      <c r="T328" s="252"/>
      <c r="AT328" s="253" t="s">
        <v>194</v>
      </c>
      <c r="AU328" s="253" t="s">
        <v>187</v>
      </c>
      <c r="AV328" s="12" t="s">
        <v>186</v>
      </c>
      <c r="AW328" s="12" t="s">
        <v>35</v>
      </c>
      <c r="AX328" s="12" t="s">
        <v>10</v>
      </c>
      <c r="AY328" s="253" t="s">
        <v>180</v>
      </c>
    </row>
    <row r="329" spans="2:65" s="1" customFormat="1" ht="14.4" customHeight="1">
      <c r="B329" s="45"/>
      <c r="C329" s="220" t="s">
        <v>639</v>
      </c>
      <c r="D329" s="220" t="s">
        <v>182</v>
      </c>
      <c r="E329" s="221" t="s">
        <v>640</v>
      </c>
      <c r="F329" s="222" t="s">
        <v>641</v>
      </c>
      <c r="G329" s="223" t="s">
        <v>192</v>
      </c>
      <c r="H329" s="224">
        <v>5.49</v>
      </c>
      <c r="I329" s="225"/>
      <c r="J329" s="224">
        <f>ROUND(I329*H329,0)</f>
        <v>0</v>
      </c>
      <c r="K329" s="222" t="s">
        <v>193</v>
      </c>
      <c r="L329" s="71"/>
      <c r="M329" s="226" t="s">
        <v>22</v>
      </c>
      <c r="N329" s="227" t="s">
        <v>45</v>
      </c>
      <c r="O329" s="46"/>
      <c r="P329" s="228">
        <f>O329*H329</f>
        <v>0</v>
      </c>
      <c r="Q329" s="228">
        <v>0</v>
      </c>
      <c r="R329" s="228">
        <f>Q329*H329</f>
        <v>0</v>
      </c>
      <c r="S329" s="228">
        <v>0</v>
      </c>
      <c r="T329" s="229">
        <f>S329*H329</f>
        <v>0</v>
      </c>
      <c r="AR329" s="23" t="s">
        <v>224</v>
      </c>
      <c r="AT329" s="23" t="s">
        <v>182</v>
      </c>
      <c r="AU329" s="23" t="s">
        <v>187</v>
      </c>
      <c r="AY329" s="23" t="s">
        <v>180</v>
      </c>
      <c r="BE329" s="230">
        <f>IF(N329="základní",J329,0)</f>
        <v>0</v>
      </c>
      <c r="BF329" s="230">
        <f>IF(N329="snížená",J329,0)</f>
        <v>0</v>
      </c>
      <c r="BG329" s="230">
        <f>IF(N329="zákl. přenesená",J329,0)</f>
        <v>0</v>
      </c>
      <c r="BH329" s="230">
        <f>IF(N329="sníž. přenesená",J329,0)</f>
        <v>0</v>
      </c>
      <c r="BI329" s="230">
        <f>IF(N329="nulová",J329,0)</f>
        <v>0</v>
      </c>
      <c r="BJ329" s="23" t="s">
        <v>187</v>
      </c>
      <c r="BK329" s="230">
        <f>ROUND(I329*H329,0)</f>
        <v>0</v>
      </c>
      <c r="BL329" s="23" t="s">
        <v>224</v>
      </c>
      <c r="BM329" s="23" t="s">
        <v>642</v>
      </c>
    </row>
    <row r="330" spans="2:47" s="1" customFormat="1" ht="13.5">
      <c r="B330" s="45"/>
      <c r="C330" s="73"/>
      <c r="D330" s="233" t="s">
        <v>205</v>
      </c>
      <c r="E330" s="73"/>
      <c r="F330" s="254" t="s">
        <v>643</v>
      </c>
      <c r="G330" s="73"/>
      <c r="H330" s="73"/>
      <c r="I330" s="190"/>
      <c r="J330" s="73"/>
      <c r="K330" s="73"/>
      <c r="L330" s="71"/>
      <c r="M330" s="255"/>
      <c r="N330" s="46"/>
      <c r="O330" s="46"/>
      <c r="P330" s="46"/>
      <c r="Q330" s="46"/>
      <c r="R330" s="46"/>
      <c r="S330" s="46"/>
      <c r="T330" s="94"/>
      <c r="AT330" s="23" t="s">
        <v>205</v>
      </c>
      <c r="AU330" s="23" t="s">
        <v>187</v>
      </c>
    </row>
    <row r="331" spans="2:51" s="11" customFormat="1" ht="13.5">
      <c r="B331" s="231"/>
      <c r="C331" s="232"/>
      <c r="D331" s="233" t="s">
        <v>194</v>
      </c>
      <c r="E331" s="234" t="s">
        <v>22</v>
      </c>
      <c r="F331" s="235" t="s">
        <v>644</v>
      </c>
      <c r="G331" s="232"/>
      <c r="H331" s="236">
        <v>5.49</v>
      </c>
      <c r="I331" s="237"/>
      <c r="J331" s="232"/>
      <c r="K331" s="232"/>
      <c r="L331" s="238"/>
      <c r="M331" s="239"/>
      <c r="N331" s="240"/>
      <c r="O331" s="240"/>
      <c r="P331" s="240"/>
      <c r="Q331" s="240"/>
      <c r="R331" s="240"/>
      <c r="S331" s="240"/>
      <c r="T331" s="241"/>
      <c r="AT331" s="242" t="s">
        <v>194</v>
      </c>
      <c r="AU331" s="242" t="s">
        <v>187</v>
      </c>
      <c r="AV331" s="11" t="s">
        <v>187</v>
      </c>
      <c r="AW331" s="11" t="s">
        <v>35</v>
      </c>
      <c r="AX331" s="11" t="s">
        <v>73</v>
      </c>
      <c r="AY331" s="242" t="s">
        <v>180</v>
      </c>
    </row>
    <row r="332" spans="2:51" s="12" customFormat="1" ht="13.5">
      <c r="B332" s="243"/>
      <c r="C332" s="244"/>
      <c r="D332" s="233" t="s">
        <v>194</v>
      </c>
      <c r="E332" s="245" t="s">
        <v>22</v>
      </c>
      <c r="F332" s="246" t="s">
        <v>196</v>
      </c>
      <c r="G332" s="244"/>
      <c r="H332" s="247">
        <v>5.49</v>
      </c>
      <c r="I332" s="248"/>
      <c r="J332" s="244"/>
      <c r="K332" s="244"/>
      <c r="L332" s="249"/>
      <c r="M332" s="250"/>
      <c r="N332" s="251"/>
      <c r="O332" s="251"/>
      <c r="P332" s="251"/>
      <c r="Q332" s="251"/>
      <c r="R332" s="251"/>
      <c r="S332" s="251"/>
      <c r="T332" s="252"/>
      <c r="AT332" s="253" t="s">
        <v>194</v>
      </c>
      <c r="AU332" s="253" t="s">
        <v>187</v>
      </c>
      <c r="AV332" s="12" t="s">
        <v>186</v>
      </c>
      <c r="AW332" s="12" t="s">
        <v>35</v>
      </c>
      <c r="AX332" s="12" t="s">
        <v>10</v>
      </c>
      <c r="AY332" s="253" t="s">
        <v>180</v>
      </c>
    </row>
    <row r="333" spans="2:65" s="1" customFormat="1" ht="14.4" customHeight="1">
      <c r="B333" s="45"/>
      <c r="C333" s="220" t="s">
        <v>439</v>
      </c>
      <c r="D333" s="220" t="s">
        <v>182</v>
      </c>
      <c r="E333" s="221" t="s">
        <v>645</v>
      </c>
      <c r="F333" s="222" t="s">
        <v>646</v>
      </c>
      <c r="G333" s="223" t="s">
        <v>358</v>
      </c>
      <c r="H333" s="224">
        <v>10.48</v>
      </c>
      <c r="I333" s="225"/>
      <c r="J333" s="224">
        <f>ROUND(I333*H333,0)</f>
        <v>0</v>
      </c>
      <c r="K333" s="222" t="s">
        <v>193</v>
      </c>
      <c r="L333" s="71"/>
      <c r="M333" s="226" t="s">
        <v>22</v>
      </c>
      <c r="N333" s="227" t="s">
        <v>45</v>
      </c>
      <c r="O333" s="46"/>
      <c r="P333" s="228">
        <f>O333*H333</f>
        <v>0</v>
      </c>
      <c r="Q333" s="228">
        <v>0</v>
      </c>
      <c r="R333" s="228">
        <f>Q333*H333</f>
        <v>0</v>
      </c>
      <c r="S333" s="228">
        <v>0</v>
      </c>
      <c r="T333" s="229">
        <f>S333*H333</f>
        <v>0</v>
      </c>
      <c r="AR333" s="23" t="s">
        <v>224</v>
      </c>
      <c r="AT333" s="23" t="s">
        <v>182</v>
      </c>
      <c r="AU333" s="23" t="s">
        <v>187</v>
      </c>
      <c r="AY333" s="23" t="s">
        <v>180</v>
      </c>
      <c r="BE333" s="230">
        <f>IF(N333="základní",J333,0)</f>
        <v>0</v>
      </c>
      <c r="BF333" s="230">
        <f>IF(N333="snížená",J333,0)</f>
        <v>0</v>
      </c>
      <c r="BG333" s="230">
        <f>IF(N333="zákl. přenesená",J333,0)</f>
        <v>0</v>
      </c>
      <c r="BH333" s="230">
        <f>IF(N333="sníž. přenesená",J333,0)</f>
        <v>0</v>
      </c>
      <c r="BI333" s="230">
        <f>IF(N333="nulová",J333,0)</f>
        <v>0</v>
      </c>
      <c r="BJ333" s="23" t="s">
        <v>187</v>
      </c>
      <c r="BK333" s="230">
        <f>ROUND(I333*H333,0)</f>
        <v>0</v>
      </c>
      <c r="BL333" s="23" t="s">
        <v>224</v>
      </c>
      <c r="BM333" s="23" t="s">
        <v>647</v>
      </c>
    </row>
    <row r="334" spans="2:47" s="1" customFormat="1" ht="13.5">
      <c r="B334" s="45"/>
      <c r="C334" s="73"/>
      <c r="D334" s="233" t="s">
        <v>205</v>
      </c>
      <c r="E334" s="73"/>
      <c r="F334" s="254" t="s">
        <v>643</v>
      </c>
      <c r="G334" s="73"/>
      <c r="H334" s="73"/>
      <c r="I334" s="190"/>
      <c r="J334" s="73"/>
      <c r="K334" s="73"/>
      <c r="L334" s="71"/>
      <c r="M334" s="255"/>
      <c r="N334" s="46"/>
      <c r="O334" s="46"/>
      <c r="P334" s="46"/>
      <c r="Q334" s="46"/>
      <c r="R334" s="46"/>
      <c r="S334" s="46"/>
      <c r="T334" s="94"/>
      <c r="AT334" s="23" t="s">
        <v>205</v>
      </c>
      <c r="AU334" s="23" t="s">
        <v>187</v>
      </c>
    </row>
    <row r="335" spans="2:51" s="11" customFormat="1" ht="13.5">
      <c r="B335" s="231"/>
      <c r="C335" s="232"/>
      <c r="D335" s="233" t="s">
        <v>194</v>
      </c>
      <c r="E335" s="234" t="s">
        <v>22</v>
      </c>
      <c r="F335" s="235" t="s">
        <v>648</v>
      </c>
      <c r="G335" s="232"/>
      <c r="H335" s="236">
        <v>10.48</v>
      </c>
      <c r="I335" s="237"/>
      <c r="J335" s="232"/>
      <c r="K335" s="232"/>
      <c r="L335" s="238"/>
      <c r="M335" s="239"/>
      <c r="N335" s="240"/>
      <c r="O335" s="240"/>
      <c r="P335" s="240"/>
      <c r="Q335" s="240"/>
      <c r="R335" s="240"/>
      <c r="S335" s="240"/>
      <c r="T335" s="241"/>
      <c r="AT335" s="242" t="s">
        <v>194</v>
      </c>
      <c r="AU335" s="242" t="s">
        <v>187</v>
      </c>
      <c r="AV335" s="11" t="s">
        <v>187</v>
      </c>
      <c r="AW335" s="11" t="s">
        <v>35</v>
      </c>
      <c r="AX335" s="11" t="s">
        <v>73</v>
      </c>
      <c r="AY335" s="242" t="s">
        <v>180</v>
      </c>
    </row>
    <row r="336" spans="2:51" s="12" customFormat="1" ht="13.5">
      <c r="B336" s="243"/>
      <c r="C336" s="244"/>
      <c r="D336" s="233" t="s">
        <v>194</v>
      </c>
      <c r="E336" s="245" t="s">
        <v>22</v>
      </c>
      <c r="F336" s="246" t="s">
        <v>196</v>
      </c>
      <c r="G336" s="244"/>
      <c r="H336" s="247">
        <v>10.48</v>
      </c>
      <c r="I336" s="248"/>
      <c r="J336" s="244"/>
      <c r="K336" s="244"/>
      <c r="L336" s="249"/>
      <c r="M336" s="250"/>
      <c r="N336" s="251"/>
      <c r="O336" s="251"/>
      <c r="P336" s="251"/>
      <c r="Q336" s="251"/>
      <c r="R336" s="251"/>
      <c r="S336" s="251"/>
      <c r="T336" s="252"/>
      <c r="AT336" s="253" t="s">
        <v>194</v>
      </c>
      <c r="AU336" s="253" t="s">
        <v>187</v>
      </c>
      <c r="AV336" s="12" t="s">
        <v>186</v>
      </c>
      <c r="AW336" s="12" t="s">
        <v>35</v>
      </c>
      <c r="AX336" s="12" t="s">
        <v>10</v>
      </c>
      <c r="AY336" s="253" t="s">
        <v>180</v>
      </c>
    </row>
    <row r="337" spans="2:65" s="1" customFormat="1" ht="22.8" customHeight="1">
      <c r="B337" s="45"/>
      <c r="C337" s="220" t="s">
        <v>649</v>
      </c>
      <c r="D337" s="220" t="s">
        <v>182</v>
      </c>
      <c r="E337" s="221" t="s">
        <v>650</v>
      </c>
      <c r="F337" s="222" t="s">
        <v>651</v>
      </c>
      <c r="G337" s="223" t="s">
        <v>192</v>
      </c>
      <c r="H337" s="224">
        <v>5.49</v>
      </c>
      <c r="I337" s="225"/>
      <c r="J337" s="224">
        <f>ROUND(I337*H337,0)</f>
        <v>0</v>
      </c>
      <c r="K337" s="222" t="s">
        <v>193</v>
      </c>
      <c r="L337" s="71"/>
      <c r="M337" s="226" t="s">
        <v>22</v>
      </c>
      <c r="N337" s="227" t="s">
        <v>45</v>
      </c>
      <c r="O337" s="46"/>
      <c r="P337" s="228">
        <f>O337*H337</f>
        <v>0</v>
      </c>
      <c r="Q337" s="228">
        <v>0</v>
      </c>
      <c r="R337" s="228">
        <f>Q337*H337</f>
        <v>0</v>
      </c>
      <c r="S337" s="228">
        <v>0</v>
      </c>
      <c r="T337" s="229">
        <f>S337*H337</f>
        <v>0</v>
      </c>
      <c r="AR337" s="23" t="s">
        <v>224</v>
      </c>
      <c r="AT337" s="23" t="s">
        <v>182</v>
      </c>
      <c r="AU337" s="23" t="s">
        <v>187</v>
      </c>
      <c r="AY337" s="23" t="s">
        <v>180</v>
      </c>
      <c r="BE337" s="230">
        <f>IF(N337="základní",J337,0)</f>
        <v>0</v>
      </c>
      <c r="BF337" s="230">
        <f>IF(N337="snížená",J337,0)</f>
        <v>0</v>
      </c>
      <c r="BG337" s="230">
        <f>IF(N337="zákl. přenesená",J337,0)</f>
        <v>0</v>
      </c>
      <c r="BH337" s="230">
        <f>IF(N337="sníž. přenesená",J337,0)</f>
        <v>0</v>
      </c>
      <c r="BI337" s="230">
        <f>IF(N337="nulová",J337,0)</f>
        <v>0</v>
      </c>
      <c r="BJ337" s="23" t="s">
        <v>187</v>
      </c>
      <c r="BK337" s="230">
        <f>ROUND(I337*H337,0)</f>
        <v>0</v>
      </c>
      <c r="BL337" s="23" t="s">
        <v>224</v>
      </c>
      <c r="BM337" s="23" t="s">
        <v>652</v>
      </c>
    </row>
    <row r="338" spans="2:47" s="1" customFormat="1" ht="13.5">
      <c r="B338" s="45"/>
      <c r="C338" s="73"/>
      <c r="D338" s="233" t="s">
        <v>205</v>
      </c>
      <c r="E338" s="73"/>
      <c r="F338" s="254" t="s">
        <v>653</v>
      </c>
      <c r="G338" s="73"/>
      <c r="H338" s="73"/>
      <c r="I338" s="190"/>
      <c r="J338" s="73"/>
      <c r="K338" s="73"/>
      <c r="L338" s="71"/>
      <c r="M338" s="255"/>
      <c r="N338" s="46"/>
      <c r="O338" s="46"/>
      <c r="P338" s="46"/>
      <c r="Q338" s="46"/>
      <c r="R338" s="46"/>
      <c r="S338" s="46"/>
      <c r="T338" s="94"/>
      <c r="AT338" s="23" t="s">
        <v>205</v>
      </c>
      <c r="AU338" s="23" t="s">
        <v>187</v>
      </c>
    </row>
    <row r="339" spans="2:51" s="11" customFormat="1" ht="13.5">
      <c r="B339" s="231"/>
      <c r="C339" s="232"/>
      <c r="D339" s="233" t="s">
        <v>194</v>
      </c>
      <c r="E339" s="234" t="s">
        <v>22</v>
      </c>
      <c r="F339" s="235" t="s">
        <v>628</v>
      </c>
      <c r="G339" s="232"/>
      <c r="H339" s="236">
        <v>1.94</v>
      </c>
      <c r="I339" s="237"/>
      <c r="J339" s="232"/>
      <c r="K339" s="232"/>
      <c r="L339" s="238"/>
      <c r="M339" s="239"/>
      <c r="N339" s="240"/>
      <c r="O339" s="240"/>
      <c r="P339" s="240"/>
      <c r="Q339" s="240"/>
      <c r="R339" s="240"/>
      <c r="S339" s="240"/>
      <c r="T339" s="241"/>
      <c r="AT339" s="242" t="s">
        <v>194</v>
      </c>
      <c r="AU339" s="242" t="s">
        <v>187</v>
      </c>
      <c r="AV339" s="11" t="s">
        <v>187</v>
      </c>
      <c r="AW339" s="11" t="s">
        <v>35</v>
      </c>
      <c r="AX339" s="11" t="s">
        <v>73</v>
      </c>
      <c r="AY339" s="242" t="s">
        <v>180</v>
      </c>
    </row>
    <row r="340" spans="2:51" s="11" customFormat="1" ht="13.5">
      <c r="B340" s="231"/>
      <c r="C340" s="232"/>
      <c r="D340" s="233" t="s">
        <v>194</v>
      </c>
      <c r="E340" s="234" t="s">
        <v>22</v>
      </c>
      <c r="F340" s="235" t="s">
        <v>629</v>
      </c>
      <c r="G340" s="232"/>
      <c r="H340" s="236">
        <v>2.45</v>
      </c>
      <c r="I340" s="237"/>
      <c r="J340" s="232"/>
      <c r="K340" s="232"/>
      <c r="L340" s="238"/>
      <c r="M340" s="239"/>
      <c r="N340" s="240"/>
      <c r="O340" s="240"/>
      <c r="P340" s="240"/>
      <c r="Q340" s="240"/>
      <c r="R340" s="240"/>
      <c r="S340" s="240"/>
      <c r="T340" s="241"/>
      <c r="AT340" s="242" t="s">
        <v>194</v>
      </c>
      <c r="AU340" s="242" t="s">
        <v>187</v>
      </c>
      <c r="AV340" s="11" t="s">
        <v>187</v>
      </c>
      <c r="AW340" s="11" t="s">
        <v>35</v>
      </c>
      <c r="AX340" s="11" t="s">
        <v>73</v>
      </c>
      <c r="AY340" s="242" t="s">
        <v>180</v>
      </c>
    </row>
    <row r="341" spans="2:51" s="11" customFormat="1" ht="13.5">
      <c r="B341" s="231"/>
      <c r="C341" s="232"/>
      <c r="D341" s="233" t="s">
        <v>194</v>
      </c>
      <c r="E341" s="234" t="s">
        <v>22</v>
      </c>
      <c r="F341" s="235" t="s">
        <v>325</v>
      </c>
      <c r="G341" s="232"/>
      <c r="H341" s="236">
        <v>1.1</v>
      </c>
      <c r="I341" s="237"/>
      <c r="J341" s="232"/>
      <c r="K341" s="232"/>
      <c r="L341" s="238"/>
      <c r="M341" s="239"/>
      <c r="N341" s="240"/>
      <c r="O341" s="240"/>
      <c r="P341" s="240"/>
      <c r="Q341" s="240"/>
      <c r="R341" s="240"/>
      <c r="S341" s="240"/>
      <c r="T341" s="241"/>
      <c r="AT341" s="242" t="s">
        <v>194</v>
      </c>
      <c r="AU341" s="242" t="s">
        <v>187</v>
      </c>
      <c r="AV341" s="11" t="s">
        <v>187</v>
      </c>
      <c r="AW341" s="11" t="s">
        <v>35</v>
      </c>
      <c r="AX341" s="11" t="s">
        <v>73</v>
      </c>
      <c r="AY341" s="242" t="s">
        <v>180</v>
      </c>
    </row>
    <row r="342" spans="2:51" s="12" customFormat="1" ht="13.5">
      <c r="B342" s="243"/>
      <c r="C342" s="244"/>
      <c r="D342" s="233" t="s">
        <v>194</v>
      </c>
      <c r="E342" s="245" t="s">
        <v>22</v>
      </c>
      <c r="F342" s="246" t="s">
        <v>196</v>
      </c>
      <c r="G342" s="244"/>
      <c r="H342" s="247">
        <v>5.49</v>
      </c>
      <c r="I342" s="248"/>
      <c r="J342" s="244"/>
      <c r="K342" s="244"/>
      <c r="L342" s="249"/>
      <c r="M342" s="250"/>
      <c r="N342" s="251"/>
      <c r="O342" s="251"/>
      <c r="P342" s="251"/>
      <c r="Q342" s="251"/>
      <c r="R342" s="251"/>
      <c r="S342" s="251"/>
      <c r="T342" s="252"/>
      <c r="AT342" s="253" t="s">
        <v>194</v>
      </c>
      <c r="AU342" s="253" t="s">
        <v>187</v>
      </c>
      <c r="AV342" s="12" t="s">
        <v>186</v>
      </c>
      <c r="AW342" s="12" t="s">
        <v>35</v>
      </c>
      <c r="AX342" s="12" t="s">
        <v>10</v>
      </c>
      <c r="AY342" s="253" t="s">
        <v>180</v>
      </c>
    </row>
    <row r="343" spans="2:65" s="1" customFormat="1" ht="34.2" customHeight="1">
      <c r="B343" s="45"/>
      <c r="C343" s="220" t="s">
        <v>443</v>
      </c>
      <c r="D343" s="220" t="s">
        <v>182</v>
      </c>
      <c r="E343" s="221" t="s">
        <v>654</v>
      </c>
      <c r="F343" s="222" t="s">
        <v>655</v>
      </c>
      <c r="G343" s="223" t="s">
        <v>334</v>
      </c>
      <c r="H343" s="225"/>
      <c r="I343" s="225"/>
      <c r="J343" s="224">
        <f>ROUND(I343*H343,0)</f>
        <v>0</v>
      </c>
      <c r="K343" s="222" t="s">
        <v>193</v>
      </c>
      <c r="L343" s="71"/>
      <c r="M343" s="226" t="s">
        <v>22</v>
      </c>
      <c r="N343" s="227" t="s">
        <v>45</v>
      </c>
      <c r="O343" s="46"/>
      <c r="P343" s="228">
        <f>O343*H343</f>
        <v>0</v>
      </c>
      <c r="Q343" s="228">
        <v>0</v>
      </c>
      <c r="R343" s="228">
        <f>Q343*H343</f>
        <v>0</v>
      </c>
      <c r="S343" s="228">
        <v>0</v>
      </c>
      <c r="T343" s="229">
        <f>S343*H343</f>
        <v>0</v>
      </c>
      <c r="AR343" s="23" t="s">
        <v>224</v>
      </c>
      <c r="AT343" s="23" t="s">
        <v>182</v>
      </c>
      <c r="AU343" s="23" t="s">
        <v>187</v>
      </c>
      <c r="AY343" s="23" t="s">
        <v>180</v>
      </c>
      <c r="BE343" s="230">
        <f>IF(N343="základní",J343,0)</f>
        <v>0</v>
      </c>
      <c r="BF343" s="230">
        <f>IF(N343="snížená",J343,0)</f>
        <v>0</v>
      </c>
      <c r="BG343" s="230">
        <f>IF(N343="zákl. přenesená",J343,0)</f>
        <v>0</v>
      </c>
      <c r="BH343" s="230">
        <f>IF(N343="sníž. přenesená",J343,0)</f>
        <v>0</v>
      </c>
      <c r="BI343" s="230">
        <f>IF(N343="nulová",J343,0)</f>
        <v>0</v>
      </c>
      <c r="BJ343" s="23" t="s">
        <v>187</v>
      </c>
      <c r="BK343" s="230">
        <f>ROUND(I343*H343,0)</f>
        <v>0</v>
      </c>
      <c r="BL343" s="23" t="s">
        <v>224</v>
      </c>
      <c r="BM343" s="23" t="s">
        <v>656</v>
      </c>
    </row>
    <row r="344" spans="2:47" s="1" customFormat="1" ht="13.5">
      <c r="B344" s="45"/>
      <c r="C344" s="73"/>
      <c r="D344" s="233" t="s">
        <v>205</v>
      </c>
      <c r="E344" s="73"/>
      <c r="F344" s="254" t="s">
        <v>336</v>
      </c>
      <c r="G344" s="73"/>
      <c r="H344" s="73"/>
      <c r="I344" s="190"/>
      <c r="J344" s="73"/>
      <c r="K344" s="73"/>
      <c r="L344" s="71"/>
      <c r="M344" s="255"/>
      <c r="N344" s="46"/>
      <c r="O344" s="46"/>
      <c r="P344" s="46"/>
      <c r="Q344" s="46"/>
      <c r="R344" s="46"/>
      <c r="S344" s="46"/>
      <c r="T344" s="94"/>
      <c r="AT344" s="23" t="s">
        <v>205</v>
      </c>
      <c r="AU344" s="23" t="s">
        <v>187</v>
      </c>
    </row>
    <row r="345" spans="2:63" s="10" customFormat="1" ht="29.85" customHeight="1">
      <c r="B345" s="204"/>
      <c r="C345" s="205"/>
      <c r="D345" s="206" t="s">
        <v>72</v>
      </c>
      <c r="E345" s="218" t="s">
        <v>657</v>
      </c>
      <c r="F345" s="218" t="s">
        <v>658</v>
      </c>
      <c r="G345" s="205"/>
      <c r="H345" s="205"/>
      <c r="I345" s="208"/>
      <c r="J345" s="219">
        <f>BK345</f>
        <v>0</v>
      </c>
      <c r="K345" s="205"/>
      <c r="L345" s="210"/>
      <c r="M345" s="211"/>
      <c r="N345" s="212"/>
      <c r="O345" s="212"/>
      <c r="P345" s="213">
        <f>SUM(P346:P375)</f>
        <v>0</v>
      </c>
      <c r="Q345" s="212"/>
      <c r="R345" s="213">
        <f>SUM(R346:R375)</f>
        <v>0</v>
      </c>
      <c r="S345" s="212"/>
      <c r="T345" s="214">
        <f>SUM(T346:T375)</f>
        <v>0</v>
      </c>
      <c r="AR345" s="215" t="s">
        <v>187</v>
      </c>
      <c r="AT345" s="216" t="s">
        <v>72</v>
      </c>
      <c r="AU345" s="216" t="s">
        <v>10</v>
      </c>
      <c r="AY345" s="215" t="s">
        <v>180</v>
      </c>
      <c r="BK345" s="217">
        <f>SUM(BK346:BK375)</f>
        <v>0</v>
      </c>
    </row>
    <row r="346" spans="2:65" s="1" customFormat="1" ht="22.8" customHeight="1">
      <c r="B346" s="45"/>
      <c r="C346" s="220" t="s">
        <v>659</v>
      </c>
      <c r="D346" s="220" t="s">
        <v>182</v>
      </c>
      <c r="E346" s="221" t="s">
        <v>660</v>
      </c>
      <c r="F346" s="222" t="s">
        <v>661</v>
      </c>
      <c r="G346" s="223" t="s">
        <v>192</v>
      </c>
      <c r="H346" s="224">
        <v>13.81</v>
      </c>
      <c r="I346" s="225"/>
      <c r="J346" s="224">
        <f>ROUND(I346*H346,0)</f>
        <v>0</v>
      </c>
      <c r="K346" s="222" t="s">
        <v>193</v>
      </c>
      <c r="L346" s="71"/>
      <c r="M346" s="226" t="s">
        <v>22</v>
      </c>
      <c r="N346" s="227" t="s">
        <v>45</v>
      </c>
      <c r="O346" s="46"/>
      <c r="P346" s="228">
        <f>O346*H346</f>
        <v>0</v>
      </c>
      <c r="Q346" s="228">
        <v>0</v>
      </c>
      <c r="R346" s="228">
        <f>Q346*H346</f>
        <v>0</v>
      </c>
      <c r="S346" s="228">
        <v>0</v>
      </c>
      <c r="T346" s="229">
        <f>S346*H346</f>
        <v>0</v>
      </c>
      <c r="AR346" s="23" t="s">
        <v>224</v>
      </c>
      <c r="AT346" s="23" t="s">
        <v>182</v>
      </c>
      <c r="AU346" s="23" t="s">
        <v>187</v>
      </c>
      <c r="AY346" s="23" t="s">
        <v>180</v>
      </c>
      <c r="BE346" s="230">
        <f>IF(N346="základní",J346,0)</f>
        <v>0</v>
      </c>
      <c r="BF346" s="230">
        <f>IF(N346="snížená",J346,0)</f>
        <v>0</v>
      </c>
      <c r="BG346" s="230">
        <f>IF(N346="zákl. přenesená",J346,0)</f>
        <v>0</v>
      </c>
      <c r="BH346" s="230">
        <f>IF(N346="sníž. přenesená",J346,0)</f>
        <v>0</v>
      </c>
      <c r="BI346" s="230">
        <f>IF(N346="nulová",J346,0)</f>
        <v>0</v>
      </c>
      <c r="BJ346" s="23" t="s">
        <v>187</v>
      </c>
      <c r="BK346" s="230">
        <f>ROUND(I346*H346,0)</f>
        <v>0</v>
      </c>
      <c r="BL346" s="23" t="s">
        <v>224</v>
      </c>
      <c r="BM346" s="23" t="s">
        <v>662</v>
      </c>
    </row>
    <row r="347" spans="2:47" s="1" customFormat="1" ht="13.5">
      <c r="B347" s="45"/>
      <c r="C347" s="73"/>
      <c r="D347" s="233" t="s">
        <v>205</v>
      </c>
      <c r="E347" s="73"/>
      <c r="F347" s="254" t="s">
        <v>663</v>
      </c>
      <c r="G347" s="73"/>
      <c r="H347" s="73"/>
      <c r="I347" s="190"/>
      <c r="J347" s="73"/>
      <c r="K347" s="73"/>
      <c r="L347" s="71"/>
      <c r="M347" s="255"/>
      <c r="N347" s="46"/>
      <c r="O347" s="46"/>
      <c r="P347" s="46"/>
      <c r="Q347" s="46"/>
      <c r="R347" s="46"/>
      <c r="S347" s="46"/>
      <c r="T347" s="94"/>
      <c r="AT347" s="23" t="s">
        <v>205</v>
      </c>
      <c r="AU347" s="23" t="s">
        <v>187</v>
      </c>
    </row>
    <row r="348" spans="2:51" s="11" customFormat="1" ht="13.5">
      <c r="B348" s="231"/>
      <c r="C348" s="232"/>
      <c r="D348" s="233" t="s">
        <v>194</v>
      </c>
      <c r="E348" s="234" t="s">
        <v>22</v>
      </c>
      <c r="F348" s="235" t="s">
        <v>664</v>
      </c>
      <c r="G348" s="232"/>
      <c r="H348" s="236">
        <v>13.81</v>
      </c>
      <c r="I348" s="237"/>
      <c r="J348" s="232"/>
      <c r="K348" s="232"/>
      <c r="L348" s="238"/>
      <c r="M348" s="239"/>
      <c r="N348" s="240"/>
      <c r="O348" s="240"/>
      <c r="P348" s="240"/>
      <c r="Q348" s="240"/>
      <c r="R348" s="240"/>
      <c r="S348" s="240"/>
      <c r="T348" s="241"/>
      <c r="AT348" s="242" t="s">
        <v>194</v>
      </c>
      <c r="AU348" s="242" t="s">
        <v>187</v>
      </c>
      <c r="AV348" s="11" t="s">
        <v>187</v>
      </c>
      <c r="AW348" s="11" t="s">
        <v>35</v>
      </c>
      <c r="AX348" s="11" t="s">
        <v>73</v>
      </c>
      <c r="AY348" s="242" t="s">
        <v>180</v>
      </c>
    </row>
    <row r="349" spans="2:51" s="12" customFormat="1" ht="13.5">
      <c r="B349" s="243"/>
      <c r="C349" s="244"/>
      <c r="D349" s="233" t="s">
        <v>194</v>
      </c>
      <c r="E349" s="245" t="s">
        <v>22</v>
      </c>
      <c r="F349" s="246" t="s">
        <v>196</v>
      </c>
      <c r="G349" s="244"/>
      <c r="H349" s="247">
        <v>13.81</v>
      </c>
      <c r="I349" s="248"/>
      <c r="J349" s="244"/>
      <c r="K349" s="244"/>
      <c r="L349" s="249"/>
      <c r="M349" s="250"/>
      <c r="N349" s="251"/>
      <c r="O349" s="251"/>
      <c r="P349" s="251"/>
      <c r="Q349" s="251"/>
      <c r="R349" s="251"/>
      <c r="S349" s="251"/>
      <c r="T349" s="252"/>
      <c r="AT349" s="253" t="s">
        <v>194</v>
      </c>
      <c r="AU349" s="253" t="s">
        <v>187</v>
      </c>
      <c r="AV349" s="12" t="s">
        <v>186</v>
      </c>
      <c r="AW349" s="12" t="s">
        <v>35</v>
      </c>
      <c r="AX349" s="12" t="s">
        <v>10</v>
      </c>
      <c r="AY349" s="253" t="s">
        <v>180</v>
      </c>
    </row>
    <row r="350" spans="2:65" s="1" customFormat="1" ht="14.4" customHeight="1">
      <c r="B350" s="45"/>
      <c r="C350" s="220" t="s">
        <v>447</v>
      </c>
      <c r="D350" s="220" t="s">
        <v>182</v>
      </c>
      <c r="E350" s="221" t="s">
        <v>665</v>
      </c>
      <c r="F350" s="222" t="s">
        <v>666</v>
      </c>
      <c r="G350" s="223" t="s">
        <v>192</v>
      </c>
      <c r="H350" s="224">
        <v>19.3</v>
      </c>
      <c r="I350" s="225"/>
      <c r="J350" s="224">
        <f>ROUND(I350*H350,0)</f>
        <v>0</v>
      </c>
      <c r="K350" s="222" t="s">
        <v>193</v>
      </c>
      <c r="L350" s="71"/>
      <c r="M350" s="226" t="s">
        <v>22</v>
      </c>
      <c r="N350" s="227" t="s">
        <v>45</v>
      </c>
      <c r="O350" s="46"/>
      <c r="P350" s="228">
        <f>O350*H350</f>
        <v>0</v>
      </c>
      <c r="Q350" s="228">
        <v>0</v>
      </c>
      <c r="R350" s="228">
        <f>Q350*H350</f>
        <v>0</v>
      </c>
      <c r="S350" s="228">
        <v>0</v>
      </c>
      <c r="T350" s="229">
        <f>S350*H350</f>
        <v>0</v>
      </c>
      <c r="AR350" s="23" t="s">
        <v>224</v>
      </c>
      <c r="AT350" s="23" t="s">
        <v>182</v>
      </c>
      <c r="AU350" s="23" t="s">
        <v>187</v>
      </c>
      <c r="AY350" s="23" t="s">
        <v>180</v>
      </c>
      <c r="BE350" s="230">
        <f>IF(N350="základní",J350,0)</f>
        <v>0</v>
      </c>
      <c r="BF350" s="230">
        <f>IF(N350="snížená",J350,0)</f>
        <v>0</v>
      </c>
      <c r="BG350" s="230">
        <f>IF(N350="zákl. přenesená",J350,0)</f>
        <v>0</v>
      </c>
      <c r="BH350" s="230">
        <f>IF(N350="sníž. přenesená",J350,0)</f>
        <v>0</v>
      </c>
      <c r="BI350" s="230">
        <f>IF(N350="nulová",J350,0)</f>
        <v>0</v>
      </c>
      <c r="BJ350" s="23" t="s">
        <v>187</v>
      </c>
      <c r="BK350" s="230">
        <f>ROUND(I350*H350,0)</f>
        <v>0</v>
      </c>
      <c r="BL350" s="23" t="s">
        <v>224</v>
      </c>
      <c r="BM350" s="23" t="s">
        <v>667</v>
      </c>
    </row>
    <row r="351" spans="2:51" s="11" customFormat="1" ht="13.5">
      <c r="B351" s="231"/>
      <c r="C351" s="232"/>
      <c r="D351" s="233" t="s">
        <v>194</v>
      </c>
      <c r="E351" s="234" t="s">
        <v>22</v>
      </c>
      <c r="F351" s="235" t="s">
        <v>664</v>
      </c>
      <c r="G351" s="232"/>
      <c r="H351" s="236">
        <v>13.81</v>
      </c>
      <c r="I351" s="237"/>
      <c r="J351" s="232"/>
      <c r="K351" s="232"/>
      <c r="L351" s="238"/>
      <c r="M351" s="239"/>
      <c r="N351" s="240"/>
      <c r="O351" s="240"/>
      <c r="P351" s="240"/>
      <c r="Q351" s="240"/>
      <c r="R351" s="240"/>
      <c r="S351" s="240"/>
      <c r="T351" s="241"/>
      <c r="AT351" s="242" t="s">
        <v>194</v>
      </c>
      <c r="AU351" s="242" t="s">
        <v>187</v>
      </c>
      <c r="AV351" s="11" t="s">
        <v>187</v>
      </c>
      <c r="AW351" s="11" t="s">
        <v>35</v>
      </c>
      <c r="AX351" s="11" t="s">
        <v>73</v>
      </c>
      <c r="AY351" s="242" t="s">
        <v>180</v>
      </c>
    </row>
    <row r="352" spans="2:51" s="11" customFormat="1" ht="13.5">
      <c r="B352" s="231"/>
      <c r="C352" s="232"/>
      <c r="D352" s="233" t="s">
        <v>194</v>
      </c>
      <c r="E352" s="234" t="s">
        <v>22</v>
      </c>
      <c r="F352" s="235" t="s">
        <v>628</v>
      </c>
      <c r="G352" s="232"/>
      <c r="H352" s="236">
        <v>1.94</v>
      </c>
      <c r="I352" s="237"/>
      <c r="J352" s="232"/>
      <c r="K352" s="232"/>
      <c r="L352" s="238"/>
      <c r="M352" s="239"/>
      <c r="N352" s="240"/>
      <c r="O352" s="240"/>
      <c r="P352" s="240"/>
      <c r="Q352" s="240"/>
      <c r="R352" s="240"/>
      <c r="S352" s="240"/>
      <c r="T352" s="241"/>
      <c r="AT352" s="242" t="s">
        <v>194</v>
      </c>
      <c r="AU352" s="242" t="s">
        <v>187</v>
      </c>
      <c r="AV352" s="11" t="s">
        <v>187</v>
      </c>
      <c r="AW352" s="11" t="s">
        <v>35</v>
      </c>
      <c r="AX352" s="11" t="s">
        <v>73</v>
      </c>
      <c r="AY352" s="242" t="s">
        <v>180</v>
      </c>
    </row>
    <row r="353" spans="2:51" s="11" customFormat="1" ht="13.5">
      <c r="B353" s="231"/>
      <c r="C353" s="232"/>
      <c r="D353" s="233" t="s">
        <v>194</v>
      </c>
      <c r="E353" s="234" t="s">
        <v>22</v>
      </c>
      <c r="F353" s="235" t="s">
        <v>324</v>
      </c>
      <c r="G353" s="232"/>
      <c r="H353" s="236">
        <v>2.45</v>
      </c>
      <c r="I353" s="237"/>
      <c r="J353" s="232"/>
      <c r="K353" s="232"/>
      <c r="L353" s="238"/>
      <c r="M353" s="239"/>
      <c r="N353" s="240"/>
      <c r="O353" s="240"/>
      <c r="P353" s="240"/>
      <c r="Q353" s="240"/>
      <c r="R353" s="240"/>
      <c r="S353" s="240"/>
      <c r="T353" s="241"/>
      <c r="AT353" s="242" t="s">
        <v>194</v>
      </c>
      <c r="AU353" s="242" t="s">
        <v>187</v>
      </c>
      <c r="AV353" s="11" t="s">
        <v>187</v>
      </c>
      <c r="AW353" s="11" t="s">
        <v>35</v>
      </c>
      <c r="AX353" s="11" t="s">
        <v>73</v>
      </c>
      <c r="AY353" s="242" t="s">
        <v>180</v>
      </c>
    </row>
    <row r="354" spans="2:51" s="11" customFormat="1" ht="13.5">
      <c r="B354" s="231"/>
      <c r="C354" s="232"/>
      <c r="D354" s="233" t="s">
        <v>194</v>
      </c>
      <c r="E354" s="234" t="s">
        <v>22</v>
      </c>
      <c r="F354" s="235" t="s">
        <v>325</v>
      </c>
      <c r="G354" s="232"/>
      <c r="H354" s="236">
        <v>1.1</v>
      </c>
      <c r="I354" s="237"/>
      <c r="J354" s="232"/>
      <c r="K354" s="232"/>
      <c r="L354" s="238"/>
      <c r="M354" s="239"/>
      <c r="N354" s="240"/>
      <c r="O354" s="240"/>
      <c r="P354" s="240"/>
      <c r="Q354" s="240"/>
      <c r="R354" s="240"/>
      <c r="S354" s="240"/>
      <c r="T354" s="241"/>
      <c r="AT354" s="242" t="s">
        <v>194</v>
      </c>
      <c r="AU354" s="242" t="s">
        <v>187</v>
      </c>
      <c r="AV354" s="11" t="s">
        <v>187</v>
      </c>
      <c r="AW354" s="11" t="s">
        <v>35</v>
      </c>
      <c r="AX354" s="11" t="s">
        <v>73</v>
      </c>
      <c r="AY354" s="242" t="s">
        <v>180</v>
      </c>
    </row>
    <row r="355" spans="2:51" s="12" customFormat="1" ht="13.5">
      <c r="B355" s="243"/>
      <c r="C355" s="244"/>
      <c r="D355" s="233" t="s">
        <v>194</v>
      </c>
      <c r="E355" s="245" t="s">
        <v>22</v>
      </c>
      <c r="F355" s="246" t="s">
        <v>196</v>
      </c>
      <c r="G355" s="244"/>
      <c r="H355" s="247">
        <v>19.3</v>
      </c>
      <c r="I355" s="248"/>
      <c r="J355" s="244"/>
      <c r="K355" s="244"/>
      <c r="L355" s="249"/>
      <c r="M355" s="250"/>
      <c r="N355" s="251"/>
      <c r="O355" s="251"/>
      <c r="P355" s="251"/>
      <c r="Q355" s="251"/>
      <c r="R355" s="251"/>
      <c r="S355" s="251"/>
      <c r="T355" s="252"/>
      <c r="AT355" s="253" t="s">
        <v>194</v>
      </c>
      <c r="AU355" s="253" t="s">
        <v>187</v>
      </c>
      <c r="AV355" s="12" t="s">
        <v>186</v>
      </c>
      <c r="AW355" s="12" t="s">
        <v>35</v>
      </c>
      <c r="AX355" s="12" t="s">
        <v>10</v>
      </c>
      <c r="AY355" s="253" t="s">
        <v>180</v>
      </c>
    </row>
    <row r="356" spans="2:65" s="1" customFormat="1" ht="22.8" customHeight="1">
      <c r="B356" s="45"/>
      <c r="C356" s="220" t="s">
        <v>668</v>
      </c>
      <c r="D356" s="220" t="s">
        <v>182</v>
      </c>
      <c r="E356" s="221" t="s">
        <v>669</v>
      </c>
      <c r="F356" s="222" t="s">
        <v>670</v>
      </c>
      <c r="G356" s="223" t="s">
        <v>192</v>
      </c>
      <c r="H356" s="224">
        <v>13.81</v>
      </c>
      <c r="I356" s="225"/>
      <c r="J356" s="224">
        <f>ROUND(I356*H356,0)</f>
        <v>0</v>
      </c>
      <c r="K356" s="222" t="s">
        <v>193</v>
      </c>
      <c r="L356" s="71"/>
      <c r="M356" s="226" t="s">
        <v>22</v>
      </c>
      <c r="N356" s="227" t="s">
        <v>45</v>
      </c>
      <c r="O356" s="46"/>
      <c r="P356" s="228">
        <f>O356*H356</f>
        <v>0</v>
      </c>
      <c r="Q356" s="228">
        <v>0</v>
      </c>
      <c r="R356" s="228">
        <f>Q356*H356</f>
        <v>0</v>
      </c>
      <c r="S356" s="228">
        <v>0</v>
      </c>
      <c r="T356" s="229">
        <f>S356*H356</f>
        <v>0</v>
      </c>
      <c r="AR356" s="23" t="s">
        <v>224</v>
      </c>
      <c r="AT356" s="23" t="s">
        <v>182</v>
      </c>
      <c r="AU356" s="23" t="s">
        <v>187</v>
      </c>
      <c r="AY356" s="23" t="s">
        <v>180</v>
      </c>
      <c r="BE356" s="230">
        <f>IF(N356="základní",J356,0)</f>
        <v>0</v>
      </c>
      <c r="BF356" s="230">
        <f>IF(N356="snížená",J356,0)</f>
        <v>0</v>
      </c>
      <c r="BG356" s="230">
        <f>IF(N356="zákl. přenesená",J356,0)</f>
        <v>0</v>
      </c>
      <c r="BH356" s="230">
        <f>IF(N356="sníž. přenesená",J356,0)</f>
        <v>0</v>
      </c>
      <c r="BI356" s="230">
        <f>IF(N356="nulová",J356,0)</f>
        <v>0</v>
      </c>
      <c r="BJ356" s="23" t="s">
        <v>187</v>
      </c>
      <c r="BK356" s="230">
        <f>ROUND(I356*H356,0)</f>
        <v>0</v>
      </c>
      <c r="BL356" s="23" t="s">
        <v>224</v>
      </c>
      <c r="BM356" s="23" t="s">
        <v>671</v>
      </c>
    </row>
    <row r="357" spans="2:51" s="11" customFormat="1" ht="13.5">
      <c r="B357" s="231"/>
      <c r="C357" s="232"/>
      <c r="D357" s="233" t="s">
        <v>194</v>
      </c>
      <c r="E357" s="234" t="s">
        <v>22</v>
      </c>
      <c r="F357" s="235" t="s">
        <v>664</v>
      </c>
      <c r="G357" s="232"/>
      <c r="H357" s="236">
        <v>13.81</v>
      </c>
      <c r="I357" s="237"/>
      <c r="J357" s="232"/>
      <c r="K357" s="232"/>
      <c r="L357" s="238"/>
      <c r="M357" s="239"/>
      <c r="N357" s="240"/>
      <c r="O357" s="240"/>
      <c r="P357" s="240"/>
      <c r="Q357" s="240"/>
      <c r="R357" s="240"/>
      <c r="S357" s="240"/>
      <c r="T357" s="241"/>
      <c r="AT357" s="242" t="s">
        <v>194</v>
      </c>
      <c r="AU357" s="242" t="s">
        <v>187</v>
      </c>
      <c r="AV357" s="11" t="s">
        <v>187</v>
      </c>
      <c r="AW357" s="11" t="s">
        <v>35</v>
      </c>
      <c r="AX357" s="11" t="s">
        <v>73</v>
      </c>
      <c r="AY357" s="242" t="s">
        <v>180</v>
      </c>
    </row>
    <row r="358" spans="2:51" s="12" customFormat="1" ht="13.5">
      <c r="B358" s="243"/>
      <c r="C358" s="244"/>
      <c r="D358" s="233" t="s">
        <v>194</v>
      </c>
      <c r="E358" s="245" t="s">
        <v>22</v>
      </c>
      <c r="F358" s="246" t="s">
        <v>196</v>
      </c>
      <c r="G358" s="244"/>
      <c r="H358" s="247">
        <v>13.81</v>
      </c>
      <c r="I358" s="248"/>
      <c r="J358" s="244"/>
      <c r="K358" s="244"/>
      <c r="L358" s="249"/>
      <c r="M358" s="250"/>
      <c r="N358" s="251"/>
      <c r="O358" s="251"/>
      <c r="P358" s="251"/>
      <c r="Q358" s="251"/>
      <c r="R358" s="251"/>
      <c r="S358" s="251"/>
      <c r="T358" s="252"/>
      <c r="AT358" s="253" t="s">
        <v>194</v>
      </c>
      <c r="AU358" s="253" t="s">
        <v>187</v>
      </c>
      <c r="AV358" s="12" t="s">
        <v>186</v>
      </c>
      <c r="AW358" s="12" t="s">
        <v>35</v>
      </c>
      <c r="AX358" s="12" t="s">
        <v>10</v>
      </c>
      <c r="AY358" s="253" t="s">
        <v>180</v>
      </c>
    </row>
    <row r="359" spans="2:65" s="1" customFormat="1" ht="14.4" customHeight="1">
      <c r="B359" s="45"/>
      <c r="C359" s="266" t="s">
        <v>451</v>
      </c>
      <c r="D359" s="266" t="s">
        <v>594</v>
      </c>
      <c r="E359" s="267" t="s">
        <v>672</v>
      </c>
      <c r="F359" s="268" t="s">
        <v>673</v>
      </c>
      <c r="G359" s="269" t="s">
        <v>192</v>
      </c>
      <c r="H359" s="270">
        <v>15.19</v>
      </c>
      <c r="I359" s="271"/>
      <c r="J359" s="270">
        <f>ROUND(I359*H359,0)</f>
        <v>0</v>
      </c>
      <c r="K359" s="268" t="s">
        <v>193</v>
      </c>
      <c r="L359" s="272"/>
      <c r="M359" s="273" t="s">
        <v>22</v>
      </c>
      <c r="N359" s="274" t="s">
        <v>45</v>
      </c>
      <c r="O359" s="46"/>
      <c r="P359" s="228">
        <f>O359*H359</f>
        <v>0</v>
      </c>
      <c r="Q359" s="228">
        <v>0</v>
      </c>
      <c r="R359" s="228">
        <f>Q359*H359</f>
        <v>0</v>
      </c>
      <c r="S359" s="228">
        <v>0</v>
      </c>
      <c r="T359" s="229">
        <f>S359*H359</f>
        <v>0</v>
      </c>
      <c r="AR359" s="23" t="s">
        <v>270</v>
      </c>
      <c r="AT359" s="23" t="s">
        <v>594</v>
      </c>
      <c r="AU359" s="23" t="s">
        <v>187</v>
      </c>
      <c r="AY359" s="23" t="s">
        <v>180</v>
      </c>
      <c r="BE359" s="230">
        <f>IF(N359="základní",J359,0)</f>
        <v>0</v>
      </c>
      <c r="BF359" s="230">
        <f>IF(N359="snížená",J359,0)</f>
        <v>0</v>
      </c>
      <c r="BG359" s="230">
        <f>IF(N359="zákl. přenesená",J359,0)</f>
        <v>0</v>
      </c>
      <c r="BH359" s="230">
        <f>IF(N359="sníž. přenesená",J359,0)</f>
        <v>0</v>
      </c>
      <c r="BI359" s="230">
        <f>IF(N359="nulová",J359,0)</f>
        <v>0</v>
      </c>
      <c r="BJ359" s="23" t="s">
        <v>187</v>
      </c>
      <c r="BK359" s="230">
        <f>ROUND(I359*H359,0)</f>
        <v>0</v>
      </c>
      <c r="BL359" s="23" t="s">
        <v>224</v>
      </c>
      <c r="BM359" s="23" t="s">
        <v>674</v>
      </c>
    </row>
    <row r="360" spans="2:51" s="11" customFormat="1" ht="13.5">
      <c r="B360" s="231"/>
      <c r="C360" s="232"/>
      <c r="D360" s="233" t="s">
        <v>194</v>
      </c>
      <c r="E360" s="234" t="s">
        <v>22</v>
      </c>
      <c r="F360" s="235" t="s">
        <v>675</v>
      </c>
      <c r="G360" s="232"/>
      <c r="H360" s="236">
        <v>15.19</v>
      </c>
      <c r="I360" s="237"/>
      <c r="J360" s="232"/>
      <c r="K360" s="232"/>
      <c r="L360" s="238"/>
      <c r="M360" s="239"/>
      <c r="N360" s="240"/>
      <c r="O360" s="240"/>
      <c r="P360" s="240"/>
      <c r="Q360" s="240"/>
      <c r="R360" s="240"/>
      <c r="S360" s="240"/>
      <c r="T360" s="241"/>
      <c r="AT360" s="242" t="s">
        <v>194</v>
      </c>
      <c r="AU360" s="242" t="s">
        <v>187</v>
      </c>
      <c r="AV360" s="11" t="s">
        <v>187</v>
      </c>
      <c r="AW360" s="11" t="s">
        <v>35</v>
      </c>
      <c r="AX360" s="11" t="s">
        <v>73</v>
      </c>
      <c r="AY360" s="242" t="s">
        <v>180</v>
      </c>
    </row>
    <row r="361" spans="2:51" s="12" customFormat="1" ht="13.5">
      <c r="B361" s="243"/>
      <c r="C361" s="244"/>
      <c r="D361" s="233" t="s">
        <v>194</v>
      </c>
      <c r="E361" s="245" t="s">
        <v>22</v>
      </c>
      <c r="F361" s="246" t="s">
        <v>196</v>
      </c>
      <c r="G361" s="244"/>
      <c r="H361" s="247">
        <v>15.19</v>
      </c>
      <c r="I361" s="248"/>
      <c r="J361" s="244"/>
      <c r="K361" s="244"/>
      <c r="L361" s="249"/>
      <c r="M361" s="250"/>
      <c r="N361" s="251"/>
      <c r="O361" s="251"/>
      <c r="P361" s="251"/>
      <c r="Q361" s="251"/>
      <c r="R361" s="251"/>
      <c r="S361" s="251"/>
      <c r="T361" s="252"/>
      <c r="AT361" s="253" t="s">
        <v>194</v>
      </c>
      <c r="AU361" s="253" t="s">
        <v>187</v>
      </c>
      <c r="AV361" s="12" t="s">
        <v>186</v>
      </c>
      <c r="AW361" s="12" t="s">
        <v>35</v>
      </c>
      <c r="AX361" s="12" t="s">
        <v>10</v>
      </c>
      <c r="AY361" s="253" t="s">
        <v>180</v>
      </c>
    </row>
    <row r="362" spans="2:65" s="1" customFormat="1" ht="14.4" customHeight="1">
      <c r="B362" s="45"/>
      <c r="C362" s="220" t="s">
        <v>676</v>
      </c>
      <c r="D362" s="220" t="s">
        <v>182</v>
      </c>
      <c r="E362" s="221" t="s">
        <v>677</v>
      </c>
      <c r="F362" s="222" t="s">
        <v>678</v>
      </c>
      <c r="G362" s="223" t="s">
        <v>203</v>
      </c>
      <c r="H362" s="224">
        <v>25.66</v>
      </c>
      <c r="I362" s="225"/>
      <c r="J362" s="224">
        <f>ROUND(I362*H362,0)</f>
        <v>0</v>
      </c>
      <c r="K362" s="222" t="s">
        <v>193</v>
      </c>
      <c r="L362" s="71"/>
      <c r="M362" s="226" t="s">
        <v>22</v>
      </c>
      <c r="N362" s="227" t="s">
        <v>45</v>
      </c>
      <c r="O362" s="46"/>
      <c r="P362" s="228">
        <f>O362*H362</f>
        <v>0</v>
      </c>
      <c r="Q362" s="228">
        <v>0</v>
      </c>
      <c r="R362" s="228">
        <f>Q362*H362</f>
        <v>0</v>
      </c>
      <c r="S362" s="228">
        <v>0</v>
      </c>
      <c r="T362" s="229">
        <f>S362*H362</f>
        <v>0</v>
      </c>
      <c r="AR362" s="23" t="s">
        <v>224</v>
      </c>
      <c r="AT362" s="23" t="s">
        <v>182</v>
      </c>
      <c r="AU362" s="23" t="s">
        <v>187</v>
      </c>
      <c r="AY362" s="23" t="s">
        <v>180</v>
      </c>
      <c r="BE362" s="230">
        <f>IF(N362="základní",J362,0)</f>
        <v>0</v>
      </c>
      <c r="BF362" s="230">
        <f>IF(N362="snížená",J362,0)</f>
        <v>0</v>
      </c>
      <c r="BG362" s="230">
        <f>IF(N362="zákl. přenesená",J362,0)</f>
        <v>0</v>
      </c>
      <c r="BH362" s="230">
        <f>IF(N362="sníž. přenesená",J362,0)</f>
        <v>0</v>
      </c>
      <c r="BI362" s="230">
        <f>IF(N362="nulová",J362,0)</f>
        <v>0</v>
      </c>
      <c r="BJ362" s="23" t="s">
        <v>187</v>
      </c>
      <c r="BK362" s="230">
        <f>ROUND(I362*H362,0)</f>
        <v>0</v>
      </c>
      <c r="BL362" s="23" t="s">
        <v>224</v>
      </c>
      <c r="BM362" s="23" t="s">
        <v>679</v>
      </c>
    </row>
    <row r="363" spans="2:51" s="11" customFormat="1" ht="13.5">
      <c r="B363" s="231"/>
      <c r="C363" s="232"/>
      <c r="D363" s="233" t="s">
        <v>194</v>
      </c>
      <c r="E363" s="234" t="s">
        <v>22</v>
      </c>
      <c r="F363" s="235" t="s">
        <v>680</v>
      </c>
      <c r="G363" s="232"/>
      <c r="H363" s="236">
        <v>14.1</v>
      </c>
      <c r="I363" s="237"/>
      <c r="J363" s="232"/>
      <c r="K363" s="232"/>
      <c r="L363" s="238"/>
      <c r="M363" s="239"/>
      <c r="N363" s="240"/>
      <c r="O363" s="240"/>
      <c r="P363" s="240"/>
      <c r="Q363" s="240"/>
      <c r="R363" s="240"/>
      <c r="S363" s="240"/>
      <c r="T363" s="241"/>
      <c r="AT363" s="242" t="s">
        <v>194</v>
      </c>
      <c r="AU363" s="242" t="s">
        <v>187</v>
      </c>
      <c r="AV363" s="11" t="s">
        <v>187</v>
      </c>
      <c r="AW363" s="11" t="s">
        <v>35</v>
      </c>
      <c r="AX363" s="11" t="s">
        <v>73</v>
      </c>
      <c r="AY363" s="242" t="s">
        <v>180</v>
      </c>
    </row>
    <row r="364" spans="2:51" s="11" customFormat="1" ht="13.5">
      <c r="B364" s="231"/>
      <c r="C364" s="232"/>
      <c r="D364" s="233" t="s">
        <v>194</v>
      </c>
      <c r="E364" s="234" t="s">
        <v>22</v>
      </c>
      <c r="F364" s="235" t="s">
        <v>681</v>
      </c>
      <c r="G364" s="232"/>
      <c r="H364" s="236">
        <v>2.72</v>
      </c>
      <c r="I364" s="237"/>
      <c r="J364" s="232"/>
      <c r="K364" s="232"/>
      <c r="L364" s="238"/>
      <c r="M364" s="239"/>
      <c r="N364" s="240"/>
      <c r="O364" s="240"/>
      <c r="P364" s="240"/>
      <c r="Q364" s="240"/>
      <c r="R364" s="240"/>
      <c r="S364" s="240"/>
      <c r="T364" s="241"/>
      <c r="AT364" s="242" t="s">
        <v>194</v>
      </c>
      <c r="AU364" s="242" t="s">
        <v>187</v>
      </c>
      <c r="AV364" s="11" t="s">
        <v>187</v>
      </c>
      <c r="AW364" s="11" t="s">
        <v>35</v>
      </c>
      <c r="AX364" s="11" t="s">
        <v>73</v>
      </c>
      <c r="AY364" s="242" t="s">
        <v>180</v>
      </c>
    </row>
    <row r="365" spans="2:51" s="11" customFormat="1" ht="13.5">
      <c r="B365" s="231"/>
      <c r="C365" s="232"/>
      <c r="D365" s="233" t="s">
        <v>194</v>
      </c>
      <c r="E365" s="234" t="s">
        <v>22</v>
      </c>
      <c r="F365" s="235" t="s">
        <v>682</v>
      </c>
      <c r="G365" s="232"/>
      <c r="H365" s="236">
        <v>5.1</v>
      </c>
      <c r="I365" s="237"/>
      <c r="J365" s="232"/>
      <c r="K365" s="232"/>
      <c r="L365" s="238"/>
      <c r="M365" s="239"/>
      <c r="N365" s="240"/>
      <c r="O365" s="240"/>
      <c r="P365" s="240"/>
      <c r="Q365" s="240"/>
      <c r="R365" s="240"/>
      <c r="S365" s="240"/>
      <c r="T365" s="241"/>
      <c r="AT365" s="242" t="s">
        <v>194</v>
      </c>
      <c r="AU365" s="242" t="s">
        <v>187</v>
      </c>
      <c r="AV365" s="11" t="s">
        <v>187</v>
      </c>
      <c r="AW365" s="11" t="s">
        <v>35</v>
      </c>
      <c r="AX365" s="11" t="s">
        <v>73</v>
      </c>
      <c r="AY365" s="242" t="s">
        <v>180</v>
      </c>
    </row>
    <row r="366" spans="2:51" s="11" customFormat="1" ht="13.5">
      <c r="B366" s="231"/>
      <c r="C366" s="232"/>
      <c r="D366" s="233" t="s">
        <v>194</v>
      </c>
      <c r="E366" s="234" t="s">
        <v>22</v>
      </c>
      <c r="F366" s="235" t="s">
        <v>683</v>
      </c>
      <c r="G366" s="232"/>
      <c r="H366" s="236">
        <v>3.74</v>
      </c>
      <c r="I366" s="237"/>
      <c r="J366" s="232"/>
      <c r="K366" s="232"/>
      <c r="L366" s="238"/>
      <c r="M366" s="239"/>
      <c r="N366" s="240"/>
      <c r="O366" s="240"/>
      <c r="P366" s="240"/>
      <c r="Q366" s="240"/>
      <c r="R366" s="240"/>
      <c r="S366" s="240"/>
      <c r="T366" s="241"/>
      <c r="AT366" s="242" t="s">
        <v>194</v>
      </c>
      <c r="AU366" s="242" t="s">
        <v>187</v>
      </c>
      <c r="AV366" s="11" t="s">
        <v>187</v>
      </c>
      <c r="AW366" s="11" t="s">
        <v>35</v>
      </c>
      <c r="AX366" s="11" t="s">
        <v>73</v>
      </c>
      <c r="AY366" s="242" t="s">
        <v>180</v>
      </c>
    </row>
    <row r="367" spans="2:51" s="12" customFormat="1" ht="13.5">
      <c r="B367" s="243"/>
      <c r="C367" s="244"/>
      <c r="D367" s="233" t="s">
        <v>194</v>
      </c>
      <c r="E367" s="245" t="s">
        <v>22</v>
      </c>
      <c r="F367" s="246" t="s">
        <v>196</v>
      </c>
      <c r="G367" s="244"/>
      <c r="H367" s="247">
        <v>25.66</v>
      </c>
      <c r="I367" s="248"/>
      <c r="J367" s="244"/>
      <c r="K367" s="244"/>
      <c r="L367" s="249"/>
      <c r="M367" s="250"/>
      <c r="N367" s="251"/>
      <c r="O367" s="251"/>
      <c r="P367" s="251"/>
      <c r="Q367" s="251"/>
      <c r="R367" s="251"/>
      <c r="S367" s="251"/>
      <c r="T367" s="252"/>
      <c r="AT367" s="253" t="s">
        <v>194</v>
      </c>
      <c r="AU367" s="253" t="s">
        <v>187</v>
      </c>
      <c r="AV367" s="12" t="s">
        <v>186</v>
      </c>
      <c r="AW367" s="12" t="s">
        <v>35</v>
      </c>
      <c r="AX367" s="12" t="s">
        <v>10</v>
      </c>
      <c r="AY367" s="253" t="s">
        <v>180</v>
      </c>
    </row>
    <row r="368" spans="2:65" s="1" customFormat="1" ht="14.4" customHeight="1">
      <c r="B368" s="45"/>
      <c r="C368" s="220" t="s">
        <v>455</v>
      </c>
      <c r="D368" s="220" t="s">
        <v>182</v>
      </c>
      <c r="E368" s="221" t="s">
        <v>684</v>
      </c>
      <c r="F368" s="222" t="s">
        <v>685</v>
      </c>
      <c r="G368" s="223" t="s">
        <v>203</v>
      </c>
      <c r="H368" s="224">
        <v>14.1</v>
      </c>
      <c r="I368" s="225"/>
      <c r="J368" s="224">
        <f>ROUND(I368*H368,0)</f>
        <v>0</v>
      </c>
      <c r="K368" s="222" t="s">
        <v>193</v>
      </c>
      <c r="L368" s="71"/>
      <c r="M368" s="226" t="s">
        <v>22</v>
      </c>
      <c r="N368" s="227" t="s">
        <v>45</v>
      </c>
      <c r="O368" s="46"/>
      <c r="P368" s="228">
        <f>O368*H368</f>
        <v>0</v>
      </c>
      <c r="Q368" s="228">
        <v>0</v>
      </c>
      <c r="R368" s="228">
        <f>Q368*H368</f>
        <v>0</v>
      </c>
      <c r="S368" s="228">
        <v>0</v>
      </c>
      <c r="T368" s="229">
        <f>S368*H368</f>
        <v>0</v>
      </c>
      <c r="AR368" s="23" t="s">
        <v>224</v>
      </c>
      <c r="AT368" s="23" t="s">
        <v>182</v>
      </c>
      <c r="AU368" s="23" t="s">
        <v>187</v>
      </c>
      <c r="AY368" s="23" t="s">
        <v>180</v>
      </c>
      <c r="BE368" s="230">
        <f>IF(N368="základní",J368,0)</f>
        <v>0</v>
      </c>
      <c r="BF368" s="230">
        <f>IF(N368="snížená",J368,0)</f>
        <v>0</v>
      </c>
      <c r="BG368" s="230">
        <f>IF(N368="zákl. přenesená",J368,0)</f>
        <v>0</v>
      </c>
      <c r="BH368" s="230">
        <f>IF(N368="sníž. přenesená",J368,0)</f>
        <v>0</v>
      </c>
      <c r="BI368" s="230">
        <f>IF(N368="nulová",J368,0)</f>
        <v>0</v>
      </c>
      <c r="BJ368" s="23" t="s">
        <v>187</v>
      </c>
      <c r="BK368" s="230">
        <f>ROUND(I368*H368,0)</f>
        <v>0</v>
      </c>
      <c r="BL368" s="23" t="s">
        <v>224</v>
      </c>
      <c r="BM368" s="23" t="s">
        <v>686</v>
      </c>
    </row>
    <row r="369" spans="2:51" s="11" customFormat="1" ht="13.5">
      <c r="B369" s="231"/>
      <c r="C369" s="232"/>
      <c r="D369" s="233" t="s">
        <v>194</v>
      </c>
      <c r="E369" s="234" t="s">
        <v>22</v>
      </c>
      <c r="F369" s="235" t="s">
        <v>680</v>
      </c>
      <c r="G369" s="232"/>
      <c r="H369" s="236">
        <v>14.1</v>
      </c>
      <c r="I369" s="237"/>
      <c r="J369" s="232"/>
      <c r="K369" s="232"/>
      <c r="L369" s="238"/>
      <c r="M369" s="239"/>
      <c r="N369" s="240"/>
      <c r="O369" s="240"/>
      <c r="P369" s="240"/>
      <c r="Q369" s="240"/>
      <c r="R369" s="240"/>
      <c r="S369" s="240"/>
      <c r="T369" s="241"/>
      <c r="AT369" s="242" t="s">
        <v>194</v>
      </c>
      <c r="AU369" s="242" t="s">
        <v>187</v>
      </c>
      <c r="AV369" s="11" t="s">
        <v>187</v>
      </c>
      <c r="AW369" s="11" t="s">
        <v>35</v>
      </c>
      <c r="AX369" s="11" t="s">
        <v>73</v>
      </c>
      <c r="AY369" s="242" t="s">
        <v>180</v>
      </c>
    </row>
    <row r="370" spans="2:51" s="12" customFormat="1" ht="13.5">
      <c r="B370" s="243"/>
      <c r="C370" s="244"/>
      <c r="D370" s="233" t="s">
        <v>194</v>
      </c>
      <c r="E370" s="245" t="s">
        <v>22</v>
      </c>
      <c r="F370" s="246" t="s">
        <v>196</v>
      </c>
      <c r="G370" s="244"/>
      <c r="H370" s="247">
        <v>14.1</v>
      </c>
      <c r="I370" s="248"/>
      <c r="J370" s="244"/>
      <c r="K370" s="244"/>
      <c r="L370" s="249"/>
      <c r="M370" s="250"/>
      <c r="N370" s="251"/>
      <c r="O370" s="251"/>
      <c r="P370" s="251"/>
      <c r="Q370" s="251"/>
      <c r="R370" s="251"/>
      <c r="S370" s="251"/>
      <c r="T370" s="252"/>
      <c r="AT370" s="253" t="s">
        <v>194</v>
      </c>
      <c r="AU370" s="253" t="s">
        <v>187</v>
      </c>
      <c r="AV370" s="12" t="s">
        <v>186</v>
      </c>
      <c r="AW370" s="12" t="s">
        <v>35</v>
      </c>
      <c r="AX370" s="12" t="s">
        <v>10</v>
      </c>
      <c r="AY370" s="253" t="s">
        <v>180</v>
      </c>
    </row>
    <row r="371" spans="2:65" s="1" customFormat="1" ht="14.4" customHeight="1">
      <c r="B371" s="45"/>
      <c r="C371" s="266" t="s">
        <v>687</v>
      </c>
      <c r="D371" s="266" t="s">
        <v>594</v>
      </c>
      <c r="E371" s="267" t="s">
        <v>688</v>
      </c>
      <c r="F371" s="268" t="s">
        <v>689</v>
      </c>
      <c r="G371" s="269" t="s">
        <v>203</v>
      </c>
      <c r="H371" s="270">
        <v>15.51</v>
      </c>
      <c r="I371" s="271"/>
      <c r="J371" s="270">
        <f>ROUND(I371*H371,0)</f>
        <v>0</v>
      </c>
      <c r="K371" s="268" t="s">
        <v>22</v>
      </c>
      <c r="L371" s="272"/>
      <c r="M371" s="273" t="s">
        <v>22</v>
      </c>
      <c r="N371" s="274" t="s">
        <v>45</v>
      </c>
      <c r="O371" s="46"/>
      <c r="P371" s="228">
        <f>O371*H371</f>
        <v>0</v>
      </c>
      <c r="Q371" s="228">
        <v>0</v>
      </c>
      <c r="R371" s="228">
        <f>Q371*H371</f>
        <v>0</v>
      </c>
      <c r="S371" s="228">
        <v>0</v>
      </c>
      <c r="T371" s="229">
        <f>S371*H371</f>
        <v>0</v>
      </c>
      <c r="AR371" s="23" t="s">
        <v>270</v>
      </c>
      <c r="AT371" s="23" t="s">
        <v>594</v>
      </c>
      <c r="AU371" s="23" t="s">
        <v>187</v>
      </c>
      <c r="AY371" s="23" t="s">
        <v>180</v>
      </c>
      <c r="BE371" s="230">
        <f>IF(N371="základní",J371,0)</f>
        <v>0</v>
      </c>
      <c r="BF371" s="230">
        <f>IF(N371="snížená",J371,0)</f>
        <v>0</v>
      </c>
      <c r="BG371" s="230">
        <f>IF(N371="zákl. přenesená",J371,0)</f>
        <v>0</v>
      </c>
      <c r="BH371" s="230">
        <f>IF(N371="sníž. přenesená",J371,0)</f>
        <v>0</v>
      </c>
      <c r="BI371" s="230">
        <f>IF(N371="nulová",J371,0)</f>
        <v>0</v>
      </c>
      <c r="BJ371" s="23" t="s">
        <v>187</v>
      </c>
      <c r="BK371" s="230">
        <f>ROUND(I371*H371,0)</f>
        <v>0</v>
      </c>
      <c r="BL371" s="23" t="s">
        <v>224</v>
      </c>
      <c r="BM371" s="23" t="s">
        <v>690</v>
      </c>
    </row>
    <row r="372" spans="2:51" s="11" customFormat="1" ht="13.5">
      <c r="B372" s="231"/>
      <c r="C372" s="232"/>
      <c r="D372" s="233" t="s">
        <v>194</v>
      </c>
      <c r="E372" s="234" t="s">
        <v>22</v>
      </c>
      <c r="F372" s="235" t="s">
        <v>691</v>
      </c>
      <c r="G372" s="232"/>
      <c r="H372" s="236">
        <v>15.51</v>
      </c>
      <c r="I372" s="237"/>
      <c r="J372" s="232"/>
      <c r="K372" s="232"/>
      <c r="L372" s="238"/>
      <c r="M372" s="239"/>
      <c r="N372" s="240"/>
      <c r="O372" s="240"/>
      <c r="P372" s="240"/>
      <c r="Q372" s="240"/>
      <c r="R372" s="240"/>
      <c r="S372" s="240"/>
      <c r="T372" s="241"/>
      <c r="AT372" s="242" t="s">
        <v>194</v>
      </c>
      <c r="AU372" s="242" t="s">
        <v>187</v>
      </c>
      <c r="AV372" s="11" t="s">
        <v>187</v>
      </c>
      <c r="AW372" s="11" t="s">
        <v>35</v>
      </c>
      <c r="AX372" s="11" t="s">
        <v>73</v>
      </c>
      <c r="AY372" s="242" t="s">
        <v>180</v>
      </c>
    </row>
    <row r="373" spans="2:51" s="12" customFormat="1" ht="13.5">
      <c r="B373" s="243"/>
      <c r="C373" s="244"/>
      <c r="D373" s="233" t="s">
        <v>194</v>
      </c>
      <c r="E373" s="245" t="s">
        <v>22</v>
      </c>
      <c r="F373" s="246" t="s">
        <v>196</v>
      </c>
      <c r="G373" s="244"/>
      <c r="H373" s="247">
        <v>15.51</v>
      </c>
      <c r="I373" s="248"/>
      <c r="J373" s="244"/>
      <c r="K373" s="244"/>
      <c r="L373" s="249"/>
      <c r="M373" s="250"/>
      <c r="N373" s="251"/>
      <c r="O373" s="251"/>
      <c r="P373" s="251"/>
      <c r="Q373" s="251"/>
      <c r="R373" s="251"/>
      <c r="S373" s="251"/>
      <c r="T373" s="252"/>
      <c r="AT373" s="253" t="s">
        <v>194</v>
      </c>
      <c r="AU373" s="253" t="s">
        <v>187</v>
      </c>
      <c r="AV373" s="12" t="s">
        <v>186</v>
      </c>
      <c r="AW373" s="12" t="s">
        <v>35</v>
      </c>
      <c r="AX373" s="12" t="s">
        <v>10</v>
      </c>
      <c r="AY373" s="253" t="s">
        <v>180</v>
      </c>
    </row>
    <row r="374" spans="2:65" s="1" customFormat="1" ht="34.2" customHeight="1">
      <c r="B374" s="45"/>
      <c r="C374" s="220" t="s">
        <v>459</v>
      </c>
      <c r="D374" s="220" t="s">
        <v>182</v>
      </c>
      <c r="E374" s="221" t="s">
        <v>692</v>
      </c>
      <c r="F374" s="222" t="s">
        <v>693</v>
      </c>
      <c r="G374" s="223" t="s">
        <v>334</v>
      </c>
      <c r="H374" s="225"/>
      <c r="I374" s="225"/>
      <c r="J374" s="224">
        <f>ROUND(I374*H374,0)</f>
        <v>0</v>
      </c>
      <c r="K374" s="222" t="s">
        <v>193</v>
      </c>
      <c r="L374" s="71"/>
      <c r="M374" s="226" t="s">
        <v>22</v>
      </c>
      <c r="N374" s="227" t="s">
        <v>45</v>
      </c>
      <c r="O374" s="46"/>
      <c r="P374" s="228">
        <f>O374*H374</f>
        <v>0</v>
      </c>
      <c r="Q374" s="228">
        <v>0</v>
      </c>
      <c r="R374" s="228">
        <f>Q374*H374</f>
        <v>0</v>
      </c>
      <c r="S374" s="228">
        <v>0</v>
      </c>
      <c r="T374" s="229">
        <f>S374*H374</f>
        <v>0</v>
      </c>
      <c r="AR374" s="23" t="s">
        <v>224</v>
      </c>
      <c r="AT374" s="23" t="s">
        <v>182</v>
      </c>
      <c r="AU374" s="23" t="s">
        <v>187</v>
      </c>
      <c r="AY374" s="23" t="s">
        <v>180</v>
      </c>
      <c r="BE374" s="230">
        <f>IF(N374="základní",J374,0)</f>
        <v>0</v>
      </c>
      <c r="BF374" s="230">
        <f>IF(N374="snížená",J374,0)</f>
        <v>0</v>
      </c>
      <c r="BG374" s="230">
        <f>IF(N374="zákl. přenesená",J374,0)</f>
        <v>0</v>
      </c>
      <c r="BH374" s="230">
        <f>IF(N374="sníž. přenesená",J374,0)</f>
        <v>0</v>
      </c>
      <c r="BI374" s="230">
        <f>IF(N374="nulová",J374,0)</f>
        <v>0</v>
      </c>
      <c r="BJ374" s="23" t="s">
        <v>187</v>
      </c>
      <c r="BK374" s="230">
        <f>ROUND(I374*H374,0)</f>
        <v>0</v>
      </c>
      <c r="BL374" s="23" t="s">
        <v>224</v>
      </c>
      <c r="BM374" s="23" t="s">
        <v>694</v>
      </c>
    </row>
    <row r="375" spans="2:47" s="1" customFormat="1" ht="13.5">
      <c r="B375" s="45"/>
      <c r="C375" s="73"/>
      <c r="D375" s="233" t="s">
        <v>205</v>
      </c>
      <c r="E375" s="73"/>
      <c r="F375" s="254" t="s">
        <v>616</v>
      </c>
      <c r="G375" s="73"/>
      <c r="H375" s="73"/>
      <c r="I375" s="190"/>
      <c r="J375" s="73"/>
      <c r="K375" s="73"/>
      <c r="L375" s="71"/>
      <c r="M375" s="255"/>
      <c r="N375" s="46"/>
      <c r="O375" s="46"/>
      <c r="P375" s="46"/>
      <c r="Q375" s="46"/>
      <c r="R375" s="46"/>
      <c r="S375" s="46"/>
      <c r="T375" s="94"/>
      <c r="AT375" s="23" t="s">
        <v>205</v>
      </c>
      <c r="AU375" s="23" t="s">
        <v>187</v>
      </c>
    </row>
    <row r="376" spans="2:63" s="10" customFormat="1" ht="29.85" customHeight="1">
      <c r="B376" s="204"/>
      <c r="C376" s="205"/>
      <c r="D376" s="206" t="s">
        <v>72</v>
      </c>
      <c r="E376" s="218" t="s">
        <v>695</v>
      </c>
      <c r="F376" s="218" t="s">
        <v>696</v>
      </c>
      <c r="G376" s="205"/>
      <c r="H376" s="205"/>
      <c r="I376" s="208"/>
      <c r="J376" s="219">
        <f>BK376</f>
        <v>0</v>
      </c>
      <c r="K376" s="205"/>
      <c r="L376" s="210"/>
      <c r="M376" s="211"/>
      <c r="N376" s="212"/>
      <c r="O376" s="212"/>
      <c r="P376" s="213">
        <f>SUM(P377:P404)</f>
        <v>0</v>
      </c>
      <c r="Q376" s="212"/>
      <c r="R376" s="213">
        <f>SUM(R377:R404)</f>
        <v>0</v>
      </c>
      <c r="S376" s="212"/>
      <c r="T376" s="214">
        <f>SUM(T377:T404)</f>
        <v>0</v>
      </c>
      <c r="AR376" s="215" t="s">
        <v>187</v>
      </c>
      <c r="AT376" s="216" t="s">
        <v>72</v>
      </c>
      <c r="AU376" s="216" t="s">
        <v>10</v>
      </c>
      <c r="AY376" s="215" t="s">
        <v>180</v>
      </c>
      <c r="BK376" s="217">
        <f>SUM(BK377:BK404)</f>
        <v>0</v>
      </c>
    </row>
    <row r="377" spans="2:65" s="1" customFormat="1" ht="34.2" customHeight="1">
      <c r="B377" s="45"/>
      <c r="C377" s="220" t="s">
        <v>697</v>
      </c>
      <c r="D377" s="220" t="s">
        <v>182</v>
      </c>
      <c r="E377" s="221" t="s">
        <v>698</v>
      </c>
      <c r="F377" s="222" t="s">
        <v>699</v>
      </c>
      <c r="G377" s="223" t="s">
        <v>192</v>
      </c>
      <c r="H377" s="224">
        <v>20.06</v>
      </c>
      <c r="I377" s="225"/>
      <c r="J377" s="224">
        <f>ROUND(I377*H377,0)</f>
        <v>0</v>
      </c>
      <c r="K377" s="222" t="s">
        <v>193</v>
      </c>
      <c r="L377" s="71"/>
      <c r="M377" s="226" t="s">
        <v>22</v>
      </c>
      <c r="N377" s="227" t="s">
        <v>45</v>
      </c>
      <c r="O377" s="46"/>
      <c r="P377" s="228">
        <f>O377*H377</f>
        <v>0</v>
      </c>
      <c r="Q377" s="228">
        <v>0</v>
      </c>
      <c r="R377" s="228">
        <f>Q377*H377</f>
        <v>0</v>
      </c>
      <c r="S377" s="228">
        <v>0</v>
      </c>
      <c r="T377" s="229">
        <f>S377*H377</f>
        <v>0</v>
      </c>
      <c r="AR377" s="23" t="s">
        <v>224</v>
      </c>
      <c r="AT377" s="23" t="s">
        <v>182</v>
      </c>
      <c r="AU377" s="23" t="s">
        <v>187</v>
      </c>
      <c r="AY377" s="23" t="s">
        <v>180</v>
      </c>
      <c r="BE377" s="230">
        <f>IF(N377="základní",J377,0)</f>
        <v>0</v>
      </c>
      <c r="BF377" s="230">
        <f>IF(N377="snížená",J377,0)</f>
        <v>0</v>
      </c>
      <c r="BG377" s="230">
        <f>IF(N377="zákl. přenesená",J377,0)</f>
        <v>0</v>
      </c>
      <c r="BH377" s="230">
        <f>IF(N377="sníž. přenesená",J377,0)</f>
        <v>0</v>
      </c>
      <c r="BI377" s="230">
        <f>IF(N377="nulová",J377,0)</f>
        <v>0</v>
      </c>
      <c r="BJ377" s="23" t="s">
        <v>187</v>
      </c>
      <c r="BK377" s="230">
        <f>ROUND(I377*H377,0)</f>
        <v>0</v>
      </c>
      <c r="BL377" s="23" t="s">
        <v>224</v>
      </c>
      <c r="BM377" s="23" t="s">
        <v>700</v>
      </c>
    </row>
    <row r="378" spans="2:51" s="11" customFormat="1" ht="13.5">
      <c r="B378" s="231"/>
      <c r="C378" s="232"/>
      <c r="D378" s="233" t="s">
        <v>194</v>
      </c>
      <c r="E378" s="234" t="s">
        <v>22</v>
      </c>
      <c r="F378" s="235" t="s">
        <v>701</v>
      </c>
      <c r="G378" s="232"/>
      <c r="H378" s="236">
        <v>4.8</v>
      </c>
      <c r="I378" s="237"/>
      <c r="J378" s="232"/>
      <c r="K378" s="232"/>
      <c r="L378" s="238"/>
      <c r="M378" s="239"/>
      <c r="N378" s="240"/>
      <c r="O378" s="240"/>
      <c r="P378" s="240"/>
      <c r="Q378" s="240"/>
      <c r="R378" s="240"/>
      <c r="S378" s="240"/>
      <c r="T378" s="241"/>
      <c r="AT378" s="242" t="s">
        <v>194</v>
      </c>
      <c r="AU378" s="242" t="s">
        <v>187</v>
      </c>
      <c r="AV378" s="11" t="s">
        <v>187</v>
      </c>
      <c r="AW378" s="11" t="s">
        <v>35</v>
      </c>
      <c r="AX378" s="11" t="s">
        <v>73</v>
      </c>
      <c r="AY378" s="242" t="s">
        <v>180</v>
      </c>
    </row>
    <row r="379" spans="2:51" s="11" customFormat="1" ht="13.5">
      <c r="B379" s="231"/>
      <c r="C379" s="232"/>
      <c r="D379" s="233" t="s">
        <v>194</v>
      </c>
      <c r="E379" s="234" t="s">
        <v>22</v>
      </c>
      <c r="F379" s="235" t="s">
        <v>702</v>
      </c>
      <c r="G379" s="232"/>
      <c r="H379" s="236">
        <v>9.8</v>
      </c>
      <c r="I379" s="237"/>
      <c r="J379" s="232"/>
      <c r="K379" s="232"/>
      <c r="L379" s="238"/>
      <c r="M379" s="239"/>
      <c r="N379" s="240"/>
      <c r="O379" s="240"/>
      <c r="P379" s="240"/>
      <c r="Q379" s="240"/>
      <c r="R379" s="240"/>
      <c r="S379" s="240"/>
      <c r="T379" s="241"/>
      <c r="AT379" s="242" t="s">
        <v>194</v>
      </c>
      <c r="AU379" s="242" t="s">
        <v>187</v>
      </c>
      <c r="AV379" s="11" t="s">
        <v>187</v>
      </c>
      <c r="AW379" s="11" t="s">
        <v>35</v>
      </c>
      <c r="AX379" s="11" t="s">
        <v>73</v>
      </c>
      <c r="AY379" s="242" t="s">
        <v>180</v>
      </c>
    </row>
    <row r="380" spans="2:51" s="11" customFormat="1" ht="13.5">
      <c r="B380" s="231"/>
      <c r="C380" s="232"/>
      <c r="D380" s="233" t="s">
        <v>194</v>
      </c>
      <c r="E380" s="234" t="s">
        <v>22</v>
      </c>
      <c r="F380" s="235" t="s">
        <v>331</v>
      </c>
      <c r="G380" s="232"/>
      <c r="H380" s="236">
        <v>5.46</v>
      </c>
      <c r="I380" s="237"/>
      <c r="J380" s="232"/>
      <c r="K380" s="232"/>
      <c r="L380" s="238"/>
      <c r="M380" s="239"/>
      <c r="N380" s="240"/>
      <c r="O380" s="240"/>
      <c r="P380" s="240"/>
      <c r="Q380" s="240"/>
      <c r="R380" s="240"/>
      <c r="S380" s="240"/>
      <c r="T380" s="241"/>
      <c r="AT380" s="242" t="s">
        <v>194</v>
      </c>
      <c r="AU380" s="242" t="s">
        <v>187</v>
      </c>
      <c r="AV380" s="11" t="s">
        <v>187</v>
      </c>
      <c r="AW380" s="11" t="s">
        <v>35</v>
      </c>
      <c r="AX380" s="11" t="s">
        <v>73</v>
      </c>
      <c r="AY380" s="242" t="s">
        <v>180</v>
      </c>
    </row>
    <row r="381" spans="2:51" s="12" customFormat="1" ht="13.5">
      <c r="B381" s="243"/>
      <c r="C381" s="244"/>
      <c r="D381" s="233" t="s">
        <v>194</v>
      </c>
      <c r="E381" s="245" t="s">
        <v>22</v>
      </c>
      <c r="F381" s="246" t="s">
        <v>196</v>
      </c>
      <c r="G381" s="244"/>
      <c r="H381" s="247">
        <v>20.06</v>
      </c>
      <c r="I381" s="248"/>
      <c r="J381" s="244"/>
      <c r="K381" s="244"/>
      <c r="L381" s="249"/>
      <c r="M381" s="250"/>
      <c r="N381" s="251"/>
      <c r="O381" s="251"/>
      <c r="P381" s="251"/>
      <c r="Q381" s="251"/>
      <c r="R381" s="251"/>
      <c r="S381" s="251"/>
      <c r="T381" s="252"/>
      <c r="AT381" s="253" t="s">
        <v>194</v>
      </c>
      <c r="AU381" s="253" t="s">
        <v>187</v>
      </c>
      <c r="AV381" s="12" t="s">
        <v>186</v>
      </c>
      <c r="AW381" s="12" t="s">
        <v>35</v>
      </c>
      <c r="AX381" s="12" t="s">
        <v>10</v>
      </c>
      <c r="AY381" s="253" t="s">
        <v>180</v>
      </c>
    </row>
    <row r="382" spans="2:65" s="1" customFormat="1" ht="14.4" customHeight="1">
      <c r="B382" s="45"/>
      <c r="C382" s="266" t="s">
        <v>462</v>
      </c>
      <c r="D382" s="266" t="s">
        <v>594</v>
      </c>
      <c r="E382" s="267" t="s">
        <v>703</v>
      </c>
      <c r="F382" s="268" t="s">
        <v>704</v>
      </c>
      <c r="G382" s="269" t="s">
        <v>192</v>
      </c>
      <c r="H382" s="270">
        <v>22.07</v>
      </c>
      <c r="I382" s="271"/>
      <c r="J382" s="270">
        <f>ROUND(I382*H382,0)</f>
        <v>0</v>
      </c>
      <c r="K382" s="268" t="s">
        <v>22</v>
      </c>
      <c r="L382" s="272"/>
      <c r="M382" s="273" t="s">
        <v>22</v>
      </c>
      <c r="N382" s="274" t="s">
        <v>45</v>
      </c>
      <c r="O382" s="46"/>
      <c r="P382" s="228">
        <f>O382*H382</f>
        <v>0</v>
      </c>
      <c r="Q382" s="228">
        <v>0</v>
      </c>
      <c r="R382" s="228">
        <f>Q382*H382</f>
        <v>0</v>
      </c>
      <c r="S382" s="228">
        <v>0</v>
      </c>
      <c r="T382" s="229">
        <f>S382*H382</f>
        <v>0</v>
      </c>
      <c r="AR382" s="23" t="s">
        <v>270</v>
      </c>
      <c r="AT382" s="23" t="s">
        <v>594</v>
      </c>
      <c r="AU382" s="23" t="s">
        <v>187</v>
      </c>
      <c r="AY382" s="23" t="s">
        <v>180</v>
      </c>
      <c r="BE382" s="230">
        <f>IF(N382="základní",J382,0)</f>
        <v>0</v>
      </c>
      <c r="BF382" s="230">
        <f>IF(N382="snížená",J382,0)</f>
        <v>0</v>
      </c>
      <c r="BG382" s="230">
        <f>IF(N382="zákl. přenesená",J382,0)</f>
        <v>0</v>
      </c>
      <c r="BH382" s="230">
        <f>IF(N382="sníž. přenesená",J382,0)</f>
        <v>0</v>
      </c>
      <c r="BI382" s="230">
        <f>IF(N382="nulová",J382,0)</f>
        <v>0</v>
      </c>
      <c r="BJ382" s="23" t="s">
        <v>187</v>
      </c>
      <c r="BK382" s="230">
        <f>ROUND(I382*H382,0)</f>
        <v>0</v>
      </c>
      <c r="BL382" s="23" t="s">
        <v>224</v>
      </c>
      <c r="BM382" s="23" t="s">
        <v>705</v>
      </c>
    </row>
    <row r="383" spans="2:51" s="11" customFormat="1" ht="13.5">
      <c r="B383" s="231"/>
      <c r="C383" s="232"/>
      <c r="D383" s="233" t="s">
        <v>194</v>
      </c>
      <c r="E383" s="234" t="s">
        <v>22</v>
      </c>
      <c r="F383" s="235" t="s">
        <v>706</v>
      </c>
      <c r="G383" s="232"/>
      <c r="H383" s="236">
        <v>22.07</v>
      </c>
      <c r="I383" s="237"/>
      <c r="J383" s="232"/>
      <c r="K383" s="232"/>
      <c r="L383" s="238"/>
      <c r="M383" s="239"/>
      <c r="N383" s="240"/>
      <c r="O383" s="240"/>
      <c r="P383" s="240"/>
      <c r="Q383" s="240"/>
      <c r="R383" s="240"/>
      <c r="S383" s="240"/>
      <c r="T383" s="241"/>
      <c r="AT383" s="242" t="s">
        <v>194</v>
      </c>
      <c r="AU383" s="242" t="s">
        <v>187</v>
      </c>
      <c r="AV383" s="11" t="s">
        <v>187</v>
      </c>
      <c r="AW383" s="11" t="s">
        <v>35</v>
      </c>
      <c r="AX383" s="11" t="s">
        <v>73</v>
      </c>
      <c r="AY383" s="242" t="s">
        <v>180</v>
      </c>
    </row>
    <row r="384" spans="2:51" s="12" customFormat="1" ht="13.5">
      <c r="B384" s="243"/>
      <c r="C384" s="244"/>
      <c r="D384" s="233" t="s">
        <v>194</v>
      </c>
      <c r="E384" s="245" t="s">
        <v>22</v>
      </c>
      <c r="F384" s="246" t="s">
        <v>196</v>
      </c>
      <c r="G384" s="244"/>
      <c r="H384" s="247">
        <v>22.07</v>
      </c>
      <c r="I384" s="248"/>
      <c r="J384" s="244"/>
      <c r="K384" s="244"/>
      <c r="L384" s="249"/>
      <c r="M384" s="250"/>
      <c r="N384" s="251"/>
      <c r="O384" s="251"/>
      <c r="P384" s="251"/>
      <c r="Q384" s="251"/>
      <c r="R384" s="251"/>
      <c r="S384" s="251"/>
      <c r="T384" s="252"/>
      <c r="AT384" s="253" t="s">
        <v>194</v>
      </c>
      <c r="AU384" s="253" t="s">
        <v>187</v>
      </c>
      <c r="AV384" s="12" t="s">
        <v>186</v>
      </c>
      <c r="AW384" s="12" t="s">
        <v>35</v>
      </c>
      <c r="AX384" s="12" t="s">
        <v>10</v>
      </c>
      <c r="AY384" s="253" t="s">
        <v>180</v>
      </c>
    </row>
    <row r="385" spans="2:65" s="1" customFormat="1" ht="34.2" customHeight="1">
      <c r="B385" s="45"/>
      <c r="C385" s="220" t="s">
        <v>707</v>
      </c>
      <c r="D385" s="220" t="s">
        <v>182</v>
      </c>
      <c r="E385" s="221" t="s">
        <v>708</v>
      </c>
      <c r="F385" s="222" t="s">
        <v>709</v>
      </c>
      <c r="G385" s="223" t="s">
        <v>203</v>
      </c>
      <c r="H385" s="224">
        <v>24.04</v>
      </c>
      <c r="I385" s="225"/>
      <c r="J385" s="224">
        <f>ROUND(I385*H385,0)</f>
        <v>0</v>
      </c>
      <c r="K385" s="222" t="s">
        <v>193</v>
      </c>
      <c r="L385" s="71"/>
      <c r="M385" s="226" t="s">
        <v>22</v>
      </c>
      <c r="N385" s="227" t="s">
        <v>45</v>
      </c>
      <c r="O385" s="46"/>
      <c r="P385" s="228">
        <f>O385*H385</f>
        <v>0</v>
      </c>
      <c r="Q385" s="228">
        <v>0</v>
      </c>
      <c r="R385" s="228">
        <f>Q385*H385</f>
        <v>0</v>
      </c>
      <c r="S385" s="228">
        <v>0</v>
      </c>
      <c r="T385" s="229">
        <f>S385*H385</f>
        <v>0</v>
      </c>
      <c r="AR385" s="23" t="s">
        <v>224</v>
      </c>
      <c r="AT385" s="23" t="s">
        <v>182</v>
      </c>
      <c r="AU385" s="23" t="s">
        <v>187</v>
      </c>
      <c r="AY385" s="23" t="s">
        <v>180</v>
      </c>
      <c r="BE385" s="230">
        <f>IF(N385="základní",J385,0)</f>
        <v>0</v>
      </c>
      <c r="BF385" s="230">
        <f>IF(N385="snížená",J385,0)</f>
        <v>0</v>
      </c>
      <c r="BG385" s="230">
        <f>IF(N385="zákl. přenesená",J385,0)</f>
        <v>0</v>
      </c>
      <c r="BH385" s="230">
        <f>IF(N385="sníž. přenesená",J385,0)</f>
        <v>0</v>
      </c>
      <c r="BI385" s="230">
        <f>IF(N385="nulová",J385,0)</f>
        <v>0</v>
      </c>
      <c r="BJ385" s="23" t="s">
        <v>187</v>
      </c>
      <c r="BK385" s="230">
        <f>ROUND(I385*H385,0)</f>
        <v>0</v>
      </c>
      <c r="BL385" s="23" t="s">
        <v>224</v>
      </c>
      <c r="BM385" s="23" t="s">
        <v>710</v>
      </c>
    </row>
    <row r="386" spans="2:51" s="11" customFormat="1" ht="13.5">
      <c r="B386" s="231"/>
      <c r="C386" s="232"/>
      <c r="D386" s="233" t="s">
        <v>194</v>
      </c>
      <c r="E386" s="234" t="s">
        <v>22</v>
      </c>
      <c r="F386" s="235" t="s">
        <v>711</v>
      </c>
      <c r="G386" s="232"/>
      <c r="H386" s="236">
        <v>1.5</v>
      </c>
      <c r="I386" s="237"/>
      <c r="J386" s="232"/>
      <c r="K386" s="232"/>
      <c r="L386" s="238"/>
      <c r="M386" s="239"/>
      <c r="N386" s="240"/>
      <c r="O386" s="240"/>
      <c r="P386" s="240"/>
      <c r="Q386" s="240"/>
      <c r="R386" s="240"/>
      <c r="S386" s="240"/>
      <c r="T386" s="241"/>
      <c r="AT386" s="242" t="s">
        <v>194</v>
      </c>
      <c r="AU386" s="242" t="s">
        <v>187</v>
      </c>
      <c r="AV386" s="11" t="s">
        <v>187</v>
      </c>
      <c r="AW386" s="11" t="s">
        <v>35</v>
      </c>
      <c r="AX386" s="11" t="s">
        <v>73</v>
      </c>
      <c r="AY386" s="242" t="s">
        <v>180</v>
      </c>
    </row>
    <row r="387" spans="2:51" s="11" customFormat="1" ht="13.5">
      <c r="B387" s="231"/>
      <c r="C387" s="232"/>
      <c r="D387" s="233" t="s">
        <v>194</v>
      </c>
      <c r="E387" s="234" t="s">
        <v>22</v>
      </c>
      <c r="F387" s="235" t="s">
        <v>712</v>
      </c>
      <c r="G387" s="232"/>
      <c r="H387" s="236">
        <v>12.9</v>
      </c>
      <c r="I387" s="237"/>
      <c r="J387" s="232"/>
      <c r="K387" s="232"/>
      <c r="L387" s="238"/>
      <c r="M387" s="239"/>
      <c r="N387" s="240"/>
      <c r="O387" s="240"/>
      <c r="P387" s="240"/>
      <c r="Q387" s="240"/>
      <c r="R387" s="240"/>
      <c r="S387" s="240"/>
      <c r="T387" s="241"/>
      <c r="AT387" s="242" t="s">
        <v>194</v>
      </c>
      <c r="AU387" s="242" t="s">
        <v>187</v>
      </c>
      <c r="AV387" s="11" t="s">
        <v>187</v>
      </c>
      <c r="AW387" s="11" t="s">
        <v>35</v>
      </c>
      <c r="AX387" s="11" t="s">
        <v>73</v>
      </c>
      <c r="AY387" s="242" t="s">
        <v>180</v>
      </c>
    </row>
    <row r="388" spans="2:51" s="11" customFormat="1" ht="13.5">
      <c r="B388" s="231"/>
      <c r="C388" s="232"/>
      <c r="D388" s="233" t="s">
        <v>194</v>
      </c>
      <c r="E388" s="234" t="s">
        <v>22</v>
      </c>
      <c r="F388" s="235" t="s">
        <v>713</v>
      </c>
      <c r="G388" s="232"/>
      <c r="H388" s="236">
        <v>9.64</v>
      </c>
      <c r="I388" s="237"/>
      <c r="J388" s="232"/>
      <c r="K388" s="232"/>
      <c r="L388" s="238"/>
      <c r="M388" s="239"/>
      <c r="N388" s="240"/>
      <c r="O388" s="240"/>
      <c r="P388" s="240"/>
      <c r="Q388" s="240"/>
      <c r="R388" s="240"/>
      <c r="S388" s="240"/>
      <c r="T388" s="241"/>
      <c r="AT388" s="242" t="s">
        <v>194</v>
      </c>
      <c r="AU388" s="242" t="s">
        <v>187</v>
      </c>
      <c r="AV388" s="11" t="s">
        <v>187</v>
      </c>
      <c r="AW388" s="11" t="s">
        <v>35</v>
      </c>
      <c r="AX388" s="11" t="s">
        <v>73</v>
      </c>
      <c r="AY388" s="242" t="s">
        <v>180</v>
      </c>
    </row>
    <row r="389" spans="2:51" s="12" customFormat="1" ht="13.5">
      <c r="B389" s="243"/>
      <c r="C389" s="244"/>
      <c r="D389" s="233" t="s">
        <v>194</v>
      </c>
      <c r="E389" s="245" t="s">
        <v>22</v>
      </c>
      <c r="F389" s="246" t="s">
        <v>196</v>
      </c>
      <c r="G389" s="244"/>
      <c r="H389" s="247">
        <v>24.04</v>
      </c>
      <c r="I389" s="248"/>
      <c r="J389" s="244"/>
      <c r="K389" s="244"/>
      <c r="L389" s="249"/>
      <c r="M389" s="250"/>
      <c r="N389" s="251"/>
      <c r="O389" s="251"/>
      <c r="P389" s="251"/>
      <c r="Q389" s="251"/>
      <c r="R389" s="251"/>
      <c r="S389" s="251"/>
      <c r="T389" s="252"/>
      <c r="AT389" s="253" t="s">
        <v>194</v>
      </c>
      <c r="AU389" s="253" t="s">
        <v>187</v>
      </c>
      <c r="AV389" s="12" t="s">
        <v>186</v>
      </c>
      <c r="AW389" s="12" t="s">
        <v>35</v>
      </c>
      <c r="AX389" s="12" t="s">
        <v>10</v>
      </c>
      <c r="AY389" s="253" t="s">
        <v>180</v>
      </c>
    </row>
    <row r="390" spans="2:65" s="1" customFormat="1" ht="34.2" customHeight="1">
      <c r="B390" s="45"/>
      <c r="C390" s="220" t="s">
        <v>466</v>
      </c>
      <c r="D390" s="220" t="s">
        <v>182</v>
      </c>
      <c r="E390" s="221" t="s">
        <v>714</v>
      </c>
      <c r="F390" s="222" t="s">
        <v>715</v>
      </c>
      <c r="G390" s="223" t="s">
        <v>192</v>
      </c>
      <c r="H390" s="224">
        <v>20.06</v>
      </c>
      <c r="I390" s="225"/>
      <c r="J390" s="224">
        <f>ROUND(I390*H390,0)</f>
        <v>0</v>
      </c>
      <c r="K390" s="222" t="s">
        <v>193</v>
      </c>
      <c r="L390" s="71"/>
      <c r="M390" s="226" t="s">
        <v>22</v>
      </c>
      <c r="N390" s="227" t="s">
        <v>45</v>
      </c>
      <c r="O390" s="46"/>
      <c r="P390" s="228">
        <f>O390*H390</f>
        <v>0</v>
      </c>
      <c r="Q390" s="228">
        <v>0</v>
      </c>
      <c r="R390" s="228">
        <f>Q390*H390</f>
        <v>0</v>
      </c>
      <c r="S390" s="228">
        <v>0</v>
      </c>
      <c r="T390" s="229">
        <f>S390*H390</f>
        <v>0</v>
      </c>
      <c r="AR390" s="23" t="s">
        <v>224</v>
      </c>
      <c r="AT390" s="23" t="s">
        <v>182</v>
      </c>
      <c r="AU390" s="23" t="s">
        <v>187</v>
      </c>
      <c r="AY390" s="23" t="s">
        <v>180</v>
      </c>
      <c r="BE390" s="230">
        <f>IF(N390="základní",J390,0)</f>
        <v>0</v>
      </c>
      <c r="BF390" s="230">
        <f>IF(N390="snížená",J390,0)</f>
        <v>0</v>
      </c>
      <c r="BG390" s="230">
        <f>IF(N390="zákl. přenesená",J390,0)</f>
        <v>0</v>
      </c>
      <c r="BH390" s="230">
        <f>IF(N390="sníž. přenesená",J390,0)</f>
        <v>0</v>
      </c>
      <c r="BI390" s="230">
        <f>IF(N390="nulová",J390,0)</f>
        <v>0</v>
      </c>
      <c r="BJ390" s="23" t="s">
        <v>187</v>
      </c>
      <c r="BK390" s="230">
        <f>ROUND(I390*H390,0)</f>
        <v>0</v>
      </c>
      <c r="BL390" s="23" t="s">
        <v>224</v>
      </c>
      <c r="BM390" s="23" t="s">
        <v>716</v>
      </c>
    </row>
    <row r="391" spans="2:51" s="11" customFormat="1" ht="13.5">
      <c r="B391" s="231"/>
      <c r="C391" s="232"/>
      <c r="D391" s="233" t="s">
        <v>194</v>
      </c>
      <c r="E391" s="234" t="s">
        <v>22</v>
      </c>
      <c r="F391" s="235" t="s">
        <v>701</v>
      </c>
      <c r="G391" s="232"/>
      <c r="H391" s="236">
        <v>4.8</v>
      </c>
      <c r="I391" s="237"/>
      <c r="J391" s="232"/>
      <c r="K391" s="232"/>
      <c r="L391" s="238"/>
      <c r="M391" s="239"/>
      <c r="N391" s="240"/>
      <c r="O391" s="240"/>
      <c r="P391" s="240"/>
      <c r="Q391" s="240"/>
      <c r="R391" s="240"/>
      <c r="S391" s="240"/>
      <c r="T391" s="241"/>
      <c r="AT391" s="242" t="s">
        <v>194</v>
      </c>
      <c r="AU391" s="242" t="s">
        <v>187</v>
      </c>
      <c r="AV391" s="11" t="s">
        <v>187</v>
      </c>
      <c r="AW391" s="11" t="s">
        <v>35</v>
      </c>
      <c r="AX391" s="11" t="s">
        <v>73</v>
      </c>
      <c r="AY391" s="242" t="s">
        <v>180</v>
      </c>
    </row>
    <row r="392" spans="2:51" s="11" customFormat="1" ht="13.5">
      <c r="B392" s="231"/>
      <c r="C392" s="232"/>
      <c r="D392" s="233" t="s">
        <v>194</v>
      </c>
      <c r="E392" s="234" t="s">
        <v>22</v>
      </c>
      <c r="F392" s="235" t="s">
        <v>702</v>
      </c>
      <c r="G392" s="232"/>
      <c r="H392" s="236">
        <v>9.8</v>
      </c>
      <c r="I392" s="237"/>
      <c r="J392" s="232"/>
      <c r="K392" s="232"/>
      <c r="L392" s="238"/>
      <c r="M392" s="239"/>
      <c r="N392" s="240"/>
      <c r="O392" s="240"/>
      <c r="P392" s="240"/>
      <c r="Q392" s="240"/>
      <c r="R392" s="240"/>
      <c r="S392" s="240"/>
      <c r="T392" s="241"/>
      <c r="AT392" s="242" t="s">
        <v>194</v>
      </c>
      <c r="AU392" s="242" t="s">
        <v>187</v>
      </c>
      <c r="AV392" s="11" t="s">
        <v>187</v>
      </c>
      <c r="AW392" s="11" t="s">
        <v>35</v>
      </c>
      <c r="AX392" s="11" t="s">
        <v>73</v>
      </c>
      <c r="AY392" s="242" t="s">
        <v>180</v>
      </c>
    </row>
    <row r="393" spans="2:51" s="11" customFormat="1" ht="13.5">
      <c r="B393" s="231"/>
      <c r="C393" s="232"/>
      <c r="D393" s="233" t="s">
        <v>194</v>
      </c>
      <c r="E393" s="234" t="s">
        <v>22</v>
      </c>
      <c r="F393" s="235" t="s">
        <v>331</v>
      </c>
      <c r="G393" s="232"/>
      <c r="H393" s="236">
        <v>5.46</v>
      </c>
      <c r="I393" s="237"/>
      <c r="J393" s="232"/>
      <c r="K393" s="232"/>
      <c r="L393" s="238"/>
      <c r="M393" s="239"/>
      <c r="N393" s="240"/>
      <c r="O393" s="240"/>
      <c r="P393" s="240"/>
      <c r="Q393" s="240"/>
      <c r="R393" s="240"/>
      <c r="S393" s="240"/>
      <c r="T393" s="241"/>
      <c r="AT393" s="242" t="s">
        <v>194</v>
      </c>
      <c r="AU393" s="242" t="s">
        <v>187</v>
      </c>
      <c r="AV393" s="11" t="s">
        <v>187</v>
      </c>
      <c r="AW393" s="11" t="s">
        <v>35</v>
      </c>
      <c r="AX393" s="11" t="s">
        <v>73</v>
      </c>
      <c r="AY393" s="242" t="s">
        <v>180</v>
      </c>
    </row>
    <row r="394" spans="2:51" s="12" customFormat="1" ht="13.5">
      <c r="B394" s="243"/>
      <c r="C394" s="244"/>
      <c r="D394" s="233" t="s">
        <v>194</v>
      </c>
      <c r="E394" s="245" t="s">
        <v>22</v>
      </c>
      <c r="F394" s="246" t="s">
        <v>196</v>
      </c>
      <c r="G394" s="244"/>
      <c r="H394" s="247">
        <v>20.06</v>
      </c>
      <c r="I394" s="248"/>
      <c r="J394" s="244"/>
      <c r="K394" s="244"/>
      <c r="L394" s="249"/>
      <c r="M394" s="250"/>
      <c r="N394" s="251"/>
      <c r="O394" s="251"/>
      <c r="P394" s="251"/>
      <c r="Q394" s="251"/>
      <c r="R394" s="251"/>
      <c r="S394" s="251"/>
      <c r="T394" s="252"/>
      <c r="AT394" s="253" t="s">
        <v>194</v>
      </c>
      <c r="AU394" s="253" t="s">
        <v>187</v>
      </c>
      <c r="AV394" s="12" t="s">
        <v>186</v>
      </c>
      <c r="AW394" s="12" t="s">
        <v>35</v>
      </c>
      <c r="AX394" s="12" t="s">
        <v>10</v>
      </c>
      <c r="AY394" s="253" t="s">
        <v>180</v>
      </c>
    </row>
    <row r="395" spans="2:65" s="1" customFormat="1" ht="22.8" customHeight="1">
      <c r="B395" s="45"/>
      <c r="C395" s="220" t="s">
        <v>717</v>
      </c>
      <c r="D395" s="220" t="s">
        <v>182</v>
      </c>
      <c r="E395" s="221" t="s">
        <v>718</v>
      </c>
      <c r="F395" s="222" t="s">
        <v>719</v>
      </c>
      <c r="G395" s="223" t="s">
        <v>203</v>
      </c>
      <c r="H395" s="224">
        <v>3</v>
      </c>
      <c r="I395" s="225"/>
      <c r="J395" s="224">
        <f>ROUND(I395*H395,0)</f>
        <v>0</v>
      </c>
      <c r="K395" s="222" t="s">
        <v>193</v>
      </c>
      <c r="L395" s="71"/>
      <c r="M395" s="226" t="s">
        <v>22</v>
      </c>
      <c r="N395" s="227" t="s">
        <v>45</v>
      </c>
      <c r="O395" s="46"/>
      <c r="P395" s="228">
        <f>O395*H395</f>
        <v>0</v>
      </c>
      <c r="Q395" s="228">
        <v>0</v>
      </c>
      <c r="R395" s="228">
        <f>Q395*H395</f>
        <v>0</v>
      </c>
      <c r="S395" s="228">
        <v>0</v>
      </c>
      <c r="T395" s="229">
        <f>S395*H395</f>
        <v>0</v>
      </c>
      <c r="AR395" s="23" t="s">
        <v>224</v>
      </c>
      <c r="AT395" s="23" t="s">
        <v>182</v>
      </c>
      <c r="AU395" s="23" t="s">
        <v>187</v>
      </c>
      <c r="AY395" s="23" t="s">
        <v>180</v>
      </c>
      <c r="BE395" s="230">
        <f>IF(N395="základní",J395,0)</f>
        <v>0</v>
      </c>
      <c r="BF395" s="230">
        <f>IF(N395="snížená",J395,0)</f>
        <v>0</v>
      </c>
      <c r="BG395" s="230">
        <f>IF(N395="zákl. přenesená",J395,0)</f>
        <v>0</v>
      </c>
      <c r="BH395" s="230">
        <f>IF(N395="sníž. přenesená",J395,0)</f>
        <v>0</v>
      </c>
      <c r="BI395" s="230">
        <f>IF(N395="nulová",J395,0)</f>
        <v>0</v>
      </c>
      <c r="BJ395" s="23" t="s">
        <v>187</v>
      </c>
      <c r="BK395" s="230">
        <f>ROUND(I395*H395,0)</f>
        <v>0</v>
      </c>
      <c r="BL395" s="23" t="s">
        <v>224</v>
      </c>
      <c r="BM395" s="23" t="s">
        <v>720</v>
      </c>
    </row>
    <row r="396" spans="2:47" s="1" customFormat="1" ht="13.5">
      <c r="B396" s="45"/>
      <c r="C396" s="73"/>
      <c r="D396" s="233" t="s">
        <v>205</v>
      </c>
      <c r="E396" s="73"/>
      <c r="F396" s="254" t="s">
        <v>721</v>
      </c>
      <c r="G396" s="73"/>
      <c r="H396" s="73"/>
      <c r="I396" s="190"/>
      <c r="J396" s="73"/>
      <c r="K396" s="73"/>
      <c r="L396" s="71"/>
      <c r="M396" s="255"/>
      <c r="N396" s="46"/>
      <c r="O396" s="46"/>
      <c r="P396" s="46"/>
      <c r="Q396" s="46"/>
      <c r="R396" s="46"/>
      <c r="S396" s="46"/>
      <c r="T396" s="94"/>
      <c r="AT396" s="23" t="s">
        <v>205</v>
      </c>
      <c r="AU396" s="23" t="s">
        <v>187</v>
      </c>
    </row>
    <row r="397" spans="2:51" s="11" customFormat="1" ht="13.5">
      <c r="B397" s="231"/>
      <c r="C397" s="232"/>
      <c r="D397" s="233" t="s">
        <v>194</v>
      </c>
      <c r="E397" s="234" t="s">
        <v>22</v>
      </c>
      <c r="F397" s="235" t="s">
        <v>722</v>
      </c>
      <c r="G397" s="232"/>
      <c r="H397" s="236">
        <v>3</v>
      </c>
      <c r="I397" s="237"/>
      <c r="J397" s="232"/>
      <c r="K397" s="232"/>
      <c r="L397" s="238"/>
      <c r="M397" s="239"/>
      <c r="N397" s="240"/>
      <c r="O397" s="240"/>
      <c r="P397" s="240"/>
      <c r="Q397" s="240"/>
      <c r="R397" s="240"/>
      <c r="S397" s="240"/>
      <c r="T397" s="241"/>
      <c r="AT397" s="242" t="s">
        <v>194</v>
      </c>
      <c r="AU397" s="242" t="s">
        <v>187</v>
      </c>
      <c r="AV397" s="11" t="s">
        <v>187</v>
      </c>
      <c r="AW397" s="11" t="s">
        <v>35</v>
      </c>
      <c r="AX397" s="11" t="s">
        <v>73</v>
      </c>
      <c r="AY397" s="242" t="s">
        <v>180</v>
      </c>
    </row>
    <row r="398" spans="2:51" s="12" customFormat="1" ht="13.5">
      <c r="B398" s="243"/>
      <c r="C398" s="244"/>
      <c r="D398" s="233" t="s">
        <v>194</v>
      </c>
      <c r="E398" s="245" t="s">
        <v>22</v>
      </c>
      <c r="F398" s="246" t="s">
        <v>196</v>
      </c>
      <c r="G398" s="244"/>
      <c r="H398" s="247">
        <v>3</v>
      </c>
      <c r="I398" s="248"/>
      <c r="J398" s="244"/>
      <c r="K398" s="244"/>
      <c r="L398" s="249"/>
      <c r="M398" s="250"/>
      <c r="N398" s="251"/>
      <c r="O398" s="251"/>
      <c r="P398" s="251"/>
      <c r="Q398" s="251"/>
      <c r="R398" s="251"/>
      <c r="S398" s="251"/>
      <c r="T398" s="252"/>
      <c r="AT398" s="253" t="s">
        <v>194</v>
      </c>
      <c r="AU398" s="253" t="s">
        <v>187</v>
      </c>
      <c r="AV398" s="12" t="s">
        <v>186</v>
      </c>
      <c r="AW398" s="12" t="s">
        <v>35</v>
      </c>
      <c r="AX398" s="12" t="s">
        <v>10</v>
      </c>
      <c r="AY398" s="253" t="s">
        <v>180</v>
      </c>
    </row>
    <row r="399" spans="2:65" s="1" customFormat="1" ht="14.4" customHeight="1">
      <c r="B399" s="45"/>
      <c r="C399" s="220" t="s">
        <v>470</v>
      </c>
      <c r="D399" s="220" t="s">
        <v>182</v>
      </c>
      <c r="E399" s="221" t="s">
        <v>723</v>
      </c>
      <c r="F399" s="222" t="s">
        <v>724</v>
      </c>
      <c r="G399" s="223" t="s">
        <v>192</v>
      </c>
      <c r="H399" s="224">
        <v>20.06</v>
      </c>
      <c r="I399" s="225"/>
      <c r="J399" s="224">
        <f>ROUND(I399*H399,0)</f>
        <v>0</v>
      </c>
      <c r="K399" s="222" t="s">
        <v>193</v>
      </c>
      <c r="L399" s="71"/>
      <c r="M399" s="226" t="s">
        <v>22</v>
      </c>
      <c r="N399" s="227" t="s">
        <v>45</v>
      </c>
      <c r="O399" s="46"/>
      <c r="P399" s="228">
        <f>O399*H399</f>
        <v>0</v>
      </c>
      <c r="Q399" s="228">
        <v>0</v>
      </c>
      <c r="R399" s="228">
        <f>Q399*H399</f>
        <v>0</v>
      </c>
      <c r="S399" s="228">
        <v>0</v>
      </c>
      <c r="T399" s="229">
        <f>S399*H399</f>
        <v>0</v>
      </c>
      <c r="AR399" s="23" t="s">
        <v>224</v>
      </c>
      <c r="AT399" s="23" t="s">
        <v>182</v>
      </c>
      <c r="AU399" s="23" t="s">
        <v>187</v>
      </c>
      <c r="AY399" s="23" t="s">
        <v>180</v>
      </c>
      <c r="BE399" s="230">
        <f>IF(N399="základní",J399,0)</f>
        <v>0</v>
      </c>
      <c r="BF399" s="230">
        <f>IF(N399="snížená",J399,0)</f>
        <v>0</v>
      </c>
      <c r="BG399" s="230">
        <f>IF(N399="zákl. přenesená",J399,0)</f>
        <v>0</v>
      </c>
      <c r="BH399" s="230">
        <f>IF(N399="sníž. přenesená",J399,0)</f>
        <v>0</v>
      </c>
      <c r="BI399" s="230">
        <f>IF(N399="nulová",J399,0)</f>
        <v>0</v>
      </c>
      <c r="BJ399" s="23" t="s">
        <v>187</v>
      </c>
      <c r="BK399" s="230">
        <f>ROUND(I399*H399,0)</f>
        <v>0</v>
      </c>
      <c r="BL399" s="23" t="s">
        <v>224</v>
      </c>
      <c r="BM399" s="23" t="s">
        <v>725</v>
      </c>
    </row>
    <row r="400" spans="2:47" s="1" customFormat="1" ht="13.5">
      <c r="B400" s="45"/>
      <c r="C400" s="73"/>
      <c r="D400" s="233" t="s">
        <v>205</v>
      </c>
      <c r="E400" s="73"/>
      <c r="F400" s="254" t="s">
        <v>721</v>
      </c>
      <c r="G400" s="73"/>
      <c r="H400" s="73"/>
      <c r="I400" s="190"/>
      <c r="J400" s="73"/>
      <c r="K400" s="73"/>
      <c r="L400" s="71"/>
      <c r="M400" s="255"/>
      <c r="N400" s="46"/>
      <c r="O400" s="46"/>
      <c r="P400" s="46"/>
      <c r="Q400" s="46"/>
      <c r="R400" s="46"/>
      <c r="S400" s="46"/>
      <c r="T400" s="94"/>
      <c r="AT400" s="23" t="s">
        <v>205</v>
      </c>
      <c r="AU400" s="23" t="s">
        <v>187</v>
      </c>
    </row>
    <row r="401" spans="2:51" s="11" customFormat="1" ht="13.5">
      <c r="B401" s="231"/>
      <c r="C401" s="232"/>
      <c r="D401" s="233" t="s">
        <v>194</v>
      </c>
      <c r="E401" s="234" t="s">
        <v>22</v>
      </c>
      <c r="F401" s="235" t="s">
        <v>726</v>
      </c>
      <c r="G401" s="232"/>
      <c r="H401" s="236">
        <v>20.06</v>
      </c>
      <c r="I401" s="237"/>
      <c r="J401" s="232"/>
      <c r="K401" s="232"/>
      <c r="L401" s="238"/>
      <c r="M401" s="239"/>
      <c r="N401" s="240"/>
      <c r="O401" s="240"/>
      <c r="P401" s="240"/>
      <c r="Q401" s="240"/>
      <c r="R401" s="240"/>
      <c r="S401" s="240"/>
      <c r="T401" s="241"/>
      <c r="AT401" s="242" t="s">
        <v>194</v>
      </c>
      <c r="AU401" s="242" t="s">
        <v>187</v>
      </c>
      <c r="AV401" s="11" t="s">
        <v>187</v>
      </c>
      <c r="AW401" s="11" t="s">
        <v>35</v>
      </c>
      <c r="AX401" s="11" t="s">
        <v>73</v>
      </c>
      <c r="AY401" s="242" t="s">
        <v>180</v>
      </c>
    </row>
    <row r="402" spans="2:51" s="12" customFormat="1" ht="13.5">
      <c r="B402" s="243"/>
      <c r="C402" s="244"/>
      <c r="D402" s="233" t="s">
        <v>194</v>
      </c>
      <c r="E402" s="245" t="s">
        <v>22</v>
      </c>
      <c r="F402" s="246" t="s">
        <v>196</v>
      </c>
      <c r="G402" s="244"/>
      <c r="H402" s="247">
        <v>20.06</v>
      </c>
      <c r="I402" s="248"/>
      <c r="J402" s="244"/>
      <c r="K402" s="244"/>
      <c r="L402" s="249"/>
      <c r="M402" s="250"/>
      <c r="N402" s="251"/>
      <c r="O402" s="251"/>
      <c r="P402" s="251"/>
      <c r="Q402" s="251"/>
      <c r="R402" s="251"/>
      <c r="S402" s="251"/>
      <c r="T402" s="252"/>
      <c r="AT402" s="253" t="s">
        <v>194</v>
      </c>
      <c r="AU402" s="253" t="s">
        <v>187</v>
      </c>
      <c r="AV402" s="12" t="s">
        <v>186</v>
      </c>
      <c r="AW402" s="12" t="s">
        <v>35</v>
      </c>
      <c r="AX402" s="12" t="s">
        <v>10</v>
      </c>
      <c r="AY402" s="253" t="s">
        <v>180</v>
      </c>
    </row>
    <row r="403" spans="2:65" s="1" customFormat="1" ht="34.2" customHeight="1">
      <c r="B403" s="45"/>
      <c r="C403" s="220" t="s">
        <v>727</v>
      </c>
      <c r="D403" s="220" t="s">
        <v>182</v>
      </c>
      <c r="E403" s="221" t="s">
        <v>728</v>
      </c>
      <c r="F403" s="222" t="s">
        <v>729</v>
      </c>
      <c r="G403" s="223" t="s">
        <v>334</v>
      </c>
      <c r="H403" s="225"/>
      <c r="I403" s="225"/>
      <c r="J403" s="224">
        <f>ROUND(I403*H403,0)</f>
        <v>0</v>
      </c>
      <c r="K403" s="222" t="s">
        <v>193</v>
      </c>
      <c r="L403" s="71"/>
      <c r="M403" s="226" t="s">
        <v>22</v>
      </c>
      <c r="N403" s="227" t="s">
        <v>45</v>
      </c>
      <c r="O403" s="46"/>
      <c r="P403" s="228">
        <f>O403*H403</f>
        <v>0</v>
      </c>
      <c r="Q403" s="228">
        <v>0</v>
      </c>
      <c r="R403" s="228">
        <f>Q403*H403</f>
        <v>0</v>
      </c>
      <c r="S403" s="228">
        <v>0</v>
      </c>
      <c r="T403" s="229">
        <f>S403*H403</f>
        <v>0</v>
      </c>
      <c r="AR403" s="23" t="s">
        <v>224</v>
      </c>
      <c r="AT403" s="23" t="s">
        <v>182</v>
      </c>
      <c r="AU403" s="23" t="s">
        <v>187</v>
      </c>
      <c r="AY403" s="23" t="s">
        <v>180</v>
      </c>
      <c r="BE403" s="230">
        <f>IF(N403="základní",J403,0)</f>
        <v>0</v>
      </c>
      <c r="BF403" s="230">
        <f>IF(N403="snížená",J403,0)</f>
        <v>0</v>
      </c>
      <c r="BG403" s="230">
        <f>IF(N403="zákl. přenesená",J403,0)</f>
        <v>0</v>
      </c>
      <c r="BH403" s="230">
        <f>IF(N403="sníž. přenesená",J403,0)</f>
        <v>0</v>
      </c>
      <c r="BI403" s="230">
        <f>IF(N403="nulová",J403,0)</f>
        <v>0</v>
      </c>
      <c r="BJ403" s="23" t="s">
        <v>187</v>
      </c>
      <c r="BK403" s="230">
        <f>ROUND(I403*H403,0)</f>
        <v>0</v>
      </c>
      <c r="BL403" s="23" t="s">
        <v>224</v>
      </c>
      <c r="BM403" s="23" t="s">
        <v>730</v>
      </c>
    </row>
    <row r="404" spans="2:47" s="1" customFormat="1" ht="13.5">
      <c r="B404" s="45"/>
      <c r="C404" s="73"/>
      <c r="D404" s="233" t="s">
        <v>205</v>
      </c>
      <c r="E404" s="73"/>
      <c r="F404" s="254" t="s">
        <v>336</v>
      </c>
      <c r="G404" s="73"/>
      <c r="H404" s="73"/>
      <c r="I404" s="190"/>
      <c r="J404" s="73"/>
      <c r="K404" s="73"/>
      <c r="L404" s="71"/>
      <c r="M404" s="255"/>
      <c r="N404" s="46"/>
      <c r="O404" s="46"/>
      <c r="P404" s="46"/>
      <c r="Q404" s="46"/>
      <c r="R404" s="46"/>
      <c r="S404" s="46"/>
      <c r="T404" s="94"/>
      <c r="AT404" s="23" t="s">
        <v>205</v>
      </c>
      <c r="AU404" s="23" t="s">
        <v>187</v>
      </c>
    </row>
    <row r="405" spans="2:63" s="10" customFormat="1" ht="29.85" customHeight="1">
      <c r="B405" s="204"/>
      <c r="C405" s="205"/>
      <c r="D405" s="206" t="s">
        <v>72</v>
      </c>
      <c r="E405" s="218" t="s">
        <v>731</v>
      </c>
      <c r="F405" s="218" t="s">
        <v>732</v>
      </c>
      <c r="G405" s="205"/>
      <c r="H405" s="205"/>
      <c r="I405" s="208"/>
      <c r="J405" s="219">
        <f>BK405</f>
        <v>0</v>
      </c>
      <c r="K405" s="205"/>
      <c r="L405" s="210"/>
      <c r="M405" s="211"/>
      <c r="N405" s="212"/>
      <c r="O405" s="212"/>
      <c r="P405" s="213">
        <f>SUM(P406:P417)</f>
        <v>0</v>
      </c>
      <c r="Q405" s="212"/>
      <c r="R405" s="213">
        <f>SUM(R406:R417)</f>
        <v>0</v>
      </c>
      <c r="S405" s="212"/>
      <c r="T405" s="214">
        <f>SUM(T406:T417)</f>
        <v>0</v>
      </c>
      <c r="AR405" s="215" t="s">
        <v>187</v>
      </c>
      <c r="AT405" s="216" t="s">
        <v>72</v>
      </c>
      <c r="AU405" s="216" t="s">
        <v>10</v>
      </c>
      <c r="AY405" s="215" t="s">
        <v>180</v>
      </c>
      <c r="BK405" s="217">
        <f>SUM(BK406:BK417)</f>
        <v>0</v>
      </c>
    </row>
    <row r="406" spans="2:65" s="1" customFormat="1" ht="22.8" customHeight="1">
      <c r="B406" s="45"/>
      <c r="C406" s="220" t="s">
        <v>475</v>
      </c>
      <c r="D406" s="220" t="s">
        <v>182</v>
      </c>
      <c r="E406" s="221" t="s">
        <v>733</v>
      </c>
      <c r="F406" s="222" t="s">
        <v>734</v>
      </c>
      <c r="G406" s="223" t="s">
        <v>192</v>
      </c>
      <c r="H406" s="224">
        <v>78.82</v>
      </c>
      <c r="I406" s="225"/>
      <c r="J406" s="224">
        <f>ROUND(I406*H406,0)</f>
        <v>0</v>
      </c>
      <c r="K406" s="222" t="s">
        <v>193</v>
      </c>
      <c r="L406" s="71"/>
      <c r="M406" s="226" t="s">
        <v>22</v>
      </c>
      <c r="N406" s="227" t="s">
        <v>45</v>
      </c>
      <c r="O406" s="46"/>
      <c r="P406" s="228">
        <f>O406*H406</f>
        <v>0</v>
      </c>
      <c r="Q406" s="228">
        <v>0</v>
      </c>
      <c r="R406" s="228">
        <f>Q406*H406</f>
        <v>0</v>
      </c>
      <c r="S406" s="228">
        <v>0</v>
      </c>
      <c r="T406" s="229">
        <f>S406*H406</f>
        <v>0</v>
      </c>
      <c r="AR406" s="23" t="s">
        <v>224</v>
      </c>
      <c r="AT406" s="23" t="s">
        <v>182</v>
      </c>
      <c r="AU406" s="23" t="s">
        <v>187</v>
      </c>
      <c r="AY406" s="23" t="s">
        <v>180</v>
      </c>
      <c r="BE406" s="230">
        <f>IF(N406="základní",J406,0)</f>
        <v>0</v>
      </c>
      <c r="BF406" s="230">
        <f>IF(N406="snížená",J406,0)</f>
        <v>0</v>
      </c>
      <c r="BG406" s="230">
        <f>IF(N406="zákl. přenesená",J406,0)</f>
        <v>0</v>
      </c>
      <c r="BH406" s="230">
        <f>IF(N406="sníž. přenesená",J406,0)</f>
        <v>0</v>
      </c>
      <c r="BI406" s="230">
        <f>IF(N406="nulová",J406,0)</f>
        <v>0</v>
      </c>
      <c r="BJ406" s="23" t="s">
        <v>187</v>
      </c>
      <c r="BK406" s="230">
        <f>ROUND(I406*H406,0)</f>
        <v>0</v>
      </c>
      <c r="BL406" s="23" t="s">
        <v>224</v>
      </c>
      <c r="BM406" s="23" t="s">
        <v>735</v>
      </c>
    </row>
    <row r="407" spans="2:51" s="13" customFormat="1" ht="13.5">
      <c r="B407" s="256"/>
      <c r="C407" s="257"/>
      <c r="D407" s="233" t="s">
        <v>194</v>
      </c>
      <c r="E407" s="258" t="s">
        <v>22</v>
      </c>
      <c r="F407" s="259" t="s">
        <v>736</v>
      </c>
      <c r="G407" s="257"/>
      <c r="H407" s="258" t="s">
        <v>22</v>
      </c>
      <c r="I407" s="260"/>
      <c r="J407" s="257"/>
      <c r="K407" s="257"/>
      <c r="L407" s="261"/>
      <c r="M407" s="262"/>
      <c r="N407" s="263"/>
      <c r="O407" s="263"/>
      <c r="P407" s="263"/>
      <c r="Q407" s="263"/>
      <c r="R407" s="263"/>
      <c r="S407" s="263"/>
      <c r="T407" s="264"/>
      <c r="AT407" s="265" t="s">
        <v>194</v>
      </c>
      <c r="AU407" s="265" t="s">
        <v>187</v>
      </c>
      <c r="AV407" s="13" t="s">
        <v>10</v>
      </c>
      <c r="AW407" s="13" t="s">
        <v>35</v>
      </c>
      <c r="AX407" s="13" t="s">
        <v>73</v>
      </c>
      <c r="AY407" s="265" t="s">
        <v>180</v>
      </c>
    </row>
    <row r="408" spans="2:51" s="11" customFormat="1" ht="13.5">
      <c r="B408" s="231"/>
      <c r="C408" s="232"/>
      <c r="D408" s="233" t="s">
        <v>194</v>
      </c>
      <c r="E408" s="234" t="s">
        <v>22</v>
      </c>
      <c r="F408" s="235" t="s">
        <v>225</v>
      </c>
      <c r="G408" s="232"/>
      <c r="H408" s="236">
        <v>19.3</v>
      </c>
      <c r="I408" s="237"/>
      <c r="J408" s="232"/>
      <c r="K408" s="232"/>
      <c r="L408" s="238"/>
      <c r="M408" s="239"/>
      <c r="N408" s="240"/>
      <c r="O408" s="240"/>
      <c r="P408" s="240"/>
      <c r="Q408" s="240"/>
      <c r="R408" s="240"/>
      <c r="S408" s="240"/>
      <c r="T408" s="241"/>
      <c r="AT408" s="242" t="s">
        <v>194</v>
      </c>
      <c r="AU408" s="242" t="s">
        <v>187</v>
      </c>
      <c r="AV408" s="11" t="s">
        <v>187</v>
      </c>
      <c r="AW408" s="11" t="s">
        <v>35</v>
      </c>
      <c r="AX408" s="11" t="s">
        <v>73</v>
      </c>
      <c r="AY408" s="242" t="s">
        <v>180</v>
      </c>
    </row>
    <row r="409" spans="2:51" s="13" customFormat="1" ht="13.5">
      <c r="B409" s="256"/>
      <c r="C409" s="257"/>
      <c r="D409" s="233" t="s">
        <v>194</v>
      </c>
      <c r="E409" s="258" t="s">
        <v>22</v>
      </c>
      <c r="F409" s="259" t="s">
        <v>261</v>
      </c>
      <c r="G409" s="257"/>
      <c r="H409" s="258" t="s">
        <v>22</v>
      </c>
      <c r="I409" s="260"/>
      <c r="J409" s="257"/>
      <c r="K409" s="257"/>
      <c r="L409" s="261"/>
      <c r="M409" s="262"/>
      <c r="N409" s="263"/>
      <c r="O409" s="263"/>
      <c r="P409" s="263"/>
      <c r="Q409" s="263"/>
      <c r="R409" s="263"/>
      <c r="S409" s="263"/>
      <c r="T409" s="264"/>
      <c r="AT409" s="265" t="s">
        <v>194</v>
      </c>
      <c r="AU409" s="265" t="s">
        <v>187</v>
      </c>
      <c r="AV409" s="13" t="s">
        <v>10</v>
      </c>
      <c r="AW409" s="13" t="s">
        <v>35</v>
      </c>
      <c r="AX409" s="13" t="s">
        <v>73</v>
      </c>
      <c r="AY409" s="265" t="s">
        <v>180</v>
      </c>
    </row>
    <row r="410" spans="2:51" s="11" customFormat="1" ht="13.5">
      <c r="B410" s="231"/>
      <c r="C410" s="232"/>
      <c r="D410" s="233" t="s">
        <v>194</v>
      </c>
      <c r="E410" s="234" t="s">
        <v>22</v>
      </c>
      <c r="F410" s="235" t="s">
        <v>737</v>
      </c>
      <c r="G410" s="232"/>
      <c r="H410" s="236">
        <v>35.14</v>
      </c>
      <c r="I410" s="237"/>
      <c r="J410" s="232"/>
      <c r="K410" s="232"/>
      <c r="L410" s="238"/>
      <c r="M410" s="239"/>
      <c r="N410" s="240"/>
      <c r="O410" s="240"/>
      <c r="P410" s="240"/>
      <c r="Q410" s="240"/>
      <c r="R410" s="240"/>
      <c r="S410" s="240"/>
      <c r="T410" s="241"/>
      <c r="AT410" s="242" t="s">
        <v>194</v>
      </c>
      <c r="AU410" s="242" t="s">
        <v>187</v>
      </c>
      <c r="AV410" s="11" t="s">
        <v>187</v>
      </c>
      <c r="AW410" s="11" t="s">
        <v>35</v>
      </c>
      <c r="AX410" s="11" t="s">
        <v>73</v>
      </c>
      <c r="AY410" s="242" t="s">
        <v>180</v>
      </c>
    </row>
    <row r="411" spans="2:51" s="11" customFormat="1" ht="13.5">
      <c r="B411" s="231"/>
      <c r="C411" s="232"/>
      <c r="D411" s="233" t="s">
        <v>194</v>
      </c>
      <c r="E411" s="234" t="s">
        <v>22</v>
      </c>
      <c r="F411" s="235" t="s">
        <v>738</v>
      </c>
      <c r="G411" s="232"/>
      <c r="H411" s="236">
        <v>14.87</v>
      </c>
      <c r="I411" s="237"/>
      <c r="J411" s="232"/>
      <c r="K411" s="232"/>
      <c r="L411" s="238"/>
      <c r="M411" s="239"/>
      <c r="N411" s="240"/>
      <c r="O411" s="240"/>
      <c r="P411" s="240"/>
      <c r="Q411" s="240"/>
      <c r="R411" s="240"/>
      <c r="S411" s="240"/>
      <c r="T411" s="241"/>
      <c r="AT411" s="242" t="s">
        <v>194</v>
      </c>
      <c r="AU411" s="242" t="s">
        <v>187</v>
      </c>
      <c r="AV411" s="11" t="s">
        <v>187</v>
      </c>
      <c r="AW411" s="11" t="s">
        <v>35</v>
      </c>
      <c r="AX411" s="11" t="s">
        <v>73</v>
      </c>
      <c r="AY411" s="242" t="s">
        <v>180</v>
      </c>
    </row>
    <row r="412" spans="2:51" s="11" customFormat="1" ht="13.5">
      <c r="B412" s="231"/>
      <c r="C412" s="232"/>
      <c r="D412" s="233" t="s">
        <v>194</v>
      </c>
      <c r="E412" s="234" t="s">
        <v>22</v>
      </c>
      <c r="F412" s="235" t="s">
        <v>739</v>
      </c>
      <c r="G412" s="232"/>
      <c r="H412" s="236">
        <v>4.74</v>
      </c>
      <c r="I412" s="237"/>
      <c r="J412" s="232"/>
      <c r="K412" s="232"/>
      <c r="L412" s="238"/>
      <c r="M412" s="239"/>
      <c r="N412" s="240"/>
      <c r="O412" s="240"/>
      <c r="P412" s="240"/>
      <c r="Q412" s="240"/>
      <c r="R412" s="240"/>
      <c r="S412" s="240"/>
      <c r="T412" s="241"/>
      <c r="AT412" s="242" t="s">
        <v>194</v>
      </c>
      <c r="AU412" s="242" t="s">
        <v>187</v>
      </c>
      <c r="AV412" s="11" t="s">
        <v>187</v>
      </c>
      <c r="AW412" s="11" t="s">
        <v>35</v>
      </c>
      <c r="AX412" s="11" t="s">
        <v>73</v>
      </c>
      <c r="AY412" s="242" t="s">
        <v>180</v>
      </c>
    </row>
    <row r="413" spans="2:51" s="11" customFormat="1" ht="13.5">
      <c r="B413" s="231"/>
      <c r="C413" s="232"/>
      <c r="D413" s="233" t="s">
        <v>194</v>
      </c>
      <c r="E413" s="234" t="s">
        <v>22</v>
      </c>
      <c r="F413" s="235" t="s">
        <v>740</v>
      </c>
      <c r="G413" s="232"/>
      <c r="H413" s="236">
        <v>4.77</v>
      </c>
      <c r="I413" s="237"/>
      <c r="J413" s="232"/>
      <c r="K413" s="232"/>
      <c r="L413" s="238"/>
      <c r="M413" s="239"/>
      <c r="N413" s="240"/>
      <c r="O413" s="240"/>
      <c r="P413" s="240"/>
      <c r="Q413" s="240"/>
      <c r="R413" s="240"/>
      <c r="S413" s="240"/>
      <c r="T413" s="241"/>
      <c r="AT413" s="242" t="s">
        <v>194</v>
      </c>
      <c r="AU413" s="242" t="s">
        <v>187</v>
      </c>
      <c r="AV413" s="11" t="s">
        <v>187</v>
      </c>
      <c r="AW413" s="11" t="s">
        <v>35</v>
      </c>
      <c r="AX413" s="11" t="s">
        <v>73</v>
      </c>
      <c r="AY413" s="242" t="s">
        <v>180</v>
      </c>
    </row>
    <row r="414" spans="2:51" s="12" customFormat="1" ht="13.5">
      <c r="B414" s="243"/>
      <c r="C414" s="244"/>
      <c r="D414" s="233" t="s">
        <v>194</v>
      </c>
      <c r="E414" s="245" t="s">
        <v>22</v>
      </c>
      <c r="F414" s="246" t="s">
        <v>196</v>
      </c>
      <c r="G414" s="244"/>
      <c r="H414" s="247">
        <v>78.82</v>
      </c>
      <c r="I414" s="248"/>
      <c r="J414" s="244"/>
      <c r="K414" s="244"/>
      <c r="L414" s="249"/>
      <c r="M414" s="250"/>
      <c r="N414" s="251"/>
      <c r="O414" s="251"/>
      <c r="P414" s="251"/>
      <c r="Q414" s="251"/>
      <c r="R414" s="251"/>
      <c r="S414" s="251"/>
      <c r="T414" s="252"/>
      <c r="AT414" s="253" t="s">
        <v>194</v>
      </c>
      <c r="AU414" s="253" t="s">
        <v>187</v>
      </c>
      <c r="AV414" s="12" t="s">
        <v>186</v>
      </c>
      <c r="AW414" s="12" t="s">
        <v>35</v>
      </c>
      <c r="AX414" s="12" t="s">
        <v>10</v>
      </c>
      <c r="AY414" s="253" t="s">
        <v>180</v>
      </c>
    </row>
    <row r="415" spans="2:65" s="1" customFormat="1" ht="34.2" customHeight="1">
      <c r="B415" s="45"/>
      <c r="C415" s="220" t="s">
        <v>741</v>
      </c>
      <c r="D415" s="220" t="s">
        <v>182</v>
      </c>
      <c r="E415" s="221" t="s">
        <v>742</v>
      </c>
      <c r="F415" s="222" t="s">
        <v>743</v>
      </c>
      <c r="G415" s="223" t="s">
        <v>192</v>
      </c>
      <c r="H415" s="224">
        <v>78.82</v>
      </c>
      <c r="I415" s="225"/>
      <c r="J415" s="224">
        <f>ROUND(I415*H415,0)</f>
        <v>0</v>
      </c>
      <c r="K415" s="222" t="s">
        <v>193</v>
      </c>
      <c r="L415" s="71"/>
      <c r="M415" s="226" t="s">
        <v>22</v>
      </c>
      <c r="N415" s="227" t="s">
        <v>45</v>
      </c>
      <c r="O415" s="46"/>
      <c r="P415" s="228">
        <f>O415*H415</f>
        <v>0</v>
      </c>
      <c r="Q415" s="228">
        <v>0</v>
      </c>
      <c r="R415" s="228">
        <f>Q415*H415</f>
        <v>0</v>
      </c>
      <c r="S415" s="228">
        <v>0</v>
      </c>
      <c r="T415" s="229">
        <f>S415*H415</f>
        <v>0</v>
      </c>
      <c r="AR415" s="23" t="s">
        <v>224</v>
      </c>
      <c r="AT415" s="23" t="s">
        <v>182</v>
      </c>
      <c r="AU415" s="23" t="s">
        <v>187</v>
      </c>
      <c r="AY415" s="23" t="s">
        <v>180</v>
      </c>
      <c r="BE415" s="230">
        <f>IF(N415="základní",J415,0)</f>
        <v>0</v>
      </c>
      <c r="BF415" s="230">
        <f>IF(N415="snížená",J415,0)</f>
        <v>0</v>
      </c>
      <c r="BG415" s="230">
        <f>IF(N415="zákl. přenesená",J415,0)</f>
        <v>0</v>
      </c>
      <c r="BH415" s="230">
        <f>IF(N415="sníž. přenesená",J415,0)</f>
        <v>0</v>
      </c>
      <c r="BI415" s="230">
        <f>IF(N415="nulová",J415,0)</f>
        <v>0</v>
      </c>
      <c r="BJ415" s="23" t="s">
        <v>187</v>
      </c>
      <c r="BK415" s="230">
        <f>ROUND(I415*H415,0)</f>
        <v>0</v>
      </c>
      <c r="BL415" s="23" t="s">
        <v>224</v>
      </c>
      <c r="BM415" s="23" t="s">
        <v>744</v>
      </c>
    </row>
    <row r="416" spans="2:51" s="11" customFormat="1" ht="13.5">
      <c r="B416" s="231"/>
      <c r="C416" s="232"/>
      <c r="D416" s="233" t="s">
        <v>194</v>
      </c>
      <c r="E416" s="234" t="s">
        <v>22</v>
      </c>
      <c r="F416" s="235" t="s">
        <v>745</v>
      </c>
      <c r="G416" s="232"/>
      <c r="H416" s="236">
        <v>78.82</v>
      </c>
      <c r="I416" s="237"/>
      <c r="J416" s="232"/>
      <c r="K416" s="232"/>
      <c r="L416" s="238"/>
      <c r="M416" s="239"/>
      <c r="N416" s="240"/>
      <c r="O416" s="240"/>
      <c r="P416" s="240"/>
      <c r="Q416" s="240"/>
      <c r="R416" s="240"/>
      <c r="S416" s="240"/>
      <c r="T416" s="241"/>
      <c r="AT416" s="242" t="s">
        <v>194</v>
      </c>
      <c r="AU416" s="242" t="s">
        <v>187</v>
      </c>
      <c r="AV416" s="11" t="s">
        <v>187</v>
      </c>
      <c r="AW416" s="11" t="s">
        <v>35</v>
      </c>
      <c r="AX416" s="11" t="s">
        <v>73</v>
      </c>
      <c r="AY416" s="242" t="s">
        <v>180</v>
      </c>
    </row>
    <row r="417" spans="2:51" s="12" customFormat="1" ht="13.5">
      <c r="B417" s="243"/>
      <c r="C417" s="244"/>
      <c r="D417" s="233" t="s">
        <v>194</v>
      </c>
      <c r="E417" s="245" t="s">
        <v>22</v>
      </c>
      <c r="F417" s="246" t="s">
        <v>196</v>
      </c>
      <c r="G417" s="244"/>
      <c r="H417" s="247">
        <v>78.82</v>
      </c>
      <c r="I417" s="248"/>
      <c r="J417" s="244"/>
      <c r="K417" s="244"/>
      <c r="L417" s="249"/>
      <c r="M417" s="275"/>
      <c r="N417" s="276"/>
      <c r="O417" s="276"/>
      <c r="P417" s="276"/>
      <c r="Q417" s="276"/>
      <c r="R417" s="276"/>
      <c r="S417" s="276"/>
      <c r="T417" s="277"/>
      <c r="AT417" s="253" t="s">
        <v>194</v>
      </c>
      <c r="AU417" s="253" t="s">
        <v>187</v>
      </c>
      <c r="AV417" s="12" t="s">
        <v>186</v>
      </c>
      <c r="AW417" s="12" t="s">
        <v>35</v>
      </c>
      <c r="AX417" s="12" t="s">
        <v>10</v>
      </c>
      <c r="AY417" s="253" t="s">
        <v>180</v>
      </c>
    </row>
    <row r="418" spans="2:12" s="1" customFormat="1" ht="6.95" customHeight="1">
      <c r="B418" s="66"/>
      <c r="C418" s="67"/>
      <c r="D418" s="67"/>
      <c r="E418" s="67"/>
      <c r="F418" s="67"/>
      <c r="G418" s="67"/>
      <c r="H418" s="67"/>
      <c r="I418" s="165"/>
      <c r="J418" s="67"/>
      <c r="K418" s="67"/>
      <c r="L418" s="71"/>
    </row>
  </sheetData>
  <sheetProtection password="CC35" sheet="1" objects="1" scenarios="1" formatColumns="0" formatRows="0" autoFilter="0"/>
  <autoFilter ref="C93:K417"/>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2" customWidth="1"/>
    <col min="2" max="2" width="1.66796875" style="282" customWidth="1"/>
    <col min="3" max="4" width="5" style="282" customWidth="1"/>
    <col min="5" max="5" width="11.66015625" style="282" customWidth="1"/>
    <col min="6" max="6" width="9.16015625" style="282" customWidth="1"/>
    <col min="7" max="7" width="5" style="282" customWidth="1"/>
    <col min="8" max="8" width="77.83203125" style="282" customWidth="1"/>
    <col min="9" max="10" width="20" style="282" customWidth="1"/>
    <col min="11" max="11" width="1.66796875" style="282" customWidth="1"/>
  </cols>
  <sheetData>
    <row r="1" ht="37.5" customHeight="1"/>
    <row r="2" spans="2:11" ht="7.5" customHeight="1">
      <c r="B2" s="283"/>
      <c r="C2" s="284"/>
      <c r="D2" s="284"/>
      <c r="E2" s="284"/>
      <c r="F2" s="284"/>
      <c r="G2" s="284"/>
      <c r="H2" s="284"/>
      <c r="I2" s="284"/>
      <c r="J2" s="284"/>
      <c r="K2" s="285"/>
    </row>
    <row r="3" spans="2:11" s="14" customFormat="1" ht="45" customHeight="1">
      <c r="B3" s="286"/>
      <c r="C3" s="287" t="s">
        <v>919</v>
      </c>
      <c r="D3" s="287"/>
      <c r="E3" s="287"/>
      <c r="F3" s="287"/>
      <c r="G3" s="287"/>
      <c r="H3" s="287"/>
      <c r="I3" s="287"/>
      <c r="J3" s="287"/>
      <c r="K3" s="288"/>
    </row>
    <row r="4" spans="2:11" ht="25.5" customHeight="1">
      <c r="B4" s="289"/>
      <c r="C4" s="290" t="s">
        <v>920</v>
      </c>
      <c r="D4" s="290"/>
      <c r="E4" s="290"/>
      <c r="F4" s="290"/>
      <c r="G4" s="290"/>
      <c r="H4" s="290"/>
      <c r="I4" s="290"/>
      <c r="J4" s="290"/>
      <c r="K4" s="291"/>
    </row>
    <row r="5" spans="2:11" ht="5.25" customHeight="1">
      <c r="B5" s="289"/>
      <c r="C5" s="292"/>
      <c r="D5" s="292"/>
      <c r="E5" s="292"/>
      <c r="F5" s="292"/>
      <c r="G5" s="292"/>
      <c r="H5" s="292"/>
      <c r="I5" s="292"/>
      <c r="J5" s="292"/>
      <c r="K5" s="291"/>
    </row>
    <row r="6" spans="2:11" ht="15" customHeight="1">
      <c r="B6" s="289"/>
      <c r="C6" s="293" t="s">
        <v>921</v>
      </c>
      <c r="D6" s="293"/>
      <c r="E6" s="293"/>
      <c r="F6" s="293"/>
      <c r="G6" s="293"/>
      <c r="H6" s="293"/>
      <c r="I6" s="293"/>
      <c r="J6" s="293"/>
      <c r="K6" s="291"/>
    </row>
    <row r="7" spans="2:11" ht="15" customHeight="1">
      <c r="B7" s="294"/>
      <c r="C7" s="293" t="s">
        <v>922</v>
      </c>
      <c r="D7" s="293"/>
      <c r="E7" s="293"/>
      <c r="F7" s="293"/>
      <c r="G7" s="293"/>
      <c r="H7" s="293"/>
      <c r="I7" s="293"/>
      <c r="J7" s="293"/>
      <c r="K7" s="291"/>
    </row>
    <row r="8" spans="2:11" ht="12.75" customHeight="1">
      <c r="B8" s="294"/>
      <c r="C8" s="293"/>
      <c r="D8" s="293"/>
      <c r="E8" s="293"/>
      <c r="F8" s="293"/>
      <c r="G8" s="293"/>
      <c r="H8" s="293"/>
      <c r="I8" s="293"/>
      <c r="J8" s="293"/>
      <c r="K8" s="291"/>
    </row>
    <row r="9" spans="2:11" ht="15" customHeight="1">
      <c r="B9" s="294"/>
      <c r="C9" s="293" t="s">
        <v>923</v>
      </c>
      <c r="D9" s="293"/>
      <c r="E9" s="293"/>
      <c r="F9" s="293"/>
      <c r="G9" s="293"/>
      <c r="H9" s="293"/>
      <c r="I9" s="293"/>
      <c r="J9" s="293"/>
      <c r="K9" s="291"/>
    </row>
    <row r="10" spans="2:11" ht="15" customHeight="1">
      <c r="B10" s="294"/>
      <c r="C10" s="293"/>
      <c r="D10" s="293" t="s">
        <v>924</v>
      </c>
      <c r="E10" s="293"/>
      <c r="F10" s="293"/>
      <c r="G10" s="293"/>
      <c r="H10" s="293"/>
      <c r="I10" s="293"/>
      <c r="J10" s="293"/>
      <c r="K10" s="291"/>
    </row>
    <row r="11" spans="2:11" ht="15" customHeight="1">
      <c r="B11" s="294"/>
      <c r="C11" s="295"/>
      <c r="D11" s="293" t="s">
        <v>925</v>
      </c>
      <c r="E11" s="293"/>
      <c r="F11" s="293"/>
      <c r="G11" s="293"/>
      <c r="H11" s="293"/>
      <c r="I11" s="293"/>
      <c r="J11" s="293"/>
      <c r="K11" s="291"/>
    </row>
    <row r="12" spans="2:11" ht="12.75" customHeight="1">
      <c r="B12" s="294"/>
      <c r="C12" s="295"/>
      <c r="D12" s="295"/>
      <c r="E12" s="295"/>
      <c r="F12" s="295"/>
      <c r="G12" s="295"/>
      <c r="H12" s="295"/>
      <c r="I12" s="295"/>
      <c r="J12" s="295"/>
      <c r="K12" s="291"/>
    </row>
    <row r="13" spans="2:11" ht="15" customHeight="1">
      <c r="B13" s="294"/>
      <c r="C13" s="295"/>
      <c r="D13" s="293" t="s">
        <v>926</v>
      </c>
      <c r="E13" s="293"/>
      <c r="F13" s="293"/>
      <c r="G13" s="293"/>
      <c r="H13" s="293"/>
      <c r="I13" s="293"/>
      <c r="J13" s="293"/>
      <c r="K13" s="291"/>
    </row>
    <row r="14" spans="2:11" ht="15" customHeight="1">
      <c r="B14" s="294"/>
      <c r="C14" s="295"/>
      <c r="D14" s="293" t="s">
        <v>927</v>
      </c>
      <c r="E14" s="293"/>
      <c r="F14" s="293"/>
      <c r="G14" s="293"/>
      <c r="H14" s="293"/>
      <c r="I14" s="293"/>
      <c r="J14" s="293"/>
      <c r="K14" s="291"/>
    </row>
    <row r="15" spans="2:11" ht="15" customHeight="1">
      <c r="B15" s="294"/>
      <c r="C15" s="295"/>
      <c r="D15" s="293" t="s">
        <v>928</v>
      </c>
      <c r="E15" s="293"/>
      <c r="F15" s="293"/>
      <c r="G15" s="293"/>
      <c r="H15" s="293"/>
      <c r="I15" s="293"/>
      <c r="J15" s="293"/>
      <c r="K15" s="291"/>
    </row>
    <row r="16" spans="2:11" ht="15" customHeight="1">
      <c r="B16" s="294"/>
      <c r="C16" s="295"/>
      <c r="D16" s="295"/>
      <c r="E16" s="296" t="s">
        <v>80</v>
      </c>
      <c r="F16" s="293" t="s">
        <v>929</v>
      </c>
      <c r="G16" s="293"/>
      <c r="H16" s="293"/>
      <c r="I16" s="293"/>
      <c r="J16" s="293"/>
      <c r="K16" s="291"/>
    </row>
    <row r="17" spans="2:11" ht="15" customHeight="1">
      <c r="B17" s="294"/>
      <c r="C17" s="295"/>
      <c r="D17" s="295"/>
      <c r="E17" s="296" t="s">
        <v>930</v>
      </c>
      <c r="F17" s="293" t="s">
        <v>931</v>
      </c>
      <c r="G17" s="293"/>
      <c r="H17" s="293"/>
      <c r="I17" s="293"/>
      <c r="J17" s="293"/>
      <c r="K17" s="291"/>
    </row>
    <row r="18" spans="2:11" ht="15" customHeight="1">
      <c r="B18" s="294"/>
      <c r="C18" s="295"/>
      <c r="D18" s="295"/>
      <c r="E18" s="296" t="s">
        <v>932</v>
      </c>
      <c r="F18" s="293" t="s">
        <v>933</v>
      </c>
      <c r="G18" s="293"/>
      <c r="H18" s="293"/>
      <c r="I18" s="293"/>
      <c r="J18" s="293"/>
      <c r="K18" s="291"/>
    </row>
    <row r="19" spans="2:11" ht="15" customHeight="1">
      <c r="B19" s="294"/>
      <c r="C19" s="295"/>
      <c r="D19" s="295"/>
      <c r="E19" s="296" t="s">
        <v>934</v>
      </c>
      <c r="F19" s="293" t="s">
        <v>935</v>
      </c>
      <c r="G19" s="293"/>
      <c r="H19" s="293"/>
      <c r="I19" s="293"/>
      <c r="J19" s="293"/>
      <c r="K19" s="291"/>
    </row>
    <row r="20" spans="2:11" ht="15" customHeight="1">
      <c r="B20" s="294"/>
      <c r="C20" s="295"/>
      <c r="D20" s="295"/>
      <c r="E20" s="296" t="s">
        <v>936</v>
      </c>
      <c r="F20" s="293" t="s">
        <v>937</v>
      </c>
      <c r="G20" s="293"/>
      <c r="H20" s="293"/>
      <c r="I20" s="293"/>
      <c r="J20" s="293"/>
      <c r="K20" s="291"/>
    </row>
    <row r="21" spans="2:11" ht="15" customHeight="1">
      <c r="B21" s="294"/>
      <c r="C21" s="295"/>
      <c r="D21" s="295"/>
      <c r="E21" s="296" t="s">
        <v>938</v>
      </c>
      <c r="F21" s="293" t="s">
        <v>939</v>
      </c>
      <c r="G21" s="293"/>
      <c r="H21" s="293"/>
      <c r="I21" s="293"/>
      <c r="J21" s="293"/>
      <c r="K21" s="291"/>
    </row>
    <row r="22" spans="2:11" ht="12.75" customHeight="1">
      <c r="B22" s="294"/>
      <c r="C22" s="295"/>
      <c r="D22" s="295"/>
      <c r="E22" s="295"/>
      <c r="F22" s="295"/>
      <c r="G22" s="295"/>
      <c r="H22" s="295"/>
      <c r="I22" s="295"/>
      <c r="J22" s="295"/>
      <c r="K22" s="291"/>
    </row>
    <row r="23" spans="2:11" ht="15" customHeight="1">
      <c r="B23" s="294"/>
      <c r="C23" s="293" t="s">
        <v>940</v>
      </c>
      <c r="D23" s="293"/>
      <c r="E23" s="293"/>
      <c r="F23" s="293"/>
      <c r="G23" s="293"/>
      <c r="H23" s="293"/>
      <c r="I23" s="293"/>
      <c r="J23" s="293"/>
      <c r="K23" s="291"/>
    </row>
    <row r="24" spans="2:11" ht="15" customHeight="1">
      <c r="B24" s="294"/>
      <c r="C24" s="293" t="s">
        <v>941</v>
      </c>
      <c r="D24" s="293"/>
      <c r="E24" s="293"/>
      <c r="F24" s="293"/>
      <c r="G24" s="293"/>
      <c r="H24" s="293"/>
      <c r="I24" s="293"/>
      <c r="J24" s="293"/>
      <c r="K24" s="291"/>
    </row>
    <row r="25" spans="2:11" ht="15" customHeight="1">
      <c r="B25" s="294"/>
      <c r="C25" s="293"/>
      <c r="D25" s="293" t="s">
        <v>942</v>
      </c>
      <c r="E25" s="293"/>
      <c r="F25" s="293"/>
      <c r="G25" s="293"/>
      <c r="H25" s="293"/>
      <c r="I25" s="293"/>
      <c r="J25" s="293"/>
      <c r="K25" s="291"/>
    </row>
    <row r="26" spans="2:11" ht="15" customHeight="1">
      <c r="B26" s="294"/>
      <c r="C26" s="295"/>
      <c r="D26" s="293" t="s">
        <v>943</v>
      </c>
      <c r="E26" s="293"/>
      <c r="F26" s="293"/>
      <c r="G26" s="293"/>
      <c r="H26" s="293"/>
      <c r="I26" s="293"/>
      <c r="J26" s="293"/>
      <c r="K26" s="291"/>
    </row>
    <row r="27" spans="2:11" ht="12.75" customHeight="1">
      <c r="B27" s="294"/>
      <c r="C27" s="295"/>
      <c r="D27" s="295"/>
      <c r="E27" s="295"/>
      <c r="F27" s="295"/>
      <c r="G27" s="295"/>
      <c r="H27" s="295"/>
      <c r="I27" s="295"/>
      <c r="J27" s="295"/>
      <c r="K27" s="291"/>
    </row>
    <row r="28" spans="2:11" ht="15" customHeight="1">
      <c r="B28" s="294"/>
      <c r="C28" s="295"/>
      <c r="D28" s="293" t="s">
        <v>944</v>
      </c>
      <c r="E28" s="293"/>
      <c r="F28" s="293"/>
      <c r="G28" s="293"/>
      <c r="H28" s="293"/>
      <c r="I28" s="293"/>
      <c r="J28" s="293"/>
      <c r="K28" s="291"/>
    </row>
    <row r="29" spans="2:11" ht="15" customHeight="1">
      <c r="B29" s="294"/>
      <c r="C29" s="295"/>
      <c r="D29" s="293" t="s">
        <v>945</v>
      </c>
      <c r="E29" s="293"/>
      <c r="F29" s="293"/>
      <c r="G29" s="293"/>
      <c r="H29" s="293"/>
      <c r="I29" s="293"/>
      <c r="J29" s="293"/>
      <c r="K29" s="291"/>
    </row>
    <row r="30" spans="2:11" ht="12.75" customHeight="1">
      <c r="B30" s="294"/>
      <c r="C30" s="295"/>
      <c r="D30" s="295"/>
      <c r="E30" s="295"/>
      <c r="F30" s="295"/>
      <c r="G30" s="295"/>
      <c r="H30" s="295"/>
      <c r="I30" s="295"/>
      <c r="J30" s="295"/>
      <c r="K30" s="291"/>
    </row>
    <row r="31" spans="2:11" ht="15" customHeight="1">
      <c r="B31" s="294"/>
      <c r="C31" s="295"/>
      <c r="D31" s="293" t="s">
        <v>946</v>
      </c>
      <c r="E31" s="293"/>
      <c r="F31" s="293"/>
      <c r="G31" s="293"/>
      <c r="H31" s="293"/>
      <c r="I31" s="293"/>
      <c r="J31" s="293"/>
      <c r="K31" s="291"/>
    </row>
    <row r="32" spans="2:11" ht="15" customHeight="1">
      <c r="B32" s="294"/>
      <c r="C32" s="295"/>
      <c r="D32" s="293" t="s">
        <v>947</v>
      </c>
      <c r="E32" s="293"/>
      <c r="F32" s="293"/>
      <c r="G32" s="293"/>
      <c r="H32" s="293"/>
      <c r="I32" s="293"/>
      <c r="J32" s="293"/>
      <c r="K32" s="291"/>
    </row>
    <row r="33" spans="2:11" ht="15" customHeight="1">
      <c r="B33" s="294"/>
      <c r="C33" s="295"/>
      <c r="D33" s="293" t="s">
        <v>948</v>
      </c>
      <c r="E33" s="293"/>
      <c r="F33" s="293"/>
      <c r="G33" s="293"/>
      <c r="H33" s="293"/>
      <c r="I33" s="293"/>
      <c r="J33" s="293"/>
      <c r="K33" s="291"/>
    </row>
    <row r="34" spans="2:11" ht="15" customHeight="1">
      <c r="B34" s="294"/>
      <c r="C34" s="295"/>
      <c r="D34" s="293"/>
      <c r="E34" s="297" t="s">
        <v>165</v>
      </c>
      <c r="F34" s="293"/>
      <c r="G34" s="293" t="s">
        <v>949</v>
      </c>
      <c r="H34" s="293"/>
      <c r="I34" s="293"/>
      <c r="J34" s="293"/>
      <c r="K34" s="291"/>
    </row>
    <row r="35" spans="2:11" ht="30.75" customHeight="1">
      <c r="B35" s="294"/>
      <c r="C35" s="295"/>
      <c r="D35" s="293"/>
      <c r="E35" s="297" t="s">
        <v>950</v>
      </c>
      <c r="F35" s="293"/>
      <c r="G35" s="293" t="s">
        <v>951</v>
      </c>
      <c r="H35" s="293"/>
      <c r="I35" s="293"/>
      <c r="J35" s="293"/>
      <c r="K35" s="291"/>
    </row>
    <row r="36" spans="2:11" ht="15" customHeight="1">
      <c r="B36" s="294"/>
      <c r="C36" s="295"/>
      <c r="D36" s="293"/>
      <c r="E36" s="297" t="s">
        <v>54</v>
      </c>
      <c r="F36" s="293"/>
      <c r="G36" s="293" t="s">
        <v>952</v>
      </c>
      <c r="H36" s="293"/>
      <c r="I36" s="293"/>
      <c r="J36" s="293"/>
      <c r="K36" s="291"/>
    </row>
    <row r="37" spans="2:11" ht="15" customHeight="1">
      <c r="B37" s="294"/>
      <c r="C37" s="295"/>
      <c r="D37" s="293"/>
      <c r="E37" s="297" t="s">
        <v>166</v>
      </c>
      <c r="F37" s="293"/>
      <c r="G37" s="293" t="s">
        <v>953</v>
      </c>
      <c r="H37" s="293"/>
      <c r="I37" s="293"/>
      <c r="J37" s="293"/>
      <c r="K37" s="291"/>
    </row>
    <row r="38" spans="2:11" ht="15" customHeight="1">
      <c r="B38" s="294"/>
      <c r="C38" s="295"/>
      <c r="D38" s="293"/>
      <c r="E38" s="297" t="s">
        <v>167</v>
      </c>
      <c r="F38" s="293"/>
      <c r="G38" s="293" t="s">
        <v>954</v>
      </c>
      <c r="H38" s="293"/>
      <c r="I38" s="293"/>
      <c r="J38" s="293"/>
      <c r="K38" s="291"/>
    </row>
    <row r="39" spans="2:11" ht="15" customHeight="1">
      <c r="B39" s="294"/>
      <c r="C39" s="295"/>
      <c r="D39" s="293"/>
      <c r="E39" s="297" t="s">
        <v>168</v>
      </c>
      <c r="F39" s="293"/>
      <c r="G39" s="293" t="s">
        <v>955</v>
      </c>
      <c r="H39" s="293"/>
      <c r="I39" s="293"/>
      <c r="J39" s="293"/>
      <c r="K39" s="291"/>
    </row>
    <row r="40" spans="2:11" ht="15" customHeight="1">
      <c r="B40" s="294"/>
      <c r="C40" s="295"/>
      <c r="D40" s="293"/>
      <c r="E40" s="297" t="s">
        <v>956</v>
      </c>
      <c r="F40" s="293"/>
      <c r="G40" s="293" t="s">
        <v>957</v>
      </c>
      <c r="H40" s="293"/>
      <c r="I40" s="293"/>
      <c r="J40" s="293"/>
      <c r="K40" s="291"/>
    </row>
    <row r="41" spans="2:11" ht="15" customHeight="1">
      <c r="B41" s="294"/>
      <c r="C41" s="295"/>
      <c r="D41" s="293"/>
      <c r="E41" s="297"/>
      <c r="F41" s="293"/>
      <c r="G41" s="293" t="s">
        <v>958</v>
      </c>
      <c r="H41" s="293"/>
      <c r="I41" s="293"/>
      <c r="J41" s="293"/>
      <c r="K41" s="291"/>
    </row>
    <row r="42" spans="2:11" ht="15" customHeight="1">
      <c r="B42" s="294"/>
      <c r="C42" s="295"/>
      <c r="D42" s="293"/>
      <c r="E42" s="297" t="s">
        <v>959</v>
      </c>
      <c r="F42" s="293"/>
      <c r="G42" s="293" t="s">
        <v>960</v>
      </c>
      <c r="H42" s="293"/>
      <c r="I42" s="293"/>
      <c r="J42" s="293"/>
      <c r="K42" s="291"/>
    </row>
    <row r="43" spans="2:11" ht="15" customHeight="1">
      <c r="B43" s="294"/>
      <c r="C43" s="295"/>
      <c r="D43" s="293"/>
      <c r="E43" s="297" t="s">
        <v>170</v>
      </c>
      <c r="F43" s="293"/>
      <c r="G43" s="293" t="s">
        <v>961</v>
      </c>
      <c r="H43" s="293"/>
      <c r="I43" s="293"/>
      <c r="J43" s="293"/>
      <c r="K43" s="291"/>
    </row>
    <row r="44" spans="2:11" ht="12.75" customHeight="1">
      <c r="B44" s="294"/>
      <c r="C44" s="295"/>
      <c r="D44" s="293"/>
      <c r="E44" s="293"/>
      <c r="F44" s="293"/>
      <c r="G44" s="293"/>
      <c r="H44" s="293"/>
      <c r="I44" s="293"/>
      <c r="J44" s="293"/>
      <c r="K44" s="291"/>
    </row>
    <row r="45" spans="2:11" ht="15" customHeight="1">
      <c r="B45" s="294"/>
      <c r="C45" s="295"/>
      <c r="D45" s="293" t="s">
        <v>962</v>
      </c>
      <c r="E45" s="293"/>
      <c r="F45" s="293"/>
      <c r="G45" s="293"/>
      <c r="H45" s="293"/>
      <c r="I45" s="293"/>
      <c r="J45" s="293"/>
      <c r="K45" s="291"/>
    </row>
    <row r="46" spans="2:11" ht="15" customHeight="1">
      <c r="B46" s="294"/>
      <c r="C46" s="295"/>
      <c r="D46" s="295"/>
      <c r="E46" s="293" t="s">
        <v>963</v>
      </c>
      <c r="F46" s="293"/>
      <c r="G46" s="293"/>
      <c r="H46" s="293"/>
      <c r="I46" s="293"/>
      <c r="J46" s="293"/>
      <c r="K46" s="291"/>
    </row>
    <row r="47" spans="2:11" ht="15" customHeight="1">
      <c r="B47" s="294"/>
      <c r="C47" s="295"/>
      <c r="D47" s="295"/>
      <c r="E47" s="293" t="s">
        <v>964</v>
      </c>
      <c r="F47" s="293"/>
      <c r="G47" s="293"/>
      <c r="H47" s="293"/>
      <c r="I47" s="293"/>
      <c r="J47" s="293"/>
      <c r="K47" s="291"/>
    </row>
    <row r="48" spans="2:11" ht="15" customHeight="1">
      <c r="B48" s="294"/>
      <c r="C48" s="295"/>
      <c r="D48" s="295"/>
      <c r="E48" s="293" t="s">
        <v>965</v>
      </c>
      <c r="F48" s="293"/>
      <c r="G48" s="293"/>
      <c r="H48" s="293"/>
      <c r="I48" s="293"/>
      <c r="J48" s="293"/>
      <c r="K48" s="291"/>
    </row>
    <row r="49" spans="2:11" ht="15" customHeight="1">
      <c r="B49" s="294"/>
      <c r="C49" s="295"/>
      <c r="D49" s="293" t="s">
        <v>966</v>
      </c>
      <c r="E49" s="293"/>
      <c r="F49" s="293"/>
      <c r="G49" s="293"/>
      <c r="H49" s="293"/>
      <c r="I49" s="293"/>
      <c r="J49" s="293"/>
      <c r="K49" s="291"/>
    </row>
    <row r="50" spans="2:11" ht="25.5" customHeight="1">
      <c r="B50" s="289"/>
      <c r="C50" s="290" t="s">
        <v>967</v>
      </c>
      <c r="D50" s="290"/>
      <c r="E50" s="290"/>
      <c r="F50" s="290"/>
      <c r="G50" s="290"/>
      <c r="H50" s="290"/>
      <c r="I50" s="290"/>
      <c r="J50" s="290"/>
      <c r="K50" s="291"/>
    </row>
    <row r="51" spans="2:11" ht="5.25" customHeight="1">
      <c r="B51" s="289"/>
      <c r="C51" s="292"/>
      <c r="D51" s="292"/>
      <c r="E51" s="292"/>
      <c r="F51" s="292"/>
      <c r="G51" s="292"/>
      <c r="H51" s="292"/>
      <c r="I51" s="292"/>
      <c r="J51" s="292"/>
      <c r="K51" s="291"/>
    </row>
    <row r="52" spans="2:11" ht="15" customHeight="1">
      <c r="B52" s="289"/>
      <c r="C52" s="293" t="s">
        <v>968</v>
      </c>
      <c r="D52" s="293"/>
      <c r="E52" s="293"/>
      <c r="F52" s="293"/>
      <c r="G52" s="293"/>
      <c r="H52" s="293"/>
      <c r="I52" s="293"/>
      <c r="J52" s="293"/>
      <c r="K52" s="291"/>
    </row>
    <row r="53" spans="2:11" ht="15" customHeight="1">
      <c r="B53" s="289"/>
      <c r="C53" s="293" t="s">
        <v>969</v>
      </c>
      <c r="D53" s="293"/>
      <c r="E53" s="293"/>
      <c r="F53" s="293"/>
      <c r="G53" s="293"/>
      <c r="H53" s="293"/>
      <c r="I53" s="293"/>
      <c r="J53" s="293"/>
      <c r="K53" s="291"/>
    </row>
    <row r="54" spans="2:11" ht="12.75" customHeight="1">
      <c r="B54" s="289"/>
      <c r="C54" s="293"/>
      <c r="D54" s="293"/>
      <c r="E54" s="293"/>
      <c r="F54" s="293"/>
      <c r="G54" s="293"/>
      <c r="H54" s="293"/>
      <c r="I54" s="293"/>
      <c r="J54" s="293"/>
      <c r="K54" s="291"/>
    </row>
    <row r="55" spans="2:11" ht="15" customHeight="1">
      <c r="B55" s="289"/>
      <c r="C55" s="293" t="s">
        <v>970</v>
      </c>
      <c r="D55" s="293"/>
      <c r="E55" s="293"/>
      <c r="F55" s="293"/>
      <c r="G55" s="293"/>
      <c r="H55" s="293"/>
      <c r="I55" s="293"/>
      <c r="J55" s="293"/>
      <c r="K55" s="291"/>
    </row>
    <row r="56" spans="2:11" ht="15" customHeight="1">
      <c r="B56" s="289"/>
      <c r="C56" s="295"/>
      <c r="D56" s="293" t="s">
        <v>971</v>
      </c>
      <c r="E56" s="293"/>
      <c r="F56" s="293"/>
      <c r="G56" s="293"/>
      <c r="H56" s="293"/>
      <c r="I56" s="293"/>
      <c r="J56" s="293"/>
      <c r="K56" s="291"/>
    </row>
    <row r="57" spans="2:11" ht="15" customHeight="1">
      <c r="B57" s="289"/>
      <c r="C57" s="295"/>
      <c r="D57" s="293" t="s">
        <v>972</v>
      </c>
      <c r="E57" s="293"/>
      <c r="F57" s="293"/>
      <c r="G57" s="293"/>
      <c r="H57" s="293"/>
      <c r="I57" s="293"/>
      <c r="J57" s="293"/>
      <c r="K57" s="291"/>
    </row>
    <row r="58" spans="2:11" ht="15" customHeight="1">
      <c r="B58" s="289"/>
      <c r="C58" s="295"/>
      <c r="D58" s="293" t="s">
        <v>973</v>
      </c>
      <c r="E58" s="293"/>
      <c r="F58" s="293"/>
      <c r="G58" s="293"/>
      <c r="H58" s="293"/>
      <c r="I58" s="293"/>
      <c r="J58" s="293"/>
      <c r="K58" s="291"/>
    </row>
    <row r="59" spans="2:11" ht="15" customHeight="1">
      <c r="B59" s="289"/>
      <c r="C59" s="295"/>
      <c r="D59" s="293" t="s">
        <v>974</v>
      </c>
      <c r="E59" s="293"/>
      <c r="F59" s="293"/>
      <c r="G59" s="293"/>
      <c r="H59" s="293"/>
      <c r="I59" s="293"/>
      <c r="J59" s="293"/>
      <c r="K59" s="291"/>
    </row>
    <row r="60" spans="2:11" ht="15" customHeight="1">
      <c r="B60" s="289"/>
      <c r="C60" s="295"/>
      <c r="D60" s="298" t="s">
        <v>975</v>
      </c>
      <c r="E60" s="298"/>
      <c r="F60" s="298"/>
      <c r="G60" s="298"/>
      <c r="H60" s="298"/>
      <c r="I60" s="298"/>
      <c r="J60" s="298"/>
      <c r="K60" s="291"/>
    </row>
    <row r="61" spans="2:11" ht="15" customHeight="1">
      <c r="B61" s="289"/>
      <c r="C61" s="295"/>
      <c r="D61" s="293" t="s">
        <v>976</v>
      </c>
      <c r="E61" s="293"/>
      <c r="F61" s="293"/>
      <c r="G61" s="293"/>
      <c r="H61" s="293"/>
      <c r="I61" s="293"/>
      <c r="J61" s="293"/>
      <c r="K61" s="291"/>
    </row>
    <row r="62" spans="2:11" ht="12.75" customHeight="1">
      <c r="B62" s="289"/>
      <c r="C62" s="295"/>
      <c r="D62" s="295"/>
      <c r="E62" s="299"/>
      <c r="F62" s="295"/>
      <c r="G62" s="295"/>
      <c r="H62" s="295"/>
      <c r="I62" s="295"/>
      <c r="J62" s="295"/>
      <c r="K62" s="291"/>
    </row>
    <row r="63" spans="2:11" ht="15" customHeight="1">
      <c r="B63" s="289"/>
      <c r="C63" s="295"/>
      <c r="D63" s="293" t="s">
        <v>977</v>
      </c>
      <c r="E63" s="293"/>
      <c r="F63" s="293"/>
      <c r="G63" s="293"/>
      <c r="H63" s="293"/>
      <c r="I63" s="293"/>
      <c r="J63" s="293"/>
      <c r="K63" s="291"/>
    </row>
    <row r="64" spans="2:11" ht="15" customHeight="1">
      <c r="B64" s="289"/>
      <c r="C64" s="295"/>
      <c r="D64" s="298" t="s">
        <v>978</v>
      </c>
      <c r="E64" s="298"/>
      <c r="F64" s="298"/>
      <c r="G64" s="298"/>
      <c r="H64" s="298"/>
      <c r="I64" s="298"/>
      <c r="J64" s="298"/>
      <c r="K64" s="291"/>
    </row>
    <row r="65" spans="2:11" ht="15" customHeight="1">
      <c r="B65" s="289"/>
      <c r="C65" s="295"/>
      <c r="D65" s="293" t="s">
        <v>979</v>
      </c>
      <c r="E65" s="293"/>
      <c r="F65" s="293"/>
      <c r="G65" s="293"/>
      <c r="H65" s="293"/>
      <c r="I65" s="293"/>
      <c r="J65" s="293"/>
      <c r="K65" s="291"/>
    </row>
    <row r="66" spans="2:11" ht="15" customHeight="1">
      <c r="B66" s="289"/>
      <c r="C66" s="295"/>
      <c r="D66" s="293" t="s">
        <v>980</v>
      </c>
      <c r="E66" s="293"/>
      <c r="F66" s="293"/>
      <c r="G66" s="293"/>
      <c r="H66" s="293"/>
      <c r="I66" s="293"/>
      <c r="J66" s="293"/>
      <c r="K66" s="291"/>
    </row>
    <row r="67" spans="2:11" ht="15" customHeight="1">
      <c r="B67" s="289"/>
      <c r="C67" s="295"/>
      <c r="D67" s="293" t="s">
        <v>981</v>
      </c>
      <c r="E67" s="293"/>
      <c r="F67" s="293"/>
      <c r="G67" s="293"/>
      <c r="H67" s="293"/>
      <c r="I67" s="293"/>
      <c r="J67" s="293"/>
      <c r="K67" s="291"/>
    </row>
    <row r="68" spans="2:11" ht="15" customHeight="1">
      <c r="B68" s="289"/>
      <c r="C68" s="295"/>
      <c r="D68" s="293" t="s">
        <v>982</v>
      </c>
      <c r="E68" s="293"/>
      <c r="F68" s="293"/>
      <c r="G68" s="293"/>
      <c r="H68" s="293"/>
      <c r="I68" s="293"/>
      <c r="J68" s="293"/>
      <c r="K68" s="291"/>
    </row>
    <row r="69" spans="2:11" ht="12.75" customHeight="1">
      <c r="B69" s="300"/>
      <c r="C69" s="301"/>
      <c r="D69" s="301"/>
      <c r="E69" s="301"/>
      <c r="F69" s="301"/>
      <c r="G69" s="301"/>
      <c r="H69" s="301"/>
      <c r="I69" s="301"/>
      <c r="J69" s="301"/>
      <c r="K69" s="302"/>
    </row>
    <row r="70" spans="2:11" ht="18.75" customHeight="1">
      <c r="B70" s="303"/>
      <c r="C70" s="303"/>
      <c r="D70" s="303"/>
      <c r="E70" s="303"/>
      <c r="F70" s="303"/>
      <c r="G70" s="303"/>
      <c r="H70" s="303"/>
      <c r="I70" s="303"/>
      <c r="J70" s="303"/>
      <c r="K70" s="304"/>
    </row>
    <row r="71" spans="2:11" ht="18.75" customHeight="1">
      <c r="B71" s="304"/>
      <c r="C71" s="304"/>
      <c r="D71" s="304"/>
      <c r="E71" s="304"/>
      <c r="F71" s="304"/>
      <c r="G71" s="304"/>
      <c r="H71" s="304"/>
      <c r="I71" s="304"/>
      <c r="J71" s="304"/>
      <c r="K71" s="304"/>
    </row>
    <row r="72" spans="2:11" ht="7.5" customHeight="1">
      <c r="B72" s="305"/>
      <c r="C72" s="306"/>
      <c r="D72" s="306"/>
      <c r="E72" s="306"/>
      <c r="F72" s="306"/>
      <c r="G72" s="306"/>
      <c r="H72" s="306"/>
      <c r="I72" s="306"/>
      <c r="J72" s="306"/>
      <c r="K72" s="307"/>
    </row>
    <row r="73" spans="2:11" ht="45" customHeight="1">
      <c r="B73" s="308"/>
      <c r="C73" s="309" t="s">
        <v>137</v>
      </c>
      <c r="D73" s="309"/>
      <c r="E73" s="309"/>
      <c r="F73" s="309"/>
      <c r="G73" s="309"/>
      <c r="H73" s="309"/>
      <c r="I73" s="309"/>
      <c r="J73" s="309"/>
      <c r="K73" s="310"/>
    </row>
    <row r="74" spans="2:11" ht="17.25" customHeight="1">
      <c r="B74" s="308"/>
      <c r="C74" s="311" t="s">
        <v>983</v>
      </c>
      <c r="D74" s="311"/>
      <c r="E74" s="311"/>
      <c r="F74" s="311" t="s">
        <v>984</v>
      </c>
      <c r="G74" s="312"/>
      <c r="H74" s="311" t="s">
        <v>166</v>
      </c>
      <c r="I74" s="311" t="s">
        <v>58</v>
      </c>
      <c r="J74" s="311" t="s">
        <v>985</v>
      </c>
      <c r="K74" s="310"/>
    </row>
    <row r="75" spans="2:11" ht="17.25" customHeight="1">
      <c r="B75" s="308"/>
      <c r="C75" s="313" t="s">
        <v>986</v>
      </c>
      <c r="D75" s="313"/>
      <c r="E75" s="313"/>
      <c r="F75" s="314" t="s">
        <v>987</v>
      </c>
      <c r="G75" s="315"/>
      <c r="H75" s="313"/>
      <c r="I75" s="313"/>
      <c r="J75" s="313" t="s">
        <v>988</v>
      </c>
      <c r="K75" s="310"/>
    </row>
    <row r="76" spans="2:11" ht="5.25" customHeight="1">
      <c r="B76" s="308"/>
      <c r="C76" s="316"/>
      <c r="D76" s="316"/>
      <c r="E76" s="316"/>
      <c r="F76" s="316"/>
      <c r="G76" s="317"/>
      <c r="H76" s="316"/>
      <c r="I76" s="316"/>
      <c r="J76" s="316"/>
      <c r="K76" s="310"/>
    </row>
    <row r="77" spans="2:11" ht="15" customHeight="1">
      <c r="B77" s="308"/>
      <c r="C77" s="297" t="s">
        <v>54</v>
      </c>
      <c r="D77" s="316"/>
      <c r="E77" s="316"/>
      <c r="F77" s="318" t="s">
        <v>989</v>
      </c>
      <c r="G77" s="317"/>
      <c r="H77" s="297" t="s">
        <v>990</v>
      </c>
      <c r="I77" s="297" t="s">
        <v>991</v>
      </c>
      <c r="J77" s="297">
        <v>20</v>
      </c>
      <c r="K77" s="310"/>
    </row>
    <row r="78" spans="2:11" ht="15" customHeight="1">
      <c r="B78" s="308"/>
      <c r="C78" s="297" t="s">
        <v>992</v>
      </c>
      <c r="D78" s="297"/>
      <c r="E78" s="297"/>
      <c r="F78" s="318" t="s">
        <v>989</v>
      </c>
      <c r="G78" s="317"/>
      <c r="H78" s="297" t="s">
        <v>993</v>
      </c>
      <c r="I78" s="297" t="s">
        <v>991</v>
      </c>
      <c r="J78" s="297">
        <v>120</v>
      </c>
      <c r="K78" s="310"/>
    </row>
    <row r="79" spans="2:11" ht="15" customHeight="1">
      <c r="B79" s="319"/>
      <c r="C79" s="297" t="s">
        <v>994</v>
      </c>
      <c r="D79" s="297"/>
      <c r="E79" s="297"/>
      <c r="F79" s="318" t="s">
        <v>995</v>
      </c>
      <c r="G79" s="317"/>
      <c r="H79" s="297" t="s">
        <v>996</v>
      </c>
      <c r="I79" s="297" t="s">
        <v>991</v>
      </c>
      <c r="J79" s="297">
        <v>50</v>
      </c>
      <c r="K79" s="310"/>
    </row>
    <row r="80" spans="2:11" ht="15" customHeight="1">
      <c r="B80" s="319"/>
      <c r="C80" s="297" t="s">
        <v>997</v>
      </c>
      <c r="D80" s="297"/>
      <c r="E80" s="297"/>
      <c r="F80" s="318" t="s">
        <v>989</v>
      </c>
      <c r="G80" s="317"/>
      <c r="H80" s="297" t="s">
        <v>998</v>
      </c>
      <c r="I80" s="297" t="s">
        <v>999</v>
      </c>
      <c r="J80" s="297"/>
      <c r="K80" s="310"/>
    </row>
    <row r="81" spans="2:11" ht="15" customHeight="1">
      <c r="B81" s="319"/>
      <c r="C81" s="320" t="s">
        <v>1000</v>
      </c>
      <c r="D81" s="320"/>
      <c r="E81" s="320"/>
      <c r="F81" s="321" t="s">
        <v>995</v>
      </c>
      <c r="G81" s="320"/>
      <c r="H81" s="320" t="s">
        <v>1001</v>
      </c>
      <c r="I81" s="320" t="s">
        <v>991</v>
      </c>
      <c r="J81" s="320">
        <v>15</v>
      </c>
      <c r="K81" s="310"/>
    </row>
    <row r="82" spans="2:11" ht="15" customHeight="1">
      <c r="B82" s="319"/>
      <c r="C82" s="320" t="s">
        <v>1002</v>
      </c>
      <c r="D82" s="320"/>
      <c r="E82" s="320"/>
      <c r="F82" s="321" t="s">
        <v>995</v>
      </c>
      <c r="G82" s="320"/>
      <c r="H82" s="320" t="s">
        <v>1003</v>
      </c>
      <c r="I82" s="320" t="s">
        <v>991</v>
      </c>
      <c r="J82" s="320">
        <v>15</v>
      </c>
      <c r="K82" s="310"/>
    </row>
    <row r="83" spans="2:11" ht="15" customHeight="1">
      <c r="B83" s="319"/>
      <c r="C83" s="320" t="s">
        <v>1004</v>
      </c>
      <c r="D83" s="320"/>
      <c r="E83" s="320"/>
      <c r="F83" s="321" t="s">
        <v>995</v>
      </c>
      <c r="G83" s="320"/>
      <c r="H83" s="320" t="s">
        <v>1005</v>
      </c>
      <c r="I83" s="320" t="s">
        <v>991</v>
      </c>
      <c r="J83" s="320">
        <v>20</v>
      </c>
      <c r="K83" s="310"/>
    </row>
    <row r="84" spans="2:11" ht="15" customHeight="1">
      <c r="B84" s="319"/>
      <c r="C84" s="320" t="s">
        <v>1006</v>
      </c>
      <c r="D84" s="320"/>
      <c r="E84" s="320"/>
      <c r="F84" s="321" t="s">
        <v>995</v>
      </c>
      <c r="G84" s="320"/>
      <c r="H84" s="320" t="s">
        <v>1007</v>
      </c>
      <c r="I84" s="320" t="s">
        <v>991</v>
      </c>
      <c r="J84" s="320">
        <v>20</v>
      </c>
      <c r="K84" s="310"/>
    </row>
    <row r="85" spans="2:11" ht="15" customHeight="1">
      <c r="B85" s="319"/>
      <c r="C85" s="297" t="s">
        <v>1008</v>
      </c>
      <c r="D85" s="297"/>
      <c r="E85" s="297"/>
      <c r="F85" s="318" t="s">
        <v>995</v>
      </c>
      <c r="G85" s="317"/>
      <c r="H85" s="297" t="s">
        <v>1009</v>
      </c>
      <c r="I85" s="297" t="s">
        <v>991</v>
      </c>
      <c r="J85" s="297">
        <v>50</v>
      </c>
      <c r="K85" s="310"/>
    </row>
    <row r="86" spans="2:11" ht="15" customHeight="1">
      <c r="B86" s="319"/>
      <c r="C86" s="297" t="s">
        <v>1010</v>
      </c>
      <c r="D86" s="297"/>
      <c r="E86" s="297"/>
      <c r="F86" s="318" t="s">
        <v>995</v>
      </c>
      <c r="G86" s="317"/>
      <c r="H86" s="297" t="s">
        <v>1011</v>
      </c>
      <c r="I86" s="297" t="s">
        <v>991</v>
      </c>
      <c r="J86" s="297">
        <v>20</v>
      </c>
      <c r="K86" s="310"/>
    </row>
    <row r="87" spans="2:11" ht="15" customHeight="1">
      <c r="B87" s="319"/>
      <c r="C87" s="297" t="s">
        <v>1012</v>
      </c>
      <c r="D87" s="297"/>
      <c r="E87" s="297"/>
      <c r="F87" s="318" t="s">
        <v>995</v>
      </c>
      <c r="G87" s="317"/>
      <c r="H87" s="297" t="s">
        <v>1013</v>
      </c>
      <c r="I87" s="297" t="s">
        <v>991</v>
      </c>
      <c r="J87" s="297">
        <v>20</v>
      </c>
      <c r="K87" s="310"/>
    </row>
    <row r="88" spans="2:11" ht="15" customHeight="1">
      <c r="B88" s="319"/>
      <c r="C88" s="297" t="s">
        <v>1014</v>
      </c>
      <c r="D88" s="297"/>
      <c r="E88" s="297"/>
      <c r="F88" s="318" t="s">
        <v>995</v>
      </c>
      <c r="G88" s="317"/>
      <c r="H88" s="297" t="s">
        <v>1015</v>
      </c>
      <c r="I88" s="297" t="s">
        <v>991</v>
      </c>
      <c r="J88" s="297">
        <v>50</v>
      </c>
      <c r="K88" s="310"/>
    </row>
    <row r="89" spans="2:11" ht="15" customHeight="1">
      <c r="B89" s="319"/>
      <c r="C89" s="297" t="s">
        <v>1016</v>
      </c>
      <c r="D89" s="297"/>
      <c r="E89" s="297"/>
      <c r="F89" s="318" t="s">
        <v>995</v>
      </c>
      <c r="G89" s="317"/>
      <c r="H89" s="297" t="s">
        <v>1016</v>
      </c>
      <c r="I89" s="297" t="s">
        <v>991</v>
      </c>
      <c r="J89" s="297">
        <v>50</v>
      </c>
      <c r="K89" s="310"/>
    </row>
    <row r="90" spans="2:11" ht="15" customHeight="1">
      <c r="B90" s="319"/>
      <c r="C90" s="297" t="s">
        <v>171</v>
      </c>
      <c r="D90" s="297"/>
      <c r="E90" s="297"/>
      <c r="F90" s="318" t="s">
        <v>995</v>
      </c>
      <c r="G90" s="317"/>
      <c r="H90" s="297" t="s">
        <v>1017</v>
      </c>
      <c r="I90" s="297" t="s">
        <v>991</v>
      </c>
      <c r="J90" s="297">
        <v>255</v>
      </c>
      <c r="K90" s="310"/>
    </row>
    <row r="91" spans="2:11" ht="15" customHeight="1">
      <c r="B91" s="319"/>
      <c r="C91" s="297" t="s">
        <v>1018</v>
      </c>
      <c r="D91" s="297"/>
      <c r="E91" s="297"/>
      <c r="F91" s="318" t="s">
        <v>989</v>
      </c>
      <c r="G91" s="317"/>
      <c r="H91" s="297" t="s">
        <v>1019</v>
      </c>
      <c r="I91" s="297" t="s">
        <v>1020</v>
      </c>
      <c r="J91" s="297"/>
      <c r="K91" s="310"/>
    </row>
    <row r="92" spans="2:11" ht="15" customHeight="1">
      <c r="B92" s="319"/>
      <c r="C92" s="297" t="s">
        <v>1021</v>
      </c>
      <c r="D92" s="297"/>
      <c r="E92" s="297"/>
      <c r="F92" s="318" t="s">
        <v>989</v>
      </c>
      <c r="G92" s="317"/>
      <c r="H92" s="297" t="s">
        <v>1022</v>
      </c>
      <c r="I92" s="297" t="s">
        <v>1023</v>
      </c>
      <c r="J92" s="297"/>
      <c r="K92" s="310"/>
    </row>
    <row r="93" spans="2:11" ht="15" customHeight="1">
      <c r="B93" s="319"/>
      <c r="C93" s="297" t="s">
        <v>1024</v>
      </c>
      <c r="D93" s="297"/>
      <c r="E93" s="297"/>
      <c r="F93" s="318" t="s">
        <v>989</v>
      </c>
      <c r="G93" s="317"/>
      <c r="H93" s="297" t="s">
        <v>1024</v>
      </c>
      <c r="I93" s="297" t="s">
        <v>1023</v>
      </c>
      <c r="J93" s="297"/>
      <c r="K93" s="310"/>
    </row>
    <row r="94" spans="2:11" ht="15" customHeight="1">
      <c r="B94" s="319"/>
      <c r="C94" s="297" t="s">
        <v>39</v>
      </c>
      <c r="D94" s="297"/>
      <c r="E94" s="297"/>
      <c r="F94" s="318" t="s">
        <v>989</v>
      </c>
      <c r="G94" s="317"/>
      <c r="H94" s="297" t="s">
        <v>1025</v>
      </c>
      <c r="I94" s="297" t="s">
        <v>1023</v>
      </c>
      <c r="J94" s="297"/>
      <c r="K94" s="310"/>
    </row>
    <row r="95" spans="2:11" ht="15" customHeight="1">
      <c r="B95" s="319"/>
      <c r="C95" s="297" t="s">
        <v>49</v>
      </c>
      <c r="D95" s="297"/>
      <c r="E95" s="297"/>
      <c r="F95" s="318" t="s">
        <v>989</v>
      </c>
      <c r="G95" s="317"/>
      <c r="H95" s="297" t="s">
        <v>1026</v>
      </c>
      <c r="I95" s="297" t="s">
        <v>1023</v>
      </c>
      <c r="J95" s="297"/>
      <c r="K95" s="310"/>
    </row>
    <row r="96" spans="2:11" ht="15" customHeight="1">
      <c r="B96" s="322"/>
      <c r="C96" s="323"/>
      <c r="D96" s="323"/>
      <c r="E96" s="323"/>
      <c r="F96" s="323"/>
      <c r="G96" s="323"/>
      <c r="H96" s="323"/>
      <c r="I96" s="323"/>
      <c r="J96" s="323"/>
      <c r="K96" s="324"/>
    </row>
    <row r="97" spans="2:11" ht="18.75" customHeight="1">
      <c r="B97" s="325"/>
      <c r="C97" s="326"/>
      <c r="D97" s="326"/>
      <c r="E97" s="326"/>
      <c r="F97" s="326"/>
      <c r="G97" s="326"/>
      <c r="H97" s="326"/>
      <c r="I97" s="326"/>
      <c r="J97" s="326"/>
      <c r="K97" s="325"/>
    </row>
    <row r="98" spans="2:11" ht="18.75" customHeight="1">
      <c r="B98" s="304"/>
      <c r="C98" s="304"/>
      <c r="D98" s="304"/>
      <c r="E98" s="304"/>
      <c r="F98" s="304"/>
      <c r="G98" s="304"/>
      <c r="H98" s="304"/>
      <c r="I98" s="304"/>
      <c r="J98" s="304"/>
      <c r="K98" s="304"/>
    </row>
    <row r="99" spans="2:11" ht="7.5" customHeight="1">
      <c r="B99" s="305"/>
      <c r="C99" s="306"/>
      <c r="D99" s="306"/>
      <c r="E99" s="306"/>
      <c r="F99" s="306"/>
      <c r="G99" s="306"/>
      <c r="H99" s="306"/>
      <c r="I99" s="306"/>
      <c r="J99" s="306"/>
      <c r="K99" s="307"/>
    </row>
    <row r="100" spans="2:11" ht="45" customHeight="1">
      <c r="B100" s="308"/>
      <c r="C100" s="309" t="s">
        <v>1027</v>
      </c>
      <c r="D100" s="309"/>
      <c r="E100" s="309"/>
      <c r="F100" s="309"/>
      <c r="G100" s="309"/>
      <c r="H100" s="309"/>
      <c r="I100" s="309"/>
      <c r="J100" s="309"/>
      <c r="K100" s="310"/>
    </row>
    <row r="101" spans="2:11" ht="17.25" customHeight="1">
      <c r="B101" s="308"/>
      <c r="C101" s="311" t="s">
        <v>983</v>
      </c>
      <c r="D101" s="311"/>
      <c r="E101" s="311"/>
      <c r="F101" s="311" t="s">
        <v>984</v>
      </c>
      <c r="G101" s="312"/>
      <c r="H101" s="311" t="s">
        <v>166</v>
      </c>
      <c r="I101" s="311" t="s">
        <v>58</v>
      </c>
      <c r="J101" s="311" t="s">
        <v>985</v>
      </c>
      <c r="K101" s="310"/>
    </row>
    <row r="102" spans="2:11" ht="17.25" customHeight="1">
      <c r="B102" s="308"/>
      <c r="C102" s="313" t="s">
        <v>986</v>
      </c>
      <c r="D102" s="313"/>
      <c r="E102" s="313"/>
      <c r="F102" s="314" t="s">
        <v>987</v>
      </c>
      <c r="G102" s="315"/>
      <c r="H102" s="313"/>
      <c r="I102" s="313"/>
      <c r="J102" s="313" t="s">
        <v>988</v>
      </c>
      <c r="K102" s="310"/>
    </row>
    <row r="103" spans="2:11" ht="5.25" customHeight="1">
      <c r="B103" s="308"/>
      <c r="C103" s="311"/>
      <c r="D103" s="311"/>
      <c r="E103" s="311"/>
      <c r="F103" s="311"/>
      <c r="G103" s="327"/>
      <c r="H103" s="311"/>
      <c r="I103" s="311"/>
      <c r="J103" s="311"/>
      <c r="K103" s="310"/>
    </row>
    <row r="104" spans="2:11" ht="15" customHeight="1">
      <c r="B104" s="308"/>
      <c r="C104" s="297" t="s">
        <v>54</v>
      </c>
      <c r="D104" s="316"/>
      <c r="E104" s="316"/>
      <c r="F104" s="318" t="s">
        <v>989</v>
      </c>
      <c r="G104" s="327"/>
      <c r="H104" s="297" t="s">
        <v>1028</v>
      </c>
      <c r="I104" s="297" t="s">
        <v>991</v>
      </c>
      <c r="J104" s="297">
        <v>20</v>
      </c>
      <c r="K104" s="310"/>
    </row>
    <row r="105" spans="2:11" ht="15" customHeight="1">
      <c r="B105" s="308"/>
      <c r="C105" s="297" t="s">
        <v>992</v>
      </c>
      <c r="D105" s="297"/>
      <c r="E105" s="297"/>
      <c r="F105" s="318" t="s">
        <v>989</v>
      </c>
      <c r="G105" s="297"/>
      <c r="H105" s="297" t="s">
        <v>1028</v>
      </c>
      <c r="I105" s="297" t="s">
        <v>991</v>
      </c>
      <c r="J105" s="297">
        <v>120</v>
      </c>
      <c r="K105" s="310"/>
    </row>
    <row r="106" spans="2:11" ht="15" customHeight="1">
      <c r="B106" s="319"/>
      <c r="C106" s="297" t="s">
        <v>994</v>
      </c>
      <c r="D106" s="297"/>
      <c r="E106" s="297"/>
      <c r="F106" s="318" t="s">
        <v>995</v>
      </c>
      <c r="G106" s="297"/>
      <c r="H106" s="297" t="s">
        <v>1028</v>
      </c>
      <c r="I106" s="297" t="s">
        <v>991</v>
      </c>
      <c r="J106" s="297">
        <v>50</v>
      </c>
      <c r="K106" s="310"/>
    </row>
    <row r="107" spans="2:11" ht="15" customHeight="1">
      <c r="B107" s="319"/>
      <c r="C107" s="297" t="s">
        <v>997</v>
      </c>
      <c r="D107" s="297"/>
      <c r="E107" s="297"/>
      <c r="F107" s="318" t="s">
        <v>989</v>
      </c>
      <c r="G107" s="297"/>
      <c r="H107" s="297" t="s">
        <v>1028</v>
      </c>
      <c r="I107" s="297" t="s">
        <v>999</v>
      </c>
      <c r="J107" s="297"/>
      <c r="K107" s="310"/>
    </row>
    <row r="108" spans="2:11" ht="15" customHeight="1">
      <c r="B108" s="319"/>
      <c r="C108" s="297" t="s">
        <v>1008</v>
      </c>
      <c r="D108" s="297"/>
      <c r="E108" s="297"/>
      <c r="F108" s="318" t="s">
        <v>995</v>
      </c>
      <c r="G108" s="297"/>
      <c r="H108" s="297" t="s">
        <v>1028</v>
      </c>
      <c r="I108" s="297" t="s">
        <v>991</v>
      </c>
      <c r="J108" s="297">
        <v>50</v>
      </c>
      <c r="K108" s="310"/>
    </row>
    <row r="109" spans="2:11" ht="15" customHeight="1">
      <c r="B109" s="319"/>
      <c r="C109" s="297" t="s">
        <v>1016</v>
      </c>
      <c r="D109" s="297"/>
      <c r="E109" s="297"/>
      <c r="F109" s="318" t="s">
        <v>995</v>
      </c>
      <c r="G109" s="297"/>
      <c r="H109" s="297" t="s">
        <v>1028</v>
      </c>
      <c r="I109" s="297" t="s">
        <v>991</v>
      </c>
      <c r="J109" s="297">
        <v>50</v>
      </c>
      <c r="K109" s="310"/>
    </row>
    <row r="110" spans="2:11" ht="15" customHeight="1">
      <c r="B110" s="319"/>
      <c r="C110" s="297" t="s">
        <v>1014</v>
      </c>
      <c r="D110" s="297"/>
      <c r="E110" s="297"/>
      <c r="F110" s="318" t="s">
        <v>995</v>
      </c>
      <c r="G110" s="297"/>
      <c r="H110" s="297" t="s">
        <v>1028</v>
      </c>
      <c r="I110" s="297" t="s">
        <v>991</v>
      </c>
      <c r="J110" s="297">
        <v>50</v>
      </c>
      <c r="K110" s="310"/>
    </row>
    <row r="111" spans="2:11" ht="15" customHeight="1">
      <c r="B111" s="319"/>
      <c r="C111" s="297" t="s">
        <v>54</v>
      </c>
      <c r="D111" s="297"/>
      <c r="E111" s="297"/>
      <c r="F111" s="318" t="s">
        <v>989</v>
      </c>
      <c r="G111" s="297"/>
      <c r="H111" s="297" t="s">
        <v>1029</v>
      </c>
      <c r="I111" s="297" t="s">
        <v>991</v>
      </c>
      <c r="J111" s="297">
        <v>20</v>
      </c>
      <c r="K111" s="310"/>
    </row>
    <row r="112" spans="2:11" ht="15" customHeight="1">
      <c r="B112" s="319"/>
      <c r="C112" s="297" t="s">
        <v>1030</v>
      </c>
      <c r="D112" s="297"/>
      <c r="E112" s="297"/>
      <c r="F112" s="318" t="s">
        <v>989</v>
      </c>
      <c r="G112" s="297"/>
      <c r="H112" s="297" t="s">
        <v>1031</v>
      </c>
      <c r="I112" s="297" t="s">
        <v>991</v>
      </c>
      <c r="J112" s="297">
        <v>120</v>
      </c>
      <c r="K112" s="310"/>
    </row>
    <row r="113" spans="2:11" ht="15" customHeight="1">
      <c r="B113" s="319"/>
      <c r="C113" s="297" t="s">
        <v>39</v>
      </c>
      <c r="D113" s="297"/>
      <c r="E113" s="297"/>
      <c r="F113" s="318" t="s">
        <v>989</v>
      </c>
      <c r="G113" s="297"/>
      <c r="H113" s="297" t="s">
        <v>1032</v>
      </c>
      <c r="I113" s="297" t="s">
        <v>1023</v>
      </c>
      <c r="J113" s="297"/>
      <c r="K113" s="310"/>
    </row>
    <row r="114" spans="2:11" ht="15" customHeight="1">
      <c r="B114" s="319"/>
      <c r="C114" s="297" t="s">
        <v>49</v>
      </c>
      <c r="D114" s="297"/>
      <c r="E114" s="297"/>
      <c r="F114" s="318" t="s">
        <v>989</v>
      </c>
      <c r="G114" s="297"/>
      <c r="H114" s="297" t="s">
        <v>1033</v>
      </c>
      <c r="I114" s="297" t="s">
        <v>1023</v>
      </c>
      <c r="J114" s="297"/>
      <c r="K114" s="310"/>
    </row>
    <row r="115" spans="2:11" ht="15" customHeight="1">
      <c r="B115" s="319"/>
      <c r="C115" s="297" t="s">
        <v>58</v>
      </c>
      <c r="D115" s="297"/>
      <c r="E115" s="297"/>
      <c r="F115" s="318" t="s">
        <v>989</v>
      </c>
      <c r="G115" s="297"/>
      <c r="H115" s="297" t="s">
        <v>1034</v>
      </c>
      <c r="I115" s="297" t="s">
        <v>1035</v>
      </c>
      <c r="J115" s="297"/>
      <c r="K115" s="310"/>
    </row>
    <row r="116" spans="2:11" ht="15" customHeight="1">
      <c r="B116" s="322"/>
      <c r="C116" s="328"/>
      <c r="D116" s="328"/>
      <c r="E116" s="328"/>
      <c r="F116" s="328"/>
      <c r="G116" s="328"/>
      <c r="H116" s="328"/>
      <c r="I116" s="328"/>
      <c r="J116" s="328"/>
      <c r="K116" s="324"/>
    </row>
    <row r="117" spans="2:11" ht="18.75" customHeight="1">
      <c r="B117" s="329"/>
      <c r="C117" s="293"/>
      <c r="D117" s="293"/>
      <c r="E117" s="293"/>
      <c r="F117" s="330"/>
      <c r="G117" s="293"/>
      <c r="H117" s="293"/>
      <c r="I117" s="293"/>
      <c r="J117" s="293"/>
      <c r="K117" s="329"/>
    </row>
    <row r="118" spans="2:11" ht="18.75" customHeight="1">
      <c r="B118" s="304"/>
      <c r="C118" s="304"/>
      <c r="D118" s="304"/>
      <c r="E118" s="304"/>
      <c r="F118" s="304"/>
      <c r="G118" s="304"/>
      <c r="H118" s="304"/>
      <c r="I118" s="304"/>
      <c r="J118" s="304"/>
      <c r="K118" s="304"/>
    </row>
    <row r="119" spans="2:11" ht="7.5" customHeight="1">
      <c r="B119" s="331"/>
      <c r="C119" s="332"/>
      <c r="D119" s="332"/>
      <c r="E119" s="332"/>
      <c r="F119" s="332"/>
      <c r="G119" s="332"/>
      <c r="H119" s="332"/>
      <c r="I119" s="332"/>
      <c r="J119" s="332"/>
      <c r="K119" s="333"/>
    </row>
    <row r="120" spans="2:11" ht="45" customHeight="1">
      <c r="B120" s="334"/>
      <c r="C120" s="287" t="s">
        <v>1036</v>
      </c>
      <c r="D120" s="287"/>
      <c r="E120" s="287"/>
      <c r="F120" s="287"/>
      <c r="G120" s="287"/>
      <c r="H120" s="287"/>
      <c r="I120" s="287"/>
      <c r="J120" s="287"/>
      <c r="K120" s="335"/>
    </row>
    <row r="121" spans="2:11" ht="17.25" customHeight="1">
      <c r="B121" s="336"/>
      <c r="C121" s="311" t="s">
        <v>983</v>
      </c>
      <c r="D121" s="311"/>
      <c r="E121" s="311"/>
      <c r="F121" s="311" t="s">
        <v>984</v>
      </c>
      <c r="G121" s="312"/>
      <c r="H121" s="311" t="s">
        <v>166</v>
      </c>
      <c r="I121" s="311" t="s">
        <v>58</v>
      </c>
      <c r="J121" s="311" t="s">
        <v>985</v>
      </c>
      <c r="K121" s="337"/>
    </row>
    <row r="122" spans="2:11" ht="17.25" customHeight="1">
      <c r="B122" s="336"/>
      <c r="C122" s="313" t="s">
        <v>986</v>
      </c>
      <c r="D122" s="313"/>
      <c r="E122" s="313"/>
      <c r="F122" s="314" t="s">
        <v>987</v>
      </c>
      <c r="G122" s="315"/>
      <c r="H122" s="313"/>
      <c r="I122" s="313"/>
      <c r="J122" s="313" t="s">
        <v>988</v>
      </c>
      <c r="K122" s="337"/>
    </row>
    <row r="123" spans="2:11" ht="5.25" customHeight="1">
      <c r="B123" s="338"/>
      <c r="C123" s="316"/>
      <c r="D123" s="316"/>
      <c r="E123" s="316"/>
      <c r="F123" s="316"/>
      <c r="G123" s="297"/>
      <c r="H123" s="316"/>
      <c r="I123" s="316"/>
      <c r="J123" s="316"/>
      <c r="K123" s="339"/>
    </row>
    <row r="124" spans="2:11" ht="15" customHeight="1">
      <c r="B124" s="338"/>
      <c r="C124" s="297" t="s">
        <v>992</v>
      </c>
      <c r="D124" s="316"/>
      <c r="E124" s="316"/>
      <c r="F124" s="318" t="s">
        <v>989</v>
      </c>
      <c r="G124" s="297"/>
      <c r="H124" s="297" t="s">
        <v>1028</v>
      </c>
      <c r="I124" s="297" t="s">
        <v>991</v>
      </c>
      <c r="J124" s="297">
        <v>120</v>
      </c>
      <c r="K124" s="340"/>
    </row>
    <row r="125" spans="2:11" ht="15" customHeight="1">
      <c r="B125" s="338"/>
      <c r="C125" s="297" t="s">
        <v>1037</v>
      </c>
      <c r="D125" s="297"/>
      <c r="E125" s="297"/>
      <c r="F125" s="318" t="s">
        <v>989</v>
      </c>
      <c r="G125" s="297"/>
      <c r="H125" s="297" t="s">
        <v>1038</v>
      </c>
      <c r="I125" s="297" t="s">
        <v>991</v>
      </c>
      <c r="J125" s="297" t="s">
        <v>1039</v>
      </c>
      <c r="K125" s="340"/>
    </row>
    <row r="126" spans="2:11" ht="15" customHeight="1">
      <c r="B126" s="338"/>
      <c r="C126" s="297" t="s">
        <v>938</v>
      </c>
      <c r="D126" s="297"/>
      <c r="E126" s="297"/>
      <c r="F126" s="318" t="s">
        <v>989</v>
      </c>
      <c r="G126" s="297"/>
      <c r="H126" s="297" t="s">
        <v>1040</v>
      </c>
      <c r="I126" s="297" t="s">
        <v>991</v>
      </c>
      <c r="J126" s="297" t="s">
        <v>1039</v>
      </c>
      <c r="K126" s="340"/>
    </row>
    <row r="127" spans="2:11" ht="15" customHeight="1">
      <c r="B127" s="338"/>
      <c r="C127" s="297" t="s">
        <v>1000</v>
      </c>
      <c r="D127" s="297"/>
      <c r="E127" s="297"/>
      <c r="F127" s="318" t="s">
        <v>995</v>
      </c>
      <c r="G127" s="297"/>
      <c r="H127" s="297" t="s">
        <v>1001</v>
      </c>
      <c r="I127" s="297" t="s">
        <v>991</v>
      </c>
      <c r="J127" s="297">
        <v>15</v>
      </c>
      <c r="K127" s="340"/>
    </row>
    <row r="128" spans="2:11" ht="15" customHeight="1">
      <c r="B128" s="338"/>
      <c r="C128" s="320" t="s">
        <v>1002</v>
      </c>
      <c r="D128" s="320"/>
      <c r="E128" s="320"/>
      <c r="F128" s="321" t="s">
        <v>995</v>
      </c>
      <c r="G128" s="320"/>
      <c r="H128" s="320" t="s">
        <v>1003</v>
      </c>
      <c r="I128" s="320" t="s">
        <v>991</v>
      </c>
      <c r="J128" s="320">
        <v>15</v>
      </c>
      <c r="K128" s="340"/>
    </row>
    <row r="129" spans="2:11" ht="15" customHeight="1">
      <c r="B129" s="338"/>
      <c r="C129" s="320" t="s">
        <v>1004</v>
      </c>
      <c r="D129" s="320"/>
      <c r="E129" s="320"/>
      <c r="F129" s="321" t="s">
        <v>995</v>
      </c>
      <c r="G129" s="320"/>
      <c r="H129" s="320" t="s">
        <v>1005</v>
      </c>
      <c r="I129" s="320" t="s">
        <v>991</v>
      </c>
      <c r="J129" s="320">
        <v>20</v>
      </c>
      <c r="K129" s="340"/>
    </row>
    <row r="130" spans="2:11" ht="15" customHeight="1">
      <c r="B130" s="338"/>
      <c r="C130" s="320" t="s">
        <v>1006</v>
      </c>
      <c r="D130" s="320"/>
      <c r="E130" s="320"/>
      <c r="F130" s="321" t="s">
        <v>995</v>
      </c>
      <c r="G130" s="320"/>
      <c r="H130" s="320" t="s">
        <v>1007</v>
      </c>
      <c r="I130" s="320" t="s">
        <v>991</v>
      </c>
      <c r="J130" s="320">
        <v>20</v>
      </c>
      <c r="K130" s="340"/>
    </row>
    <row r="131" spans="2:11" ht="15" customHeight="1">
      <c r="B131" s="338"/>
      <c r="C131" s="297" t="s">
        <v>994</v>
      </c>
      <c r="D131" s="297"/>
      <c r="E131" s="297"/>
      <c r="F131" s="318" t="s">
        <v>995</v>
      </c>
      <c r="G131" s="297"/>
      <c r="H131" s="297" t="s">
        <v>1028</v>
      </c>
      <c r="I131" s="297" t="s">
        <v>991</v>
      </c>
      <c r="J131" s="297">
        <v>50</v>
      </c>
      <c r="K131" s="340"/>
    </row>
    <row r="132" spans="2:11" ht="15" customHeight="1">
      <c r="B132" s="338"/>
      <c r="C132" s="297" t="s">
        <v>1008</v>
      </c>
      <c r="D132" s="297"/>
      <c r="E132" s="297"/>
      <c r="F132" s="318" t="s">
        <v>995</v>
      </c>
      <c r="G132" s="297"/>
      <c r="H132" s="297" t="s">
        <v>1028</v>
      </c>
      <c r="I132" s="297" t="s">
        <v>991</v>
      </c>
      <c r="J132" s="297">
        <v>50</v>
      </c>
      <c r="K132" s="340"/>
    </row>
    <row r="133" spans="2:11" ht="15" customHeight="1">
      <c r="B133" s="338"/>
      <c r="C133" s="297" t="s">
        <v>1014</v>
      </c>
      <c r="D133" s="297"/>
      <c r="E133" s="297"/>
      <c r="F133" s="318" t="s">
        <v>995</v>
      </c>
      <c r="G133" s="297"/>
      <c r="H133" s="297" t="s">
        <v>1028</v>
      </c>
      <c r="I133" s="297" t="s">
        <v>991</v>
      </c>
      <c r="J133" s="297">
        <v>50</v>
      </c>
      <c r="K133" s="340"/>
    </row>
    <row r="134" spans="2:11" ht="15" customHeight="1">
      <c r="B134" s="338"/>
      <c r="C134" s="297" t="s">
        <v>1016</v>
      </c>
      <c r="D134" s="297"/>
      <c r="E134" s="297"/>
      <c r="F134" s="318" t="s">
        <v>995</v>
      </c>
      <c r="G134" s="297"/>
      <c r="H134" s="297" t="s">
        <v>1028</v>
      </c>
      <c r="I134" s="297" t="s">
        <v>991</v>
      </c>
      <c r="J134" s="297">
        <v>50</v>
      </c>
      <c r="K134" s="340"/>
    </row>
    <row r="135" spans="2:11" ht="15" customHeight="1">
      <c r="B135" s="338"/>
      <c r="C135" s="297" t="s">
        <v>171</v>
      </c>
      <c r="D135" s="297"/>
      <c r="E135" s="297"/>
      <c r="F135" s="318" t="s">
        <v>995</v>
      </c>
      <c r="G135" s="297"/>
      <c r="H135" s="297" t="s">
        <v>1041</v>
      </c>
      <c r="I135" s="297" t="s">
        <v>991</v>
      </c>
      <c r="J135" s="297">
        <v>255</v>
      </c>
      <c r="K135" s="340"/>
    </row>
    <row r="136" spans="2:11" ht="15" customHeight="1">
      <c r="B136" s="338"/>
      <c r="C136" s="297" t="s">
        <v>1018</v>
      </c>
      <c r="D136" s="297"/>
      <c r="E136" s="297"/>
      <c r="F136" s="318" t="s">
        <v>989</v>
      </c>
      <c r="G136" s="297"/>
      <c r="H136" s="297" t="s">
        <v>1042</v>
      </c>
      <c r="I136" s="297" t="s">
        <v>1020</v>
      </c>
      <c r="J136" s="297"/>
      <c r="K136" s="340"/>
    </row>
    <row r="137" spans="2:11" ht="15" customHeight="1">
      <c r="B137" s="338"/>
      <c r="C137" s="297" t="s">
        <v>1021</v>
      </c>
      <c r="D137" s="297"/>
      <c r="E137" s="297"/>
      <c r="F137" s="318" t="s">
        <v>989</v>
      </c>
      <c r="G137" s="297"/>
      <c r="H137" s="297" t="s">
        <v>1043</v>
      </c>
      <c r="I137" s="297" t="s">
        <v>1023</v>
      </c>
      <c r="J137" s="297"/>
      <c r="K137" s="340"/>
    </row>
    <row r="138" spans="2:11" ht="15" customHeight="1">
      <c r="B138" s="338"/>
      <c r="C138" s="297" t="s">
        <v>1024</v>
      </c>
      <c r="D138" s="297"/>
      <c r="E138" s="297"/>
      <c r="F138" s="318" t="s">
        <v>989</v>
      </c>
      <c r="G138" s="297"/>
      <c r="H138" s="297" t="s">
        <v>1024</v>
      </c>
      <c r="I138" s="297" t="s">
        <v>1023</v>
      </c>
      <c r="J138" s="297"/>
      <c r="K138" s="340"/>
    </row>
    <row r="139" spans="2:11" ht="15" customHeight="1">
      <c r="B139" s="338"/>
      <c r="C139" s="297" t="s">
        <v>39</v>
      </c>
      <c r="D139" s="297"/>
      <c r="E139" s="297"/>
      <c r="F139" s="318" t="s">
        <v>989</v>
      </c>
      <c r="G139" s="297"/>
      <c r="H139" s="297" t="s">
        <v>1044</v>
      </c>
      <c r="I139" s="297" t="s">
        <v>1023</v>
      </c>
      <c r="J139" s="297"/>
      <c r="K139" s="340"/>
    </row>
    <row r="140" spans="2:11" ht="15" customHeight="1">
      <c r="B140" s="338"/>
      <c r="C140" s="297" t="s">
        <v>1045</v>
      </c>
      <c r="D140" s="297"/>
      <c r="E140" s="297"/>
      <c r="F140" s="318" t="s">
        <v>989</v>
      </c>
      <c r="G140" s="297"/>
      <c r="H140" s="297" t="s">
        <v>1046</v>
      </c>
      <c r="I140" s="297" t="s">
        <v>1023</v>
      </c>
      <c r="J140" s="297"/>
      <c r="K140" s="340"/>
    </row>
    <row r="141" spans="2:11" ht="15" customHeight="1">
      <c r="B141" s="341"/>
      <c r="C141" s="342"/>
      <c r="D141" s="342"/>
      <c r="E141" s="342"/>
      <c r="F141" s="342"/>
      <c r="G141" s="342"/>
      <c r="H141" s="342"/>
      <c r="I141" s="342"/>
      <c r="J141" s="342"/>
      <c r="K141" s="343"/>
    </row>
    <row r="142" spans="2:11" ht="18.75" customHeight="1">
      <c r="B142" s="293"/>
      <c r="C142" s="293"/>
      <c r="D142" s="293"/>
      <c r="E142" s="293"/>
      <c r="F142" s="330"/>
      <c r="G142" s="293"/>
      <c r="H142" s="293"/>
      <c r="I142" s="293"/>
      <c r="J142" s="293"/>
      <c r="K142" s="293"/>
    </row>
    <row r="143" spans="2:11" ht="18.75" customHeight="1">
      <c r="B143" s="304"/>
      <c r="C143" s="304"/>
      <c r="D143" s="304"/>
      <c r="E143" s="304"/>
      <c r="F143" s="304"/>
      <c r="G143" s="304"/>
      <c r="H143" s="304"/>
      <c r="I143" s="304"/>
      <c r="J143" s="304"/>
      <c r="K143" s="304"/>
    </row>
    <row r="144" spans="2:11" ht="7.5" customHeight="1">
      <c r="B144" s="305"/>
      <c r="C144" s="306"/>
      <c r="D144" s="306"/>
      <c r="E144" s="306"/>
      <c r="F144" s="306"/>
      <c r="G144" s="306"/>
      <c r="H144" s="306"/>
      <c r="I144" s="306"/>
      <c r="J144" s="306"/>
      <c r="K144" s="307"/>
    </row>
    <row r="145" spans="2:11" ht="45" customHeight="1">
      <c r="B145" s="308"/>
      <c r="C145" s="309" t="s">
        <v>1047</v>
      </c>
      <c r="D145" s="309"/>
      <c r="E145" s="309"/>
      <c r="F145" s="309"/>
      <c r="G145" s="309"/>
      <c r="H145" s="309"/>
      <c r="I145" s="309"/>
      <c r="J145" s="309"/>
      <c r="K145" s="310"/>
    </row>
    <row r="146" spans="2:11" ht="17.25" customHeight="1">
      <c r="B146" s="308"/>
      <c r="C146" s="311" t="s">
        <v>983</v>
      </c>
      <c r="D146" s="311"/>
      <c r="E146" s="311"/>
      <c r="F146" s="311" t="s">
        <v>984</v>
      </c>
      <c r="G146" s="312"/>
      <c r="H146" s="311" t="s">
        <v>166</v>
      </c>
      <c r="I146" s="311" t="s">
        <v>58</v>
      </c>
      <c r="J146" s="311" t="s">
        <v>985</v>
      </c>
      <c r="K146" s="310"/>
    </row>
    <row r="147" spans="2:11" ht="17.25" customHeight="1">
      <c r="B147" s="308"/>
      <c r="C147" s="313" t="s">
        <v>986</v>
      </c>
      <c r="D147" s="313"/>
      <c r="E147" s="313"/>
      <c r="F147" s="314" t="s">
        <v>987</v>
      </c>
      <c r="G147" s="315"/>
      <c r="H147" s="313"/>
      <c r="I147" s="313"/>
      <c r="J147" s="313" t="s">
        <v>988</v>
      </c>
      <c r="K147" s="310"/>
    </row>
    <row r="148" spans="2:11" ht="5.25" customHeight="1">
      <c r="B148" s="319"/>
      <c r="C148" s="316"/>
      <c r="D148" s="316"/>
      <c r="E148" s="316"/>
      <c r="F148" s="316"/>
      <c r="G148" s="317"/>
      <c r="H148" s="316"/>
      <c r="I148" s="316"/>
      <c r="J148" s="316"/>
      <c r="K148" s="340"/>
    </row>
    <row r="149" spans="2:11" ht="15" customHeight="1">
      <c r="B149" s="319"/>
      <c r="C149" s="344" t="s">
        <v>992</v>
      </c>
      <c r="D149" s="297"/>
      <c r="E149" s="297"/>
      <c r="F149" s="345" t="s">
        <v>989</v>
      </c>
      <c r="G149" s="297"/>
      <c r="H149" s="344" t="s">
        <v>1028</v>
      </c>
      <c r="I149" s="344" t="s">
        <v>991</v>
      </c>
      <c r="J149" s="344">
        <v>120</v>
      </c>
      <c r="K149" s="340"/>
    </row>
    <row r="150" spans="2:11" ht="15" customHeight="1">
      <c r="B150" s="319"/>
      <c r="C150" s="344" t="s">
        <v>1037</v>
      </c>
      <c r="D150" s="297"/>
      <c r="E150" s="297"/>
      <c r="F150" s="345" t="s">
        <v>989</v>
      </c>
      <c r="G150" s="297"/>
      <c r="H150" s="344" t="s">
        <v>1048</v>
      </c>
      <c r="I150" s="344" t="s">
        <v>991</v>
      </c>
      <c r="J150" s="344" t="s">
        <v>1039</v>
      </c>
      <c r="K150" s="340"/>
    </row>
    <row r="151" spans="2:11" ht="15" customHeight="1">
      <c r="B151" s="319"/>
      <c r="C151" s="344" t="s">
        <v>938</v>
      </c>
      <c r="D151" s="297"/>
      <c r="E151" s="297"/>
      <c r="F151" s="345" t="s">
        <v>989</v>
      </c>
      <c r="G151" s="297"/>
      <c r="H151" s="344" t="s">
        <v>1049</v>
      </c>
      <c r="I151" s="344" t="s">
        <v>991</v>
      </c>
      <c r="J151" s="344" t="s">
        <v>1039</v>
      </c>
      <c r="K151" s="340"/>
    </row>
    <row r="152" spans="2:11" ht="15" customHeight="1">
      <c r="B152" s="319"/>
      <c r="C152" s="344" t="s">
        <v>994</v>
      </c>
      <c r="D152" s="297"/>
      <c r="E152" s="297"/>
      <c r="F152" s="345" t="s">
        <v>995</v>
      </c>
      <c r="G152" s="297"/>
      <c r="H152" s="344" t="s">
        <v>1028</v>
      </c>
      <c r="I152" s="344" t="s">
        <v>991</v>
      </c>
      <c r="J152" s="344">
        <v>50</v>
      </c>
      <c r="K152" s="340"/>
    </row>
    <row r="153" spans="2:11" ht="15" customHeight="1">
      <c r="B153" s="319"/>
      <c r="C153" s="344" t="s">
        <v>997</v>
      </c>
      <c r="D153" s="297"/>
      <c r="E153" s="297"/>
      <c r="F153" s="345" t="s">
        <v>989</v>
      </c>
      <c r="G153" s="297"/>
      <c r="H153" s="344" t="s">
        <v>1028</v>
      </c>
      <c r="I153" s="344" t="s">
        <v>999</v>
      </c>
      <c r="J153" s="344"/>
      <c r="K153" s="340"/>
    </row>
    <row r="154" spans="2:11" ht="15" customHeight="1">
      <c r="B154" s="319"/>
      <c r="C154" s="344" t="s">
        <v>1008</v>
      </c>
      <c r="D154" s="297"/>
      <c r="E154" s="297"/>
      <c r="F154" s="345" t="s">
        <v>995</v>
      </c>
      <c r="G154" s="297"/>
      <c r="H154" s="344" t="s">
        <v>1028</v>
      </c>
      <c r="I154" s="344" t="s">
        <v>991</v>
      </c>
      <c r="J154" s="344">
        <v>50</v>
      </c>
      <c r="K154" s="340"/>
    </row>
    <row r="155" spans="2:11" ht="15" customHeight="1">
      <c r="B155" s="319"/>
      <c r="C155" s="344" t="s">
        <v>1016</v>
      </c>
      <c r="D155" s="297"/>
      <c r="E155" s="297"/>
      <c r="F155" s="345" t="s">
        <v>995</v>
      </c>
      <c r="G155" s="297"/>
      <c r="H155" s="344" t="s">
        <v>1028</v>
      </c>
      <c r="I155" s="344" t="s">
        <v>991</v>
      </c>
      <c r="J155" s="344">
        <v>50</v>
      </c>
      <c r="K155" s="340"/>
    </row>
    <row r="156" spans="2:11" ht="15" customHeight="1">
      <c r="B156" s="319"/>
      <c r="C156" s="344" t="s">
        <v>1014</v>
      </c>
      <c r="D156" s="297"/>
      <c r="E156" s="297"/>
      <c r="F156" s="345" t="s">
        <v>995</v>
      </c>
      <c r="G156" s="297"/>
      <c r="H156" s="344" t="s">
        <v>1028</v>
      </c>
      <c r="I156" s="344" t="s">
        <v>991</v>
      </c>
      <c r="J156" s="344">
        <v>50</v>
      </c>
      <c r="K156" s="340"/>
    </row>
    <row r="157" spans="2:11" ht="15" customHeight="1">
      <c r="B157" s="319"/>
      <c r="C157" s="344" t="s">
        <v>142</v>
      </c>
      <c r="D157" s="297"/>
      <c r="E157" s="297"/>
      <c r="F157" s="345" t="s">
        <v>989</v>
      </c>
      <c r="G157" s="297"/>
      <c r="H157" s="344" t="s">
        <v>1050</v>
      </c>
      <c r="I157" s="344" t="s">
        <v>991</v>
      </c>
      <c r="J157" s="344" t="s">
        <v>1051</v>
      </c>
      <c r="K157" s="340"/>
    </row>
    <row r="158" spans="2:11" ht="15" customHeight="1">
      <c r="B158" s="319"/>
      <c r="C158" s="344" t="s">
        <v>1052</v>
      </c>
      <c r="D158" s="297"/>
      <c r="E158" s="297"/>
      <c r="F158" s="345" t="s">
        <v>989</v>
      </c>
      <c r="G158" s="297"/>
      <c r="H158" s="344" t="s">
        <v>1053</v>
      </c>
      <c r="I158" s="344" t="s">
        <v>1023</v>
      </c>
      <c r="J158" s="344"/>
      <c r="K158" s="340"/>
    </row>
    <row r="159" spans="2:11" ht="15" customHeight="1">
      <c r="B159" s="346"/>
      <c r="C159" s="328"/>
      <c r="D159" s="328"/>
      <c r="E159" s="328"/>
      <c r="F159" s="328"/>
      <c r="G159" s="328"/>
      <c r="H159" s="328"/>
      <c r="I159" s="328"/>
      <c r="J159" s="328"/>
      <c r="K159" s="347"/>
    </row>
    <row r="160" spans="2:11" ht="18.75" customHeight="1">
      <c r="B160" s="293"/>
      <c r="C160" s="297"/>
      <c r="D160" s="297"/>
      <c r="E160" s="297"/>
      <c r="F160" s="318"/>
      <c r="G160" s="297"/>
      <c r="H160" s="297"/>
      <c r="I160" s="297"/>
      <c r="J160" s="297"/>
      <c r="K160" s="293"/>
    </row>
    <row r="161" spans="2:11" ht="18.75" customHeight="1">
      <c r="B161" s="304"/>
      <c r="C161" s="304"/>
      <c r="D161" s="304"/>
      <c r="E161" s="304"/>
      <c r="F161" s="304"/>
      <c r="G161" s="304"/>
      <c r="H161" s="304"/>
      <c r="I161" s="304"/>
      <c r="J161" s="304"/>
      <c r="K161" s="304"/>
    </row>
    <row r="162" spans="2:11" ht="7.5" customHeight="1">
      <c r="B162" s="283"/>
      <c r="C162" s="284"/>
      <c r="D162" s="284"/>
      <c r="E162" s="284"/>
      <c r="F162" s="284"/>
      <c r="G162" s="284"/>
      <c r="H162" s="284"/>
      <c r="I162" s="284"/>
      <c r="J162" s="284"/>
      <c r="K162" s="285"/>
    </row>
    <row r="163" spans="2:11" ht="45" customHeight="1">
      <c r="B163" s="286"/>
      <c r="C163" s="287" t="s">
        <v>1054</v>
      </c>
      <c r="D163" s="287"/>
      <c r="E163" s="287"/>
      <c r="F163" s="287"/>
      <c r="G163" s="287"/>
      <c r="H163" s="287"/>
      <c r="I163" s="287"/>
      <c r="J163" s="287"/>
      <c r="K163" s="288"/>
    </row>
    <row r="164" spans="2:11" ht="17.25" customHeight="1">
      <c r="B164" s="286"/>
      <c r="C164" s="311" t="s">
        <v>983</v>
      </c>
      <c r="D164" s="311"/>
      <c r="E164" s="311"/>
      <c r="F164" s="311" t="s">
        <v>984</v>
      </c>
      <c r="G164" s="348"/>
      <c r="H164" s="349" t="s">
        <v>166</v>
      </c>
      <c r="I164" s="349" t="s">
        <v>58</v>
      </c>
      <c r="J164" s="311" t="s">
        <v>985</v>
      </c>
      <c r="K164" s="288"/>
    </row>
    <row r="165" spans="2:11" ht="17.25" customHeight="1">
      <c r="B165" s="289"/>
      <c r="C165" s="313" t="s">
        <v>986</v>
      </c>
      <c r="D165" s="313"/>
      <c r="E165" s="313"/>
      <c r="F165" s="314" t="s">
        <v>987</v>
      </c>
      <c r="G165" s="350"/>
      <c r="H165" s="351"/>
      <c r="I165" s="351"/>
      <c r="J165" s="313" t="s">
        <v>988</v>
      </c>
      <c r="K165" s="291"/>
    </row>
    <row r="166" spans="2:11" ht="5.25" customHeight="1">
      <c r="B166" s="319"/>
      <c r="C166" s="316"/>
      <c r="D166" s="316"/>
      <c r="E166" s="316"/>
      <c r="F166" s="316"/>
      <c r="G166" s="317"/>
      <c r="H166" s="316"/>
      <c r="I166" s="316"/>
      <c r="J166" s="316"/>
      <c r="K166" s="340"/>
    </row>
    <row r="167" spans="2:11" ht="15" customHeight="1">
      <c r="B167" s="319"/>
      <c r="C167" s="297" t="s">
        <v>992</v>
      </c>
      <c r="D167" s="297"/>
      <c r="E167" s="297"/>
      <c r="F167" s="318" t="s">
        <v>989</v>
      </c>
      <c r="G167" s="297"/>
      <c r="H167" s="297" t="s">
        <v>1028</v>
      </c>
      <c r="I167" s="297" t="s">
        <v>991</v>
      </c>
      <c r="J167" s="297">
        <v>120</v>
      </c>
      <c r="K167" s="340"/>
    </row>
    <row r="168" spans="2:11" ht="15" customHeight="1">
      <c r="B168" s="319"/>
      <c r="C168" s="297" t="s">
        <v>1037</v>
      </c>
      <c r="D168" s="297"/>
      <c r="E168" s="297"/>
      <c r="F168" s="318" t="s">
        <v>989</v>
      </c>
      <c r="G168" s="297"/>
      <c r="H168" s="297" t="s">
        <v>1038</v>
      </c>
      <c r="I168" s="297" t="s">
        <v>991</v>
      </c>
      <c r="J168" s="297" t="s">
        <v>1039</v>
      </c>
      <c r="K168" s="340"/>
    </row>
    <row r="169" spans="2:11" ht="15" customHeight="1">
      <c r="B169" s="319"/>
      <c r="C169" s="297" t="s">
        <v>938</v>
      </c>
      <c r="D169" s="297"/>
      <c r="E169" s="297"/>
      <c r="F169" s="318" t="s">
        <v>989</v>
      </c>
      <c r="G169" s="297"/>
      <c r="H169" s="297" t="s">
        <v>1055</v>
      </c>
      <c r="I169" s="297" t="s">
        <v>991</v>
      </c>
      <c r="J169" s="297" t="s">
        <v>1039</v>
      </c>
      <c r="K169" s="340"/>
    </row>
    <row r="170" spans="2:11" ht="15" customHeight="1">
      <c r="B170" s="319"/>
      <c r="C170" s="297" t="s">
        <v>994</v>
      </c>
      <c r="D170" s="297"/>
      <c r="E170" s="297"/>
      <c r="F170" s="318" t="s">
        <v>995</v>
      </c>
      <c r="G170" s="297"/>
      <c r="H170" s="297" t="s">
        <v>1055</v>
      </c>
      <c r="I170" s="297" t="s">
        <v>991</v>
      </c>
      <c r="J170" s="297">
        <v>50</v>
      </c>
      <c r="K170" s="340"/>
    </row>
    <row r="171" spans="2:11" ht="15" customHeight="1">
      <c r="B171" s="319"/>
      <c r="C171" s="297" t="s">
        <v>997</v>
      </c>
      <c r="D171" s="297"/>
      <c r="E171" s="297"/>
      <c r="F171" s="318" t="s">
        <v>989</v>
      </c>
      <c r="G171" s="297"/>
      <c r="H171" s="297" t="s">
        <v>1055</v>
      </c>
      <c r="I171" s="297" t="s">
        <v>999</v>
      </c>
      <c r="J171" s="297"/>
      <c r="K171" s="340"/>
    </row>
    <row r="172" spans="2:11" ht="15" customHeight="1">
      <c r="B172" s="319"/>
      <c r="C172" s="297" t="s">
        <v>1008</v>
      </c>
      <c r="D172" s="297"/>
      <c r="E172" s="297"/>
      <c r="F172" s="318" t="s">
        <v>995</v>
      </c>
      <c r="G172" s="297"/>
      <c r="H172" s="297" t="s">
        <v>1055</v>
      </c>
      <c r="I172" s="297" t="s">
        <v>991</v>
      </c>
      <c r="J172" s="297">
        <v>50</v>
      </c>
      <c r="K172" s="340"/>
    </row>
    <row r="173" spans="2:11" ht="15" customHeight="1">
      <c r="B173" s="319"/>
      <c r="C173" s="297" t="s">
        <v>1016</v>
      </c>
      <c r="D173" s="297"/>
      <c r="E173" s="297"/>
      <c r="F173" s="318" t="s">
        <v>995</v>
      </c>
      <c r="G173" s="297"/>
      <c r="H173" s="297" t="s">
        <v>1055</v>
      </c>
      <c r="I173" s="297" t="s">
        <v>991</v>
      </c>
      <c r="J173" s="297">
        <v>50</v>
      </c>
      <c r="K173" s="340"/>
    </row>
    <row r="174" spans="2:11" ht="15" customHeight="1">
      <c r="B174" s="319"/>
      <c r="C174" s="297" t="s">
        <v>1014</v>
      </c>
      <c r="D174" s="297"/>
      <c r="E174" s="297"/>
      <c r="F174" s="318" t="s">
        <v>995</v>
      </c>
      <c r="G174" s="297"/>
      <c r="H174" s="297" t="s">
        <v>1055</v>
      </c>
      <c r="I174" s="297" t="s">
        <v>991</v>
      </c>
      <c r="J174" s="297">
        <v>50</v>
      </c>
      <c r="K174" s="340"/>
    </row>
    <row r="175" spans="2:11" ht="15" customHeight="1">
      <c r="B175" s="319"/>
      <c r="C175" s="297" t="s">
        <v>165</v>
      </c>
      <c r="D175" s="297"/>
      <c r="E175" s="297"/>
      <c r="F175" s="318" t="s">
        <v>989</v>
      </c>
      <c r="G175" s="297"/>
      <c r="H175" s="297" t="s">
        <v>1056</v>
      </c>
      <c r="I175" s="297" t="s">
        <v>1057</v>
      </c>
      <c r="J175" s="297"/>
      <c r="K175" s="340"/>
    </row>
    <row r="176" spans="2:11" ht="15" customHeight="1">
      <c r="B176" s="319"/>
      <c r="C176" s="297" t="s">
        <v>58</v>
      </c>
      <c r="D176" s="297"/>
      <c r="E176" s="297"/>
      <c r="F176" s="318" t="s">
        <v>989</v>
      </c>
      <c r="G176" s="297"/>
      <c r="H176" s="297" t="s">
        <v>1058</v>
      </c>
      <c r="I176" s="297" t="s">
        <v>1059</v>
      </c>
      <c r="J176" s="297">
        <v>1</v>
      </c>
      <c r="K176" s="340"/>
    </row>
    <row r="177" spans="2:11" ht="15" customHeight="1">
      <c r="B177" s="319"/>
      <c r="C177" s="297" t="s">
        <v>54</v>
      </c>
      <c r="D177" s="297"/>
      <c r="E177" s="297"/>
      <c r="F177" s="318" t="s">
        <v>989</v>
      </c>
      <c r="G177" s="297"/>
      <c r="H177" s="297" t="s">
        <v>1060</v>
      </c>
      <c r="I177" s="297" t="s">
        <v>991</v>
      </c>
      <c r="J177" s="297">
        <v>20</v>
      </c>
      <c r="K177" s="340"/>
    </row>
    <row r="178" spans="2:11" ht="15" customHeight="1">
      <c r="B178" s="319"/>
      <c r="C178" s="297" t="s">
        <v>166</v>
      </c>
      <c r="D178" s="297"/>
      <c r="E178" s="297"/>
      <c r="F178" s="318" t="s">
        <v>989</v>
      </c>
      <c r="G178" s="297"/>
      <c r="H178" s="297" t="s">
        <v>1061</v>
      </c>
      <c r="I178" s="297" t="s">
        <v>991</v>
      </c>
      <c r="J178" s="297">
        <v>255</v>
      </c>
      <c r="K178" s="340"/>
    </row>
    <row r="179" spans="2:11" ht="15" customHeight="1">
      <c r="B179" s="319"/>
      <c r="C179" s="297" t="s">
        <v>167</v>
      </c>
      <c r="D179" s="297"/>
      <c r="E179" s="297"/>
      <c r="F179" s="318" t="s">
        <v>989</v>
      </c>
      <c r="G179" s="297"/>
      <c r="H179" s="297" t="s">
        <v>954</v>
      </c>
      <c r="I179" s="297" t="s">
        <v>991</v>
      </c>
      <c r="J179" s="297">
        <v>10</v>
      </c>
      <c r="K179" s="340"/>
    </row>
    <row r="180" spans="2:11" ht="15" customHeight="1">
      <c r="B180" s="319"/>
      <c r="C180" s="297" t="s">
        <v>168</v>
      </c>
      <c r="D180" s="297"/>
      <c r="E180" s="297"/>
      <c r="F180" s="318" t="s">
        <v>989</v>
      </c>
      <c r="G180" s="297"/>
      <c r="H180" s="297" t="s">
        <v>1062</v>
      </c>
      <c r="I180" s="297" t="s">
        <v>1023</v>
      </c>
      <c r="J180" s="297"/>
      <c r="K180" s="340"/>
    </row>
    <row r="181" spans="2:11" ht="15" customHeight="1">
      <c r="B181" s="319"/>
      <c r="C181" s="297" t="s">
        <v>1063</v>
      </c>
      <c r="D181" s="297"/>
      <c r="E181" s="297"/>
      <c r="F181" s="318" t="s">
        <v>989</v>
      </c>
      <c r="G181" s="297"/>
      <c r="H181" s="297" t="s">
        <v>1064</v>
      </c>
      <c r="I181" s="297" t="s">
        <v>1023</v>
      </c>
      <c r="J181" s="297"/>
      <c r="K181" s="340"/>
    </row>
    <row r="182" spans="2:11" ht="15" customHeight="1">
      <c r="B182" s="319"/>
      <c r="C182" s="297" t="s">
        <v>1052</v>
      </c>
      <c r="D182" s="297"/>
      <c r="E182" s="297"/>
      <c r="F182" s="318" t="s">
        <v>989</v>
      </c>
      <c r="G182" s="297"/>
      <c r="H182" s="297" t="s">
        <v>1065</v>
      </c>
      <c r="I182" s="297" t="s">
        <v>1023</v>
      </c>
      <c r="J182" s="297"/>
      <c r="K182" s="340"/>
    </row>
    <row r="183" spans="2:11" ht="15" customHeight="1">
      <c r="B183" s="319"/>
      <c r="C183" s="297" t="s">
        <v>170</v>
      </c>
      <c r="D183" s="297"/>
      <c r="E183" s="297"/>
      <c r="F183" s="318" t="s">
        <v>995</v>
      </c>
      <c r="G183" s="297"/>
      <c r="H183" s="297" t="s">
        <v>1066</v>
      </c>
      <c r="I183" s="297" t="s">
        <v>991</v>
      </c>
      <c r="J183" s="297">
        <v>50</v>
      </c>
      <c r="K183" s="340"/>
    </row>
    <row r="184" spans="2:11" ht="15" customHeight="1">
      <c r="B184" s="319"/>
      <c r="C184" s="297" t="s">
        <v>1067</v>
      </c>
      <c r="D184" s="297"/>
      <c r="E184" s="297"/>
      <c r="F184" s="318" t="s">
        <v>995</v>
      </c>
      <c r="G184" s="297"/>
      <c r="H184" s="297" t="s">
        <v>1068</v>
      </c>
      <c r="I184" s="297" t="s">
        <v>1069</v>
      </c>
      <c r="J184" s="297"/>
      <c r="K184" s="340"/>
    </row>
    <row r="185" spans="2:11" ht="15" customHeight="1">
      <c r="B185" s="319"/>
      <c r="C185" s="297" t="s">
        <v>1070</v>
      </c>
      <c r="D185" s="297"/>
      <c r="E185" s="297"/>
      <c r="F185" s="318" t="s">
        <v>995</v>
      </c>
      <c r="G185" s="297"/>
      <c r="H185" s="297" t="s">
        <v>1071</v>
      </c>
      <c r="I185" s="297" t="s">
        <v>1069</v>
      </c>
      <c r="J185" s="297"/>
      <c r="K185" s="340"/>
    </row>
    <row r="186" spans="2:11" ht="15" customHeight="1">
      <c r="B186" s="319"/>
      <c r="C186" s="297" t="s">
        <v>1072</v>
      </c>
      <c r="D186" s="297"/>
      <c r="E186" s="297"/>
      <c r="F186" s="318" t="s">
        <v>995</v>
      </c>
      <c r="G186" s="297"/>
      <c r="H186" s="297" t="s">
        <v>1073</v>
      </c>
      <c r="I186" s="297" t="s">
        <v>1069</v>
      </c>
      <c r="J186" s="297"/>
      <c r="K186" s="340"/>
    </row>
    <row r="187" spans="2:11" ht="15" customHeight="1">
      <c r="B187" s="319"/>
      <c r="C187" s="352" t="s">
        <v>1074</v>
      </c>
      <c r="D187" s="297"/>
      <c r="E187" s="297"/>
      <c r="F187" s="318" t="s">
        <v>995</v>
      </c>
      <c r="G187" s="297"/>
      <c r="H187" s="297" t="s">
        <v>1075</v>
      </c>
      <c r="I187" s="297" t="s">
        <v>1076</v>
      </c>
      <c r="J187" s="353" t="s">
        <v>1077</v>
      </c>
      <c r="K187" s="340"/>
    </row>
    <row r="188" spans="2:11" ht="15" customHeight="1">
      <c r="B188" s="319"/>
      <c r="C188" s="303" t="s">
        <v>43</v>
      </c>
      <c r="D188" s="297"/>
      <c r="E188" s="297"/>
      <c r="F188" s="318" t="s">
        <v>989</v>
      </c>
      <c r="G188" s="297"/>
      <c r="H188" s="293" t="s">
        <v>1078</v>
      </c>
      <c r="I188" s="297" t="s">
        <v>1079</v>
      </c>
      <c r="J188" s="297"/>
      <c r="K188" s="340"/>
    </row>
    <row r="189" spans="2:11" ht="15" customHeight="1">
      <c r="B189" s="319"/>
      <c r="C189" s="303" t="s">
        <v>1080</v>
      </c>
      <c r="D189" s="297"/>
      <c r="E189" s="297"/>
      <c r="F189" s="318" t="s">
        <v>989</v>
      </c>
      <c r="G189" s="297"/>
      <c r="H189" s="297" t="s">
        <v>1081</v>
      </c>
      <c r="I189" s="297" t="s">
        <v>1023</v>
      </c>
      <c r="J189" s="297"/>
      <c r="K189" s="340"/>
    </row>
    <row r="190" spans="2:11" ht="15" customHeight="1">
      <c r="B190" s="319"/>
      <c r="C190" s="303" t="s">
        <v>1082</v>
      </c>
      <c r="D190" s="297"/>
      <c r="E190" s="297"/>
      <c r="F190" s="318" t="s">
        <v>989</v>
      </c>
      <c r="G190" s="297"/>
      <c r="H190" s="297" t="s">
        <v>1083</v>
      </c>
      <c r="I190" s="297" t="s">
        <v>1023</v>
      </c>
      <c r="J190" s="297"/>
      <c r="K190" s="340"/>
    </row>
    <row r="191" spans="2:11" ht="15" customHeight="1">
      <c r="B191" s="319"/>
      <c r="C191" s="303" t="s">
        <v>1084</v>
      </c>
      <c r="D191" s="297"/>
      <c r="E191" s="297"/>
      <c r="F191" s="318" t="s">
        <v>995</v>
      </c>
      <c r="G191" s="297"/>
      <c r="H191" s="297" t="s">
        <v>1085</v>
      </c>
      <c r="I191" s="297" t="s">
        <v>1023</v>
      </c>
      <c r="J191" s="297"/>
      <c r="K191" s="340"/>
    </row>
    <row r="192" spans="2:11" ht="15" customHeight="1">
      <c r="B192" s="346"/>
      <c r="C192" s="354"/>
      <c r="D192" s="328"/>
      <c r="E192" s="328"/>
      <c r="F192" s="328"/>
      <c r="G192" s="328"/>
      <c r="H192" s="328"/>
      <c r="I192" s="328"/>
      <c r="J192" s="328"/>
      <c r="K192" s="347"/>
    </row>
    <row r="193" spans="2:11" ht="18.75" customHeight="1">
      <c r="B193" s="293"/>
      <c r="C193" s="297"/>
      <c r="D193" s="297"/>
      <c r="E193" s="297"/>
      <c r="F193" s="318"/>
      <c r="G193" s="297"/>
      <c r="H193" s="297"/>
      <c r="I193" s="297"/>
      <c r="J193" s="297"/>
      <c r="K193" s="293"/>
    </row>
    <row r="194" spans="2:11" ht="18.75" customHeight="1">
      <c r="B194" s="293"/>
      <c r="C194" s="297"/>
      <c r="D194" s="297"/>
      <c r="E194" s="297"/>
      <c r="F194" s="318"/>
      <c r="G194" s="297"/>
      <c r="H194" s="297"/>
      <c r="I194" s="297"/>
      <c r="J194" s="297"/>
      <c r="K194" s="293"/>
    </row>
    <row r="195" spans="2:11" ht="18.75" customHeight="1">
      <c r="B195" s="304"/>
      <c r="C195" s="304"/>
      <c r="D195" s="304"/>
      <c r="E195" s="304"/>
      <c r="F195" s="304"/>
      <c r="G195" s="304"/>
      <c r="H195" s="304"/>
      <c r="I195" s="304"/>
      <c r="J195" s="304"/>
      <c r="K195" s="304"/>
    </row>
    <row r="196" spans="2:11" ht="13.5">
      <c r="B196" s="283"/>
      <c r="C196" s="284"/>
      <c r="D196" s="284"/>
      <c r="E196" s="284"/>
      <c r="F196" s="284"/>
      <c r="G196" s="284"/>
      <c r="H196" s="284"/>
      <c r="I196" s="284"/>
      <c r="J196" s="284"/>
      <c r="K196" s="285"/>
    </row>
    <row r="197" spans="2:11" ht="21">
      <c r="B197" s="286"/>
      <c r="C197" s="287" t="s">
        <v>1086</v>
      </c>
      <c r="D197" s="287"/>
      <c r="E197" s="287"/>
      <c r="F197" s="287"/>
      <c r="G197" s="287"/>
      <c r="H197" s="287"/>
      <c r="I197" s="287"/>
      <c r="J197" s="287"/>
      <c r="K197" s="288"/>
    </row>
    <row r="198" spans="2:11" ht="25.5" customHeight="1">
      <c r="B198" s="286"/>
      <c r="C198" s="355" t="s">
        <v>1087</v>
      </c>
      <c r="D198" s="355"/>
      <c r="E198" s="355"/>
      <c r="F198" s="355" t="s">
        <v>1088</v>
      </c>
      <c r="G198" s="356"/>
      <c r="H198" s="355" t="s">
        <v>1089</v>
      </c>
      <c r="I198" s="355"/>
      <c r="J198" s="355"/>
      <c r="K198" s="288"/>
    </row>
    <row r="199" spans="2:11" ht="5.25" customHeight="1">
      <c r="B199" s="319"/>
      <c r="C199" s="316"/>
      <c r="D199" s="316"/>
      <c r="E199" s="316"/>
      <c r="F199" s="316"/>
      <c r="G199" s="297"/>
      <c r="H199" s="316"/>
      <c r="I199" s="316"/>
      <c r="J199" s="316"/>
      <c r="K199" s="340"/>
    </row>
    <row r="200" spans="2:11" ht="15" customHeight="1">
      <c r="B200" s="319"/>
      <c r="C200" s="297" t="s">
        <v>1079</v>
      </c>
      <c r="D200" s="297"/>
      <c r="E200" s="297"/>
      <c r="F200" s="318" t="s">
        <v>44</v>
      </c>
      <c r="G200" s="297"/>
      <c r="H200" s="297" t="s">
        <v>1090</v>
      </c>
      <c r="I200" s="297"/>
      <c r="J200" s="297"/>
      <c r="K200" s="340"/>
    </row>
    <row r="201" spans="2:11" ht="15" customHeight="1">
      <c r="B201" s="319"/>
      <c r="C201" s="325"/>
      <c r="D201" s="297"/>
      <c r="E201" s="297"/>
      <c r="F201" s="318" t="s">
        <v>45</v>
      </c>
      <c r="G201" s="297"/>
      <c r="H201" s="297" t="s">
        <v>1091</v>
      </c>
      <c r="I201" s="297"/>
      <c r="J201" s="297"/>
      <c r="K201" s="340"/>
    </row>
    <row r="202" spans="2:11" ht="15" customHeight="1">
      <c r="B202" s="319"/>
      <c r="C202" s="325"/>
      <c r="D202" s="297"/>
      <c r="E202" s="297"/>
      <c r="F202" s="318" t="s">
        <v>48</v>
      </c>
      <c r="G202" s="297"/>
      <c r="H202" s="297" t="s">
        <v>1092</v>
      </c>
      <c r="I202" s="297"/>
      <c r="J202" s="297"/>
      <c r="K202" s="340"/>
    </row>
    <row r="203" spans="2:11" ht="15" customHeight="1">
      <c r="B203" s="319"/>
      <c r="C203" s="297"/>
      <c r="D203" s="297"/>
      <c r="E203" s="297"/>
      <c r="F203" s="318" t="s">
        <v>46</v>
      </c>
      <c r="G203" s="297"/>
      <c r="H203" s="297" t="s">
        <v>1093</v>
      </c>
      <c r="I203" s="297"/>
      <c r="J203" s="297"/>
      <c r="K203" s="340"/>
    </row>
    <row r="204" spans="2:11" ht="15" customHeight="1">
      <c r="B204" s="319"/>
      <c r="C204" s="297"/>
      <c r="D204" s="297"/>
      <c r="E204" s="297"/>
      <c r="F204" s="318" t="s">
        <v>47</v>
      </c>
      <c r="G204" s="297"/>
      <c r="H204" s="297" t="s">
        <v>1094</v>
      </c>
      <c r="I204" s="297"/>
      <c r="J204" s="297"/>
      <c r="K204" s="340"/>
    </row>
    <row r="205" spans="2:11" ht="15" customHeight="1">
      <c r="B205" s="319"/>
      <c r="C205" s="297"/>
      <c r="D205" s="297"/>
      <c r="E205" s="297"/>
      <c r="F205" s="318"/>
      <c r="G205" s="297"/>
      <c r="H205" s="297"/>
      <c r="I205" s="297"/>
      <c r="J205" s="297"/>
      <c r="K205" s="340"/>
    </row>
    <row r="206" spans="2:11" ht="15" customHeight="1">
      <c r="B206" s="319"/>
      <c r="C206" s="297" t="s">
        <v>1035</v>
      </c>
      <c r="D206" s="297"/>
      <c r="E206" s="297"/>
      <c r="F206" s="318" t="s">
        <v>80</v>
      </c>
      <c r="G206" s="297"/>
      <c r="H206" s="297" t="s">
        <v>1095</v>
      </c>
      <c r="I206" s="297"/>
      <c r="J206" s="297"/>
      <c r="K206" s="340"/>
    </row>
    <row r="207" spans="2:11" ht="15" customHeight="1">
      <c r="B207" s="319"/>
      <c r="C207" s="325"/>
      <c r="D207" s="297"/>
      <c r="E207" s="297"/>
      <c r="F207" s="318" t="s">
        <v>932</v>
      </c>
      <c r="G207" s="297"/>
      <c r="H207" s="297" t="s">
        <v>933</v>
      </c>
      <c r="I207" s="297"/>
      <c r="J207" s="297"/>
      <c r="K207" s="340"/>
    </row>
    <row r="208" spans="2:11" ht="15" customHeight="1">
      <c r="B208" s="319"/>
      <c r="C208" s="297"/>
      <c r="D208" s="297"/>
      <c r="E208" s="297"/>
      <c r="F208" s="318" t="s">
        <v>930</v>
      </c>
      <c r="G208" s="297"/>
      <c r="H208" s="297" t="s">
        <v>1096</v>
      </c>
      <c r="I208" s="297"/>
      <c r="J208" s="297"/>
      <c r="K208" s="340"/>
    </row>
    <row r="209" spans="2:11" ht="15" customHeight="1">
      <c r="B209" s="357"/>
      <c r="C209" s="325"/>
      <c r="D209" s="325"/>
      <c r="E209" s="325"/>
      <c r="F209" s="318" t="s">
        <v>934</v>
      </c>
      <c r="G209" s="303"/>
      <c r="H209" s="344" t="s">
        <v>935</v>
      </c>
      <c r="I209" s="344"/>
      <c r="J209" s="344"/>
      <c r="K209" s="358"/>
    </row>
    <row r="210" spans="2:11" ht="15" customHeight="1">
      <c r="B210" s="357"/>
      <c r="C210" s="325"/>
      <c r="D210" s="325"/>
      <c r="E210" s="325"/>
      <c r="F210" s="318" t="s">
        <v>936</v>
      </c>
      <c r="G210" s="303"/>
      <c r="H210" s="344" t="s">
        <v>1097</v>
      </c>
      <c r="I210" s="344"/>
      <c r="J210" s="344"/>
      <c r="K210" s="358"/>
    </row>
    <row r="211" spans="2:11" ht="15" customHeight="1">
      <c r="B211" s="357"/>
      <c r="C211" s="325"/>
      <c r="D211" s="325"/>
      <c r="E211" s="325"/>
      <c r="F211" s="359"/>
      <c r="G211" s="303"/>
      <c r="H211" s="360"/>
      <c r="I211" s="360"/>
      <c r="J211" s="360"/>
      <c r="K211" s="358"/>
    </row>
    <row r="212" spans="2:11" ht="15" customHeight="1">
      <c r="B212" s="357"/>
      <c r="C212" s="297" t="s">
        <v>1059</v>
      </c>
      <c r="D212" s="325"/>
      <c r="E212" s="325"/>
      <c r="F212" s="318">
        <v>1</v>
      </c>
      <c r="G212" s="303"/>
      <c r="H212" s="344" t="s">
        <v>1098</v>
      </c>
      <c r="I212" s="344"/>
      <c r="J212" s="344"/>
      <c r="K212" s="358"/>
    </row>
    <row r="213" spans="2:11" ht="15" customHeight="1">
      <c r="B213" s="357"/>
      <c r="C213" s="325"/>
      <c r="D213" s="325"/>
      <c r="E213" s="325"/>
      <c r="F213" s="318">
        <v>2</v>
      </c>
      <c r="G213" s="303"/>
      <c r="H213" s="344" t="s">
        <v>1099</v>
      </c>
      <c r="I213" s="344"/>
      <c r="J213" s="344"/>
      <c r="K213" s="358"/>
    </row>
    <row r="214" spans="2:11" ht="15" customHeight="1">
      <c r="B214" s="357"/>
      <c r="C214" s="325"/>
      <c r="D214" s="325"/>
      <c r="E214" s="325"/>
      <c r="F214" s="318">
        <v>3</v>
      </c>
      <c r="G214" s="303"/>
      <c r="H214" s="344" t="s">
        <v>1100</v>
      </c>
      <c r="I214" s="344"/>
      <c r="J214" s="344"/>
      <c r="K214" s="358"/>
    </row>
    <row r="215" spans="2:11" ht="15" customHeight="1">
      <c r="B215" s="357"/>
      <c r="C215" s="325"/>
      <c r="D215" s="325"/>
      <c r="E215" s="325"/>
      <c r="F215" s="318">
        <v>4</v>
      </c>
      <c r="G215" s="303"/>
      <c r="H215" s="344" t="s">
        <v>1101</v>
      </c>
      <c r="I215" s="344"/>
      <c r="J215" s="344"/>
      <c r="K215" s="358"/>
    </row>
    <row r="216" spans="2:11" ht="12.75" customHeight="1">
      <c r="B216" s="361"/>
      <c r="C216" s="362"/>
      <c r="D216" s="362"/>
      <c r="E216" s="362"/>
      <c r="F216" s="362"/>
      <c r="G216" s="362"/>
      <c r="H216" s="362"/>
      <c r="I216" s="362"/>
      <c r="J216" s="362"/>
      <c r="K216" s="363"/>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sheetPr>
    <pageSetUpPr fitToPage="1"/>
  </sheetPr>
  <dimension ref="A1:BR4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84</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746</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ROUND(J94,2)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ROUND(SUM(BE94:BE417),2)</f>
        <v>0</v>
      </c>
      <c r="G30" s="46"/>
      <c r="H30" s="46"/>
      <c r="I30" s="157">
        <v>0.21</v>
      </c>
      <c r="J30" s="156">
        <f>ROUND(ROUND((SUM(BE94:BE417)),2)*I30,0)</f>
        <v>0</v>
      </c>
      <c r="K30" s="50"/>
    </row>
    <row r="31" spans="2:11" s="1" customFormat="1" ht="14.4" customHeight="1">
      <c r="B31" s="45"/>
      <c r="C31" s="46"/>
      <c r="D31" s="46"/>
      <c r="E31" s="54" t="s">
        <v>45</v>
      </c>
      <c r="F31" s="156">
        <f>ROUND(SUM(BF94:BF417),2)</f>
        <v>0</v>
      </c>
      <c r="G31" s="46"/>
      <c r="H31" s="46"/>
      <c r="I31" s="157">
        <v>0.15</v>
      </c>
      <c r="J31" s="156">
        <f>ROUND(ROUND((SUM(BF94:BF417)),2)*I31,0)</f>
        <v>0</v>
      </c>
      <c r="K31" s="50"/>
    </row>
    <row r="32" spans="2:11" s="1" customFormat="1" ht="14.4" customHeight="1" hidden="1">
      <c r="B32" s="45"/>
      <c r="C32" s="46"/>
      <c r="D32" s="46"/>
      <c r="E32" s="54" t="s">
        <v>46</v>
      </c>
      <c r="F32" s="156">
        <f>ROUND(SUM(BG94:BG417),2)</f>
        <v>0</v>
      </c>
      <c r="G32" s="46"/>
      <c r="H32" s="46"/>
      <c r="I32" s="157">
        <v>0.21</v>
      </c>
      <c r="J32" s="156">
        <v>0</v>
      </c>
      <c r="K32" s="50"/>
    </row>
    <row r="33" spans="2:11" s="1" customFormat="1" ht="14.4" customHeight="1" hidden="1">
      <c r="B33" s="45"/>
      <c r="C33" s="46"/>
      <c r="D33" s="46"/>
      <c r="E33" s="54" t="s">
        <v>47</v>
      </c>
      <c r="F33" s="156">
        <f>ROUND(SUM(BH94:BH417),2)</f>
        <v>0</v>
      </c>
      <c r="G33" s="46"/>
      <c r="H33" s="46"/>
      <c r="I33" s="157">
        <v>0.15</v>
      </c>
      <c r="J33" s="156">
        <v>0</v>
      </c>
      <c r="K33" s="50"/>
    </row>
    <row r="34" spans="2:11" s="1" customFormat="1" ht="14.4" customHeight="1" hidden="1">
      <c r="B34" s="45"/>
      <c r="C34" s="46"/>
      <c r="D34" s="46"/>
      <c r="E34" s="54" t="s">
        <v>48</v>
      </c>
      <c r="F34" s="156">
        <f>ROUND(SUM(BI94:BI417),2)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01 - 2 - SO 01-2 Garsoniera č. 2</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J94</f>
        <v>0</v>
      </c>
      <c r="K56" s="50"/>
      <c r="AU56" s="23" t="s">
        <v>145</v>
      </c>
    </row>
    <row r="57" spans="2:11" s="7" customFormat="1" ht="24.95" customHeight="1">
      <c r="B57" s="176"/>
      <c r="C57" s="177"/>
      <c r="D57" s="178" t="s">
        <v>146</v>
      </c>
      <c r="E57" s="179"/>
      <c r="F57" s="179"/>
      <c r="G57" s="179"/>
      <c r="H57" s="179"/>
      <c r="I57" s="180"/>
      <c r="J57" s="181">
        <f>J95</f>
        <v>0</v>
      </c>
      <c r="K57" s="182"/>
    </row>
    <row r="58" spans="2:11" s="8" customFormat="1" ht="19.9" customHeight="1">
      <c r="B58" s="183"/>
      <c r="C58" s="184"/>
      <c r="D58" s="185" t="s">
        <v>147</v>
      </c>
      <c r="E58" s="186"/>
      <c r="F58" s="186"/>
      <c r="G58" s="186"/>
      <c r="H58" s="186"/>
      <c r="I58" s="187"/>
      <c r="J58" s="188">
        <f>J96</f>
        <v>0</v>
      </c>
      <c r="K58" s="189"/>
    </row>
    <row r="59" spans="2:11" s="8" customFormat="1" ht="19.9" customHeight="1">
      <c r="B59" s="183"/>
      <c r="C59" s="184"/>
      <c r="D59" s="185" t="s">
        <v>148</v>
      </c>
      <c r="E59" s="186"/>
      <c r="F59" s="186"/>
      <c r="G59" s="186"/>
      <c r="H59" s="186"/>
      <c r="I59" s="187"/>
      <c r="J59" s="188">
        <f>J98</f>
        <v>0</v>
      </c>
      <c r="K59" s="189"/>
    </row>
    <row r="60" spans="2:11" s="8" customFormat="1" ht="19.9" customHeight="1">
      <c r="B60" s="183"/>
      <c r="C60" s="184"/>
      <c r="D60" s="185" t="s">
        <v>149</v>
      </c>
      <c r="E60" s="186"/>
      <c r="F60" s="186"/>
      <c r="G60" s="186"/>
      <c r="H60" s="186"/>
      <c r="I60" s="187"/>
      <c r="J60" s="188">
        <f>J121</f>
        <v>0</v>
      </c>
      <c r="K60" s="189"/>
    </row>
    <row r="61" spans="2:11" s="8" customFormat="1" ht="19.9" customHeight="1">
      <c r="B61" s="183"/>
      <c r="C61" s="184"/>
      <c r="D61" s="185" t="s">
        <v>150</v>
      </c>
      <c r="E61" s="186"/>
      <c r="F61" s="186"/>
      <c r="G61" s="186"/>
      <c r="H61" s="186"/>
      <c r="I61" s="187"/>
      <c r="J61" s="188">
        <f>J161</f>
        <v>0</v>
      </c>
      <c r="K61" s="189"/>
    </row>
    <row r="62" spans="2:11" s="8" customFormat="1" ht="19.9" customHeight="1">
      <c r="B62" s="183"/>
      <c r="C62" s="184"/>
      <c r="D62" s="185" t="s">
        <v>151</v>
      </c>
      <c r="E62" s="186"/>
      <c r="F62" s="186"/>
      <c r="G62" s="186"/>
      <c r="H62" s="186"/>
      <c r="I62" s="187"/>
      <c r="J62" s="188">
        <f>J173</f>
        <v>0</v>
      </c>
      <c r="K62" s="189"/>
    </row>
    <row r="63" spans="2:11" s="8" customFormat="1" ht="19.9" customHeight="1">
      <c r="B63" s="183"/>
      <c r="C63" s="184"/>
      <c r="D63" s="185" t="s">
        <v>152</v>
      </c>
      <c r="E63" s="186"/>
      <c r="F63" s="186"/>
      <c r="G63" s="186"/>
      <c r="H63" s="186"/>
      <c r="I63" s="187"/>
      <c r="J63" s="188">
        <f>J186</f>
        <v>0</v>
      </c>
      <c r="K63" s="189"/>
    </row>
    <row r="64" spans="2:11" s="7" customFormat="1" ht="24.95" customHeight="1">
      <c r="B64" s="176"/>
      <c r="C64" s="177"/>
      <c r="D64" s="178" t="s">
        <v>153</v>
      </c>
      <c r="E64" s="179"/>
      <c r="F64" s="179"/>
      <c r="G64" s="179"/>
      <c r="H64" s="179"/>
      <c r="I64" s="180"/>
      <c r="J64" s="181">
        <f>J189</f>
        <v>0</v>
      </c>
      <c r="K64" s="182"/>
    </row>
    <row r="65" spans="2:11" s="8" customFormat="1" ht="19.9" customHeight="1">
      <c r="B65" s="183"/>
      <c r="C65" s="184"/>
      <c r="D65" s="185" t="s">
        <v>154</v>
      </c>
      <c r="E65" s="186"/>
      <c r="F65" s="186"/>
      <c r="G65" s="186"/>
      <c r="H65" s="186"/>
      <c r="I65" s="187"/>
      <c r="J65" s="188">
        <f>J190</f>
        <v>0</v>
      </c>
      <c r="K65" s="189"/>
    </row>
    <row r="66" spans="2:11" s="8" customFormat="1" ht="19.9" customHeight="1">
      <c r="B66" s="183"/>
      <c r="C66" s="184"/>
      <c r="D66" s="185" t="s">
        <v>155</v>
      </c>
      <c r="E66" s="186"/>
      <c r="F66" s="186"/>
      <c r="G66" s="186"/>
      <c r="H66" s="186"/>
      <c r="I66" s="187"/>
      <c r="J66" s="188">
        <f>J205</f>
        <v>0</v>
      </c>
      <c r="K66" s="189"/>
    </row>
    <row r="67" spans="2:11" s="8" customFormat="1" ht="19.9" customHeight="1">
      <c r="B67" s="183"/>
      <c r="C67" s="184"/>
      <c r="D67" s="185" t="s">
        <v>156</v>
      </c>
      <c r="E67" s="186"/>
      <c r="F67" s="186"/>
      <c r="G67" s="186"/>
      <c r="H67" s="186"/>
      <c r="I67" s="187"/>
      <c r="J67" s="188">
        <f>J226</f>
        <v>0</v>
      </c>
      <c r="K67" s="189"/>
    </row>
    <row r="68" spans="2:11" s="8" customFormat="1" ht="19.9" customHeight="1">
      <c r="B68" s="183"/>
      <c r="C68" s="184"/>
      <c r="D68" s="185" t="s">
        <v>157</v>
      </c>
      <c r="E68" s="186"/>
      <c r="F68" s="186"/>
      <c r="G68" s="186"/>
      <c r="H68" s="186"/>
      <c r="I68" s="187"/>
      <c r="J68" s="188">
        <f>J245</f>
        <v>0</v>
      </c>
      <c r="K68" s="189"/>
    </row>
    <row r="69" spans="2:11" s="8" customFormat="1" ht="19.9" customHeight="1">
      <c r="B69" s="183"/>
      <c r="C69" s="184"/>
      <c r="D69" s="185" t="s">
        <v>158</v>
      </c>
      <c r="E69" s="186"/>
      <c r="F69" s="186"/>
      <c r="G69" s="186"/>
      <c r="H69" s="186"/>
      <c r="I69" s="187"/>
      <c r="J69" s="188">
        <f>J269</f>
        <v>0</v>
      </c>
      <c r="K69" s="189"/>
    </row>
    <row r="70" spans="2:11" s="8" customFormat="1" ht="19.9" customHeight="1">
      <c r="B70" s="183"/>
      <c r="C70" s="184"/>
      <c r="D70" s="185" t="s">
        <v>159</v>
      </c>
      <c r="E70" s="186"/>
      <c r="F70" s="186"/>
      <c r="G70" s="186"/>
      <c r="H70" s="186"/>
      <c r="I70" s="187"/>
      <c r="J70" s="188">
        <f>J297</f>
        <v>0</v>
      </c>
      <c r="K70" s="189"/>
    </row>
    <row r="71" spans="2:11" s="8" customFormat="1" ht="19.9" customHeight="1">
      <c r="B71" s="183"/>
      <c r="C71" s="184"/>
      <c r="D71" s="185" t="s">
        <v>160</v>
      </c>
      <c r="E71" s="186"/>
      <c r="F71" s="186"/>
      <c r="G71" s="186"/>
      <c r="H71" s="186"/>
      <c r="I71" s="187"/>
      <c r="J71" s="188">
        <f>J310</f>
        <v>0</v>
      </c>
      <c r="K71" s="189"/>
    </row>
    <row r="72" spans="2:11" s="8" customFormat="1" ht="19.9" customHeight="1">
      <c r="B72" s="183"/>
      <c r="C72" s="184"/>
      <c r="D72" s="185" t="s">
        <v>161</v>
      </c>
      <c r="E72" s="186"/>
      <c r="F72" s="186"/>
      <c r="G72" s="186"/>
      <c r="H72" s="186"/>
      <c r="I72" s="187"/>
      <c r="J72" s="188">
        <f>J345</f>
        <v>0</v>
      </c>
      <c r="K72" s="189"/>
    </row>
    <row r="73" spans="2:11" s="8" customFormat="1" ht="19.9" customHeight="1">
      <c r="B73" s="183"/>
      <c r="C73" s="184"/>
      <c r="D73" s="185" t="s">
        <v>162</v>
      </c>
      <c r="E73" s="186"/>
      <c r="F73" s="186"/>
      <c r="G73" s="186"/>
      <c r="H73" s="186"/>
      <c r="I73" s="187"/>
      <c r="J73" s="188">
        <f>J376</f>
        <v>0</v>
      </c>
      <c r="K73" s="189"/>
    </row>
    <row r="74" spans="2:11" s="8" customFormat="1" ht="19.9" customHeight="1">
      <c r="B74" s="183"/>
      <c r="C74" s="184"/>
      <c r="D74" s="185" t="s">
        <v>163</v>
      </c>
      <c r="E74" s="186"/>
      <c r="F74" s="186"/>
      <c r="G74" s="186"/>
      <c r="H74" s="186"/>
      <c r="I74" s="187"/>
      <c r="J74" s="188">
        <f>J405</f>
        <v>0</v>
      </c>
      <c r="K74" s="189"/>
    </row>
    <row r="75" spans="2:11" s="1" customFormat="1" ht="21.8" customHeight="1">
      <c r="B75" s="45"/>
      <c r="C75" s="46"/>
      <c r="D75" s="46"/>
      <c r="E75" s="46"/>
      <c r="F75" s="46"/>
      <c r="G75" s="46"/>
      <c r="H75" s="46"/>
      <c r="I75" s="143"/>
      <c r="J75" s="46"/>
      <c r="K75" s="50"/>
    </row>
    <row r="76" spans="2:11" s="1" customFormat="1" ht="6.95" customHeight="1">
      <c r="B76" s="66"/>
      <c r="C76" s="67"/>
      <c r="D76" s="67"/>
      <c r="E76" s="67"/>
      <c r="F76" s="67"/>
      <c r="G76" s="67"/>
      <c r="H76" s="67"/>
      <c r="I76" s="165"/>
      <c r="J76" s="67"/>
      <c r="K76" s="68"/>
    </row>
    <row r="80" spans="2:12" s="1" customFormat="1" ht="6.95" customHeight="1">
      <c r="B80" s="69"/>
      <c r="C80" s="70"/>
      <c r="D80" s="70"/>
      <c r="E80" s="70"/>
      <c r="F80" s="70"/>
      <c r="G80" s="70"/>
      <c r="H80" s="70"/>
      <c r="I80" s="168"/>
      <c r="J80" s="70"/>
      <c r="K80" s="70"/>
      <c r="L80" s="71"/>
    </row>
    <row r="81" spans="2:12" s="1" customFormat="1" ht="36.95" customHeight="1">
      <c r="B81" s="45"/>
      <c r="C81" s="72" t="s">
        <v>164</v>
      </c>
      <c r="D81" s="73"/>
      <c r="E81" s="73"/>
      <c r="F81" s="73"/>
      <c r="G81" s="73"/>
      <c r="H81" s="73"/>
      <c r="I81" s="190"/>
      <c r="J81" s="73"/>
      <c r="K81" s="73"/>
      <c r="L81" s="71"/>
    </row>
    <row r="82" spans="2:12" s="1" customFormat="1" ht="6.95" customHeight="1">
      <c r="B82" s="45"/>
      <c r="C82" s="73"/>
      <c r="D82" s="73"/>
      <c r="E82" s="73"/>
      <c r="F82" s="73"/>
      <c r="G82" s="73"/>
      <c r="H82" s="73"/>
      <c r="I82" s="190"/>
      <c r="J82" s="73"/>
      <c r="K82" s="73"/>
      <c r="L82" s="71"/>
    </row>
    <row r="83" spans="2:12" s="1" customFormat="1" ht="14.4" customHeight="1">
      <c r="B83" s="45"/>
      <c r="C83" s="75" t="s">
        <v>18</v>
      </c>
      <c r="D83" s="73"/>
      <c r="E83" s="73"/>
      <c r="F83" s="73"/>
      <c r="G83" s="73"/>
      <c r="H83" s="73"/>
      <c r="I83" s="190"/>
      <c r="J83" s="73"/>
      <c r="K83" s="73"/>
      <c r="L83" s="71"/>
    </row>
    <row r="84" spans="2:12" s="1" customFormat="1" ht="14.4" customHeight="1">
      <c r="B84" s="45"/>
      <c r="C84" s="73"/>
      <c r="D84" s="73"/>
      <c r="E84" s="191" t="str">
        <f>E7</f>
        <v>6118 Klatovská nemocnice, a. s.</v>
      </c>
      <c r="F84" s="75"/>
      <c r="G84" s="75"/>
      <c r="H84" s="75"/>
      <c r="I84" s="190"/>
      <c r="J84" s="73"/>
      <c r="K84" s="73"/>
      <c r="L84" s="71"/>
    </row>
    <row r="85" spans="2:12" s="1" customFormat="1" ht="14.4" customHeight="1">
      <c r="B85" s="45"/>
      <c r="C85" s="75" t="s">
        <v>139</v>
      </c>
      <c r="D85" s="73"/>
      <c r="E85" s="73"/>
      <c r="F85" s="73"/>
      <c r="G85" s="73"/>
      <c r="H85" s="73"/>
      <c r="I85" s="190"/>
      <c r="J85" s="73"/>
      <c r="K85" s="73"/>
      <c r="L85" s="71"/>
    </row>
    <row r="86" spans="2:12" s="1" customFormat="1" ht="16.2" customHeight="1">
      <c r="B86" s="45"/>
      <c r="C86" s="73"/>
      <c r="D86" s="73"/>
      <c r="E86" s="81" t="str">
        <f>E9</f>
        <v>01 - 2 - SO 01-2 Garsoniera č. 2</v>
      </c>
      <c r="F86" s="73"/>
      <c r="G86" s="73"/>
      <c r="H86" s="73"/>
      <c r="I86" s="190"/>
      <c r="J86" s="73"/>
      <c r="K86" s="73"/>
      <c r="L86" s="71"/>
    </row>
    <row r="87" spans="2:12" s="1" customFormat="1" ht="6.95" customHeight="1">
      <c r="B87" s="45"/>
      <c r="C87" s="73"/>
      <c r="D87" s="73"/>
      <c r="E87" s="73"/>
      <c r="F87" s="73"/>
      <c r="G87" s="73"/>
      <c r="H87" s="73"/>
      <c r="I87" s="190"/>
      <c r="J87" s="73"/>
      <c r="K87" s="73"/>
      <c r="L87" s="71"/>
    </row>
    <row r="88" spans="2:12" s="1" customFormat="1" ht="18" customHeight="1">
      <c r="B88" s="45"/>
      <c r="C88" s="75" t="s">
        <v>24</v>
      </c>
      <c r="D88" s="73"/>
      <c r="E88" s="73"/>
      <c r="F88" s="192" t="str">
        <f>F12</f>
        <v xml:space="preserve"> </v>
      </c>
      <c r="G88" s="73"/>
      <c r="H88" s="73"/>
      <c r="I88" s="193" t="s">
        <v>26</v>
      </c>
      <c r="J88" s="84" t="str">
        <f>IF(J12="","",J12)</f>
        <v>28. 5. 2018</v>
      </c>
      <c r="K88" s="73"/>
      <c r="L88" s="71"/>
    </row>
    <row r="89" spans="2:12" s="1" customFormat="1" ht="6.95" customHeight="1">
      <c r="B89" s="45"/>
      <c r="C89" s="73"/>
      <c r="D89" s="73"/>
      <c r="E89" s="73"/>
      <c r="F89" s="73"/>
      <c r="G89" s="73"/>
      <c r="H89" s="73"/>
      <c r="I89" s="190"/>
      <c r="J89" s="73"/>
      <c r="K89" s="73"/>
      <c r="L89" s="71"/>
    </row>
    <row r="90" spans="2:12" s="1" customFormat="1" ht="13.5">
      <c r="B90" s="45"/>
      <c r="C90" s="75" t="s">
        <v>30</v>
      </c>
      <c r="D90" s="73"/>
      <c r="E90" s="73"/>
      <c r="F90" s="192" t="str">
        <f>E15</f>
        <v xml:space="preserve"> </v>
      </c>
      <c r="G90" s="73"/>
      <c r="H90" s="73"/>
      <c r="I90" s="193" t="s">
        <v>36</v>
      </c>
      <c r="J90" s="192" t="str">
        <f>E21</f>
        <v xml:space="preserve"> </v>
      </c>
      <c r="K90" s="73"/>
      <c r="L90" s="71"/>
    </row>
    <row r="91" spans="2:12" s="1" customFormat="1" ht="14.4" customHeight="1">
      <c r="B91" s="45"/>
      <c r="C91" s="75" t="s">
        <v>33</v>
      </c>
      <c r="D91" s="73"/>
      <c r="E91" s="73"/>
      <c r="F91" s="192" t="str">
        <f>IF(E18="","",E18)</f>
        <v/>
      </c>
      <c r="G91" s="73"/>
      <c r="H91" s="73"/>
      <c r="I91" s="190"/>
      <c r="J91" s="73"/>
      <c r="K91" s="73"/>
      <c r="L91" s="71"/>
    </row>
    <row r="92" spans="2:12" s="1" customFormat="1" ht="10.3" customHeight="1">
      <c r="B92" s="45"/>
      <c r="C92" s="73"/>
      <c r="D92" s="73"/>
      <c r="E92" s="73"/>
      <c r="F92" s="73"/>
      <c r="G92" s="73"/>
      <c r="H92" s="73"/>
      <c r="I92" s="190"/>
      <c r="J92" s="73"/>
      <c r="K92" s="73"/>
      <c r="L92" s="71"/>
    </row>
    <row r="93" spans="2:20" s="9" customFormat="1" ht="29.25" customHeight="1">
      <c r="B93" s="194"/>
      <c r="C93" s="195" t="s">
        <v>165</v>
      </c>
      <c r="D93" s="196" t="s">
        <v>58</v>
      </c>
      <c r="E93" s="196" t="s">
        <v>54</v>
      </c>
      <c r="F93" s="196" t="s">
        <v>166</v>
      </c>
      <c r="G93" s="196" t="s">
        <v>167</v>
      </c>
      <c r="H93" s="196" t="s">
        <v>168</v>
      </c>
      <c r="I93" s="197" t="s">
        <v>169</v>
      </c>
      <c r="J93" s="196" t="s">
        <v>143</v>
      </c>
      <c r="K93" s="198" t="s">
        <v>170</v>
      </c>
      <c r="L93" s="199"/>
      <c r="M93" s="101" t="s">
        <v>171</v>
      </c>
      <c r="N93" s="102" t="s">
        <v>43</v>
      </c>
      <c r="O93" s="102" t="s">
        <v>172</v>
      </c>
      <c r="P93" s="102" t="s">
        <v>173</v>
      </c>
      <c r="Q93" s="102" t="s">
        <v>174</v>
      </c>
      <c r="R93" s="102" t="s">
        <v>175</v>
      </c>
      <c r="S93" s="102" t="s">
        <v>176</v>
      </c>
      <c r="T93" s="103" t="s">
        <v>177</v>
      </c>
    </row>
    <row r="94" spans="2:63" s="1" customFormat="1" ht="29.25" customHeight="1">
      <c r="B94" s="45"/>
      <c r="C94" s="107" t="s">
        <v>144</v>
      </c>
      <c r="D94" s="73"/>
      <c r="E94" s="73"/>
      <c r="F94" s="73"/>
      <c r="G94" s="73"/>
      <c r="H94" s="73"/>
      <c r="I94" s="190"/>
      <c r="J94" s="200">
        <f>BK94</f>
        <v>0</v>
      </c>
      <c r="K94" s="73"/>
      <c r="L94" s="71"/>
      <c r="M94" s="104"/>
      <c r="N94" s="105"/>
      <c r="O94" s="105"/>
      <c r="P94" s="201">
        <f>P95+P189</f>
        <v>0</v>
      </c>
      <c r="Q94" s="105"/>
      <c r="R94" s="201">
        <f>R95+R189</f>
        <v>0</v>
      </c>
      <c r="S94" s="105"/>
      <c r="T94" s="202">
        <f>T95+T189</f>
        <v>0</v>
      </c>
      <c r="AT94" s="23" t="s">
        <v>72</v>
      </c>
      <c r="AU94" s="23" t="s">
        <v>145</v>
      </c>
      <c r="BK94" s="203">
        <f>BK95+BK189</f>
        <v>0</v>
      </c>
    </row>
    <row r="95" spans="2:63" s="10" customFormat="1" ht="37.4" customHeight="1">
      <c r="B95" s="204"/>
      <c r="C95" s="205"/>
      <c r="D95" s="206" t="s">
        <v>72</v>
      </c>
      <c r="E95" s="207" t="s">
        <v>178</v>
      </c>
      <c r="F95" s="207" t="s">
        <v>179</v>
      </c>
      <c r="G95" s="205"/>
      <c r="H95" s="205"/>
      <c r="I95" s="208"/>
      <c r="J95" s="209">
        <f>BK95</f>
        <v>0</v>
      </c>
      <c r="K95" s="205"/>
      <c r="L95" s="210"/>
      <c r="M95" s="211"/>
      <c r="N95" s="212"/>
      <c r="O95" s="212"/>
      <c r="P95" s="213">
        <f>P96+P98+P121+P161+P173+P186</f>
        <v>0</v>
      </c>
      <c r="Q95" s="212"/>
      <c r="R95" s="213">
        <f>R96+R98+R121+R161+R173+R186</f>
        <v>0</v>
      </c>
      <c r="S95" s="212"/>
      <c r="T95" s="214">
        <f>T96+T98+T121+T161+T173+T186</f>
        <v>0</v>
      </c>
      <c r="AR95" s="215" t="s">
        <v>10</v>
      </c>
      <c r="AT95" s="216" t="s">
        <v>72</v>
      </c>
      <c r="AU95" s="216" t="s">
        <v>73</v>
      </c>
      <c r="AY95" s="215" t="s">
        <v>180</v>
      </c>
      <c r="BK95" s="217">
        <f>BK96+BK98+BK121+BK161+BK173+BK186</f>
        <v>0</v>
      </c>
    </row>
    <row r="96" spans="2:63" s="10" customFormat="1" ht="19.9" customHeight="1">
      <c r="B96" s="204"/>
      <c r="C96" s="205"/>
      <c r="D96" s="206" t="s">
        <v>72</v>
      </c>
      <c r="E96" s="218" t="s">
        <v>29</v>
      </c>
      <c r="F96" s="218" t="s">
        <v>181</v>
      </c>
      <c r="G96" s="205"/>
      <c r="H96" s="205"/>
      <c r="I96" s="208"/>
      <c r="J96" s="219">
        <f>BK96</f>
        <v>0</v>
      </c>
      <c r="K96" s="205"/>
      <c r="L96" s="210"/>
      <c r="M96" s="211"/>
      <c r="N96" s="212"/>
      <c r="O96" s="212"/>
      <c r="P96" s="213">
        <f>P97</f>
        <v>0</v>
      </c>
      <c r="Q96" s="212"/>
      <c r="R96" s="213">
        <f>R97</f>
        <v>0</v>
      </c>
      <c r="S96" s="212"/>
      <c r="T96" s="214">
        <f>T97</f>
        <v>0</v>
      </c>
      <c r="AR96" s="215" t="s">
        <v>10</v>
      </c>
      <c r="AT96" s="216" t="s">
        <v>72</v>
      </c>
      <c r="AU96" s="216" t="s">
        <v>10</v>
      </c>
      <c r="AY96" s="215" t="s">
        <v>180</v>
      </c>
      <c r="BK96" s="217">
        <f>BK97</f>
        <v>0</v>
      </c>
    </row>
    <row r="97" spans="2:65" s="1" customFormat="1" ht="14.4" customHeight="1">
      <c r="B97" s="45"/>
      <c r="C97" s="220" t="s">
        <v>10</v>
      </c>
      <c r="D97" s="220" t="s">
        <v>182</v>
      </c>
      <c r="E97" s="221" t="s">
        <v>183</v>
      </c>
      <c r="F97" s="222" t="s">
        <v>184</v>
      </c>
      <c r="G97" s="223" t="s">
        <v>185</v>
      </c>
      <c r="H97" s="224">
        <v>1</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187</v>
      </c>
    </row>
    <row r="98" spans="2:63" s="10" customFormat="1" ht="29.85" customHeight="1">
      <c r="B98" s="204"/>
      <c r="C98" s="205"/>
      <c r="D98" s="206" t="s">
        <v>72</v>
      </c>
      <c r="E98" s="218" t="s">
        <v>188</v>
      </c>
      <c r="F98" s="218" t="s">
        <v>189</v>
      </c>
      <c r="G98" s="205"/>
      <c r="H98" s="205"/>
      <c r="I98" s="208"/>
      <c r="J98" s="219">
        <f>BK98</f>
        <v>0</v>
      </c>
      <c r="K98" s="205"/>
      <c r="L98" s="210"/>
      <c r="M98" s="211"/>
      <c r="N98" s="212"/>
      <c r="O98" s="212"/>
      <c r="P98" s="213">
        <f>SUM(P99:P120)</f>
        <v>0</v>
      </c>
      <c r="Q98" s="212"/>
      <c r="R98" s="213">
        <f>SUM(R99:R120)</f>
        <v>0</v>
      </c>
      <c r="S98" s="212"/>
      <c r="T98" s="214">
        <f>SUM(T99:T120)</f>
        <v>0</v>
      </c>
      <c r="AR98" s="215" t="s">
        <v>10</v>
      </c>
      <c r="AT98" s="216" t="s">
        <v>72</v>
      </c>
      <c r="AU98" s="216" t="s">
        <v>10</v>
      </c>
      <c r="AY98" s="215" t="s">
        <v>180</v>
      </c>
      <c r="BK98" s="217">
        <f>SUM(BK99:BK120)</f>
        <v>0</v>
      </c>
    </row>
    <row r="99" spans="2:65" s="1" customFormat="1" ht="22.8" customHeight="1">
      <c r="B99" s="45"/>
      <c r="C99" s="220" t="s">
        <v>187</v>
      </c>
      <c r="D99" s="220" t="s">
        <v>182</v>
      </c>
      <c r="E99" s="221" t="s">
        <v>190</v>
      </c>
      <c r="F99" s="222" t="s">
        <v>191</v>
      </c>
      <c r="G99" s="223" t="s">
        <v>192</v>
      </c>
      <c r="H99" s="224">
        <v>12.1</v>
      </c>
      <c r="I99" s="225"/>
      <c r="J99" s="224">
        <f>ROUND(I99*H99,0)</f>
        <v>0</v>
      </c>
      <c r="K99" s="222" t="s">
        <v>193</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186</v>
      </c>
    </row>
    <row r="100" spans="2:51" s="11" customFormat="1" ht="13.5">
      <c r="B100" s="231"/>
      <c r="C100" s="232"/>
      <c r="D100" s="233" t="s">
        <v>194</v>
      </c>
      <c r="E100" s="234" t="s">
        <v>22</v>
      </c>
      <c r="F100" s="235" t="s">
        <v>195</v>
      </c>
      <c r="G100" s="232"/>
      <c r="H100" s="236">
        <v>12.1</v>
      </c>
      <c r="I100" s="237"/>
      <c r="J100" s="232"/>
      <c r="K100" s="232"/>
      <c r="L100" s="238"/>
      <c r="M100" s="239"/>
      <c r="N100" s="240"/>
      <c r="O100" s="240"/>
      <c r="P100" s="240"/>
      <c r="Q100" s="240"/>
      <c r="R100" s="240"/>
      <c r="S100" s="240"/>
      <c r="T100" s="241"/>
      <c r="AT100" s="242" t="s">
        <v>194</v>
      </c>
      <c r="AU100" s="242" t="s">
        <v>187</v>
      </c>
      <c r="AV100" s="11" t="s">
        <v>187</v>
      </c>
      <c r="AW100" s="11" t="s">
        <v>35</v>
      </c>
      <c r="AX100" s="11" t="s">
        <v>73</v>
      </c>
      <c r="AY100" s="242" t="s">
        <v>180</v>
      </c>
    </row>
    <row r="101" spans="2:51" s="12" customFormat="1" ht="13.5">
      <c r="B101" s="243"/>
      <c r="C101" s="244"/>
      <c r="D101" s="233" t="s">
        <v>194</v>
      </c>
      <c r="E101" s="245" t="s">
        <v>22</v>
      </c>
      <c r="F101" s="246" t="s">
        <v>196</v>
      </c>
      <c r="G101" s="244"/>
      <c r="H101" s="247">
        <v>12.1</v>
      </c>
      <c r="I101" s="248"/>
      <c r="J101" s="244"/>
      <c r="K101" s="244"/>
      <c r="L101" s="249"/>
      <c r="M101" s="250"/>
      <c r="N101" s="251"/>
      <c r="O101" s="251"/>
      <c r="P101" s="251"/>
      <c r="Q101" s="251"/>
      <c r="R101" s="251"/>
      <c r="S101" s="251"/>
      <c r="T101" s="252"/>
      <c r="AT101" s="253" t="s">
        <v>194</v>
      </c>
      <c r="AU101" s="253" t="s">
        <v>187</v>
      </c>
      <c r="AV101" s="12" t="s">
        <v>186</v>
      </c>
      <c r="AW101" s="12" t="s">
        <v>35</v>
      </c>
      <c r="AX101" s="12" t="s">
        <v>10</v>
      </c>
      <c r="AY101" s="253" t="s">
        <v>180</v>
      </c>
    </row>
    <row r="102" spans="2:65" s="1" customFormat="1" ht="22.8" customHeight="1">
      <c r="B102" s="45"/>
      <c r="C102" s="220" t="s">
        <v>188</v>
      </c>
      <c r="D102" s="220" t="s">
        <v>182</v>
      </c>
      <c r="E102" s="221" t="s">
        <v>197</v>
      </c>
      <c r="F102" s="222" t="s">
        <v>198</v>
      </c>
      <c r="G102" s="223" t="s">
        <v>192</v>
      </c>
      <c r="H102" s="224">
        <v>7.45</v>
      </c>
      <c r="I102" s="225"/>
      <c r="J102" s="224">
        <f>ROUND(I102*H102,0)</f>
        <v>0</v>
      </c>
      <c r="K102" s="222" t="s">
        <v>193</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199</v>
      </c>
    </row>
    <row r="103" spans="2:51" s="11" customFormat="1" ht="13.5">
      <c r="B103" s="231"/>
      <c r="C103" s="232"/>
      <c r="D103" s="233" t="s">
        <v>194</v>
      </c>
      <c r="E103" s="234" t="s">
        <v>22</v>
      </c>
      <c r="F103" s="235" t="s">
        <v>200</v>
      </c>
      <c r="G103" s="232"/>
      <c r="H103" s="236">
        <v>7.45</v>
      </c>
      <c r="I103" s="237"/>
      <c r="J103" s="232"/>
      <c r="K103" s="232"/>
      <c r="L103" s="238"/>
      <c r="M103" s="239"/>
      <c r="N103" s="240"/>
      <c r="O103" s="240"/>
      <c r="P103" s="240"/>
      <c r="Q103" s="240"/>
      <c r="R103" s="240"/>
      <c r="S103" s="240"/>
      <c r="T103" s="241"/>
      <c r="AT103" s="242" t="s">
        <v>194</v>
      </c>
      <c r="AU103" s="242" t="s">
        <v>187</v>
      </c>
      <c r="AV103" s="11" t="s">
        <v>187</v>
      </c>
      <c r="AW103" s="11" t="s">
        <v>35</v>
      </c>
      <c r="AX103" s="11" t="s">
        <v>73</v>
      </c>
      <c r="AY103" s="242" t="s">
        <v>180</v>
      </c>
    </row>
    <row r="104" spans="2:51" s="12" customFormat="1" ht="13.5">
      <c r="B104" s="243"/>
      <c r="C104" s="244"/>
      <c r="D104" s="233" t="s">
        <v>194</v>
      </c>
      <c r="E104" s="245" t="s">
        <v>22</v>
      </c>
      <c r="F104" s="246" t="s">
        <v>196</v>
      </c>
      <c r="G104" s="244"/>
      <c r="H104" s="247">
        <v>7.45</v>
      </c>
      <c r="I104" s="248"/>
      <c r="J104" s="244"/>
      <c r="K104" s="244"/>
      <c r="L104" s="249"/>
      <c r="M104" s="250"/>
      <c r="N104" s="251"/>
      <c r="O104" s="251"/>
      <c r="P104" s="251"/>
      <c r="Q104" s="251"/>
      <c r="R104" s="251"/>
      <c r="S104" s="251"/>
      <c r="T104" s="252"/>
      <c r="AT104" s="253" t="s">
        <v>194</v>
      </c>
      <c r="AU104" s="253" t="s">
        <v>187</v>
      </c>
      <c r="AV104" s="12" t="s">
        <v>186</v>
      </c>
      <c r="AW104" s="12" t="s">
        <v>35</v>
      </c>
      <c r="AX104" s="12" t="s">
        <v>10</v>
      </c>
      <c r="AY104" s="253" t="s">
        <v>180</v>
      </c>
    </row>
    <row r="105" spans="2:65" s="1" customFormat="1" ht="14.4" customHeight="1">
      <c r="B105" s="45"/>
      <c r="C105" s="220" t="s">
        <v>186</v>
      </c>
      <c r="D105" s="220" t="s">
        <v>182</v>
      </c>
      <c r="E105" s="221" t="s">
        <v>201</v>
      </c>
      <c r="F105" s="222" t="s">
        <v>202</v>
      </c>
      <c r="G105" s="223" t="s">
        <v>203</v>
      </c>
      <c r="H105" s="224">
        <v>5.1</v>
      </c>
      <c r="I105" s="225"/>
      <c r="J105" s="224">
        <f>ROUND(I105*H105,0)</f>
        <v>0</v>
      </c>
      <c r="K105" s="222" t="s">
        <v>193</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204</v>
      </c>
    </row>
    <row r="106" spans="2:47" s="1" customFormat="1" ht="13.5">
      <c r="B106" s="45"/>
      <c r="C106" s="73"/>
      <c r="D106" s="233" t="s">
        <v>205</v>
      </c>
      <c r="E106" s="73"/>
      <c r="F106" s="254" t="s">
        <v>206</v>
      </c>
      <c r="G106" s="73"/>
      <c r="H106" s="73"/>
      <c r="I106" s="190"/>
      <c r="J106" s="73"/>
      <c r="K106" s="73"/>
      <c r="L106" s="71"/>
      <c r="M106" s="255"/>
      <c r="N106" s="46"/>
      <c r="O106" s="46"/>
      <c r="P106" s="46"/>
      <c r="Q106" s="46"/>
      <c r="R106" s="46"/>
      <c r="S106" s="46"/>
      <c r="T106" s="94"/>
      <c r="AT106" s="23" t="s">
        <v>205</v>
      </c>
      <c r="AU106" s="23" t="s">
        <v>187</v>
      </c>
    </row>
    <row r="107" spans="2:51" s="11" customFormat="1" ht="13.5">
      <c r="B107" s="231"/>
      <c r="C107" s="232"/>
      <c r="D107" s="233" t="s">
        <v>194</v>
      </c>
      <c r="E107" s="234" t="s">
        <v>22</v>
      </c>
      <c r="F107" s="235" t="s">
        <v>207</v>
      </c>
      <c r="G107" s="232"/>
      <c r="H107" s="236">
        <v>5.1</v>
      </c>
      <c r="I107" s="237"/>
      <c r="J107" s="232"/>
      <c r="K107" s="232"/>
      <c r="L107" s="238"/>
      <c r="M107" s="239"/>
      <c r="N107" s="240"/>
      <c r="O107" s="240"/>
      <c r="P107" s="240"/>
      <c r="Q107" s="240"/>
      <c r="R107" s="240"/>
      <c r="S107" s="240"/>
      <c r="T107" s="241"/>
      <c r="AT107" s="242" t="s">
        <v>194</v>
      </c>
      <c r="AU107" s="242" t="s">
        <v>187</v>
      </c>
      <c r="AV107" s="11" t="s">
        <v>187</v>
      </c>
      <c r="AW107" s="11" t="s">
        <v>35</v>
      </c>
      <c r="AX107" s="11" t="s">
        <v>73</v>
      </c>
      <c r="AY107" s="242" t="s">
        <v>180</v>
      </c>
    </row>
    <row r="108" spans="2:51" s="12" customFormat="1" ht="13.5">
      <c r="B108" s="243"/>
      <c r="C108" s="244"/>
      <c r="D108" s="233" t="s">
        <v>194</v>
      </c>
      <c r="E108" s="245" t="s">
        <v>22</v>
      </c>
      <c r="F108" s="246" t="s">
        <v>196</v>
      </c>
      <c r="G108" s="244"/>
      <c r="H108" s="247">
        <v>5.1</v>
      </c>
      <c r="I108" s="248"/>
      <c r="J108" s="244"/>
      <c r="K108" s="244"/>
      <c r="L108" s="249"/>
      <c r="M108" s="250"/>
      <c r="N108" s="251"/>
      <c r="O108" s="251"/>
      <c r="P108" s="251"/>
      <c r="Q108" s="251"/>
      <c r="R108" s="251"/>
      <c r="S108" s="251"/>
      <c r="T108" s="252"/>
      <c r="AT108" s="253" t="s">
        <v>194</v>
      </c>
      <c r="AU108" s="253" t="s">
        <v>187</v>
      </c>
      <c r="AV108" s="12" t="s">
        <v>186</v>
      </c>
      <c r="AW108" s="12" t="s">
        <v>35</v>
      </c>
      <c r="AX108" s="12" t="s">
        <v>10</v>
      </c>
      <c r="AY108" s="253" t="s">
        <v>180</v>
      </c>
    </row>
    <row r="109" spans="2:65" s="1" customFormat="1" ht="14.4" customHeight="1">
      <c r="B109" s="45"/>
      <c r="C109" s="220" t="s">
        <v>208</v>
      </c>
      <c r="D109" s="220" t="s">
        <v>182</v>
      </c>
      <c r="E109" s="221" t="s">
        <v>209</v>
      </c>
      <c r="F109" s="222" t="s">
        <v>210</v>
      </c>
      <c r="G109" s="223" t="s">
        <v>203</v>
      </c>
      <c r="H109" s="224">
        <v>3.47</v>
      </c>
      <c r="I109" s="225"/>
      <c r="J109" s="224">
        <f>ROUND(I109*H109,0)</f>
        <v>0</v>
      </c>
      <c r="K109" s="222" t="s">
        <v>193</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28</v>
      </c>
    </row>
    <row r="110" spans="2:47" s="1" customFormat="1" ht="13.5">
      <c r="B110" s="45"/>
      <c r="C110" s="73"/>
      <c r="D110" s="233" t="s">
        <v>205</v>
      </c>
      <c r="E110" s="73"/>
      <c r="F110" s="254" t="s">
        <v>206</v>
      </c>
      <c r="G110" s="73"/>
      <c r="H110" s="73"/>
      <c r="I110" s="190"/>
      <c r="J110" s="73"/>
      <c r="K110" s="73"/>
      <c r="L110" s="71"/>
      <c r="M110" s="255"/>
      <c r="N110" s="46"/>
      <c r="O110" s="46"/>
      <c r="P110" s="46"/>
      <c r="Q110" s="46"/>
      <c r="R110" s="46"/>
      <c r="S110" s="46"/>
      <c r="T110" s="94"/>
      <c r="AT110" s="23" t="s">
        <v>205</v>
      </c>
      <c r="AU110" s="23" t="s">
        <v>187</v>
      </c>
    </row>
    <row r="111" spans="2:51" s="11" customFormat="1" ht="13.5">
      <c r="B111" s="231"/>
      <c r="C111" s="232"/>
      <c r="D111" s="233" t="s">
        <v>194</v>
      </c>
      <c r="E111" s="234" t="s">
        <v>22</v>
      </c>
      <c r="F111" s="235" t="s">
        <v>211</v>
      </c>
      <c r="G111" s="232"/>
      <c r="H111" s="236">
        <v>3.47</v>
      </c>
      <c r="I111" s="237"/>
      <c r="J111" s="232"/>
      <c r="K111" s="232"/>
      <c r="L111" s="238"/>
      <c r="M111" s="239"/>
      <c r="N111" s="240"/>
      <c r="O111" s="240"/>
      <c r="P111" s="240"/>
      <c r="Q111" s="240"/>
      <c r="R111" s="240"/>
      <c r="S111" s="240"/>
      <c r="T111" s="241"/>
      <c r="AT111" s="242" t="s">
        <v>194</v>
      </c>
      <c r="AU111" s="242" t="s">
        <v>187</v>
      </c>
      <c r="AV111" s="11" t="s">
        <v>187</v>
      </c>
      <c r="AW111" s="11" t="s">
        <v>35</v>
      </c>
      <c r="AX111" s="11" t="s">
        <v>73</v>
      </c>
      <c r="AY111" s="242" t="s">
        <v>180</v>
      </c>
    </row>
    <row r="112" spans="2:51" s="12" customFormat="1" ht="13.5">
      <c r="B112" s="243"/>
      <c r="C112" s="244"/>
      <c r="D112" s="233" t="s">
        <v>194</v>
      </c>
      <c r="E112" s="245" t="s">
        <v>22</v>
      </c>
      <c r="F112" s="246" t="s">
        <v>196</v>
      </c>
      <c r="G112" s="244"/>
      <c r="H112" s="247">
        <v>3.47</v>
      </c>
      <c r="I112" s="248"/>
      <c r="J112" s="244"/>
      <c r="K112" s="244"/>
      <c r="L112" s="249"/>
      <c r="M112" s="250"/>
      <c r="N112" s="251"/>
      <c r="O112" s="251"/>
      <c r="P112" s="251"/>
      <c r="Q112" s="251"/>
      <c r="R112" s="251"/>
      <c r="S112" s="251"/>
      <c r="T112" s="252"/>
      <c r="AT112" s="253" t="s">
        <v>194</v>
      </c>
      <c r="AU112" s="253" t="s">
        <v>187</v>
      </c>
      <c r="AV112" s="12" t="s">
        <v>186</v>
      </c>
      <c r="AW112" s="12" t="s">
        <v>35</v>
      </c>
      <c r="AX112" s="12" t="s">
        <v>10</v>
      </c>
      <c r="AY112" s="253" t="s">
        <v>180</v>
      </c>
    </row>
    <row r="113" spans="2:65" s="1" customFormat="1" ht="14.4" customHeight="1">
      <c r="B113" s="45"/>
      <c r="C113" s="220" t="s">
        <v>199</v>
      </c>
      <c r="D113" s="220" t="s">
        <v>182</v>
      </c>
      <c r="E113" s="221" t="s">
        <v>212</v>
      </c>
      <c r="F113" s="222" t="s">
        <v>213</v>
      </c>
      <c r="G113" s="223" t="s">
        <v>203</v>
      </c>
      <c r="H113" s="224">
        <v>10.4</v>
      </c>
      <c r="I113" s="225"/>
      <c r="J113" s="224">
        <f>ROUND(I113*H113,0)</f>
        <v>0</v>
      </c>
      <c r="K113" s="222" t="s">
        <v>193</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214</v>
      </c>
    </row>
    <row r="114" spans="2:47" s="1" customFormat="1" ht="13.5">
      <c r="B114" s="45"/>
      <c r="C114" s="73"/>
      <c r="D114" s="233" t="s">
        <v>205</v>
      </c>
      <c r="E114" s="73"/>
      <c r="F114" s="254" t="s">
        <v>206</v>
      </c>
      <c r="G114" s="73"/>
      <c r="H114" s="73"/>
      <c r="I114" s="190"/>
      <c r="J114" s="73"/>
      <c r="K114" s="73"/>
      <c r="L114" s="71"/>
      <c r="M114" s="255"/>
      <c r="N114" s="46"/>
      <c r="O114" s="46"/>
      <c r="P114" s="46"/>
      <c r="Q114" s="46"/>
      <c r="R114" s="46"/>
      <c r="S114" s="46"/>
      <c r="T114" s="94"/>
      <c r="AT114" s="23" t="s">
        <v>205</v>
      </c>
      <c r="AU114" s="23" t="s">
        <v>187</v>
      </c>
    </row>
    <row r="115" spans="2:51" s="11" customFormat="1" ht="13.5">
      <c r="B115" s="231"/>
      <c r="C115" s="232"/>
      <c r="D115" s="233" t="s">
        <v>194</v>
      </c>
      <c r="E115" s="234" t="s">
        <v>22</v>
      </c>
      <c r="F115" s="235" t="s">
        <v>215</v>
      </c>
      <c r="G115" s="232"/>
      <c r="H115" s="236">
        <v>10.4</v>
      </c>
      <c r="I115" s="237"/>
      <c r="J115" s="232"/>
      <c r="K115" s="232"/>
      <c r="L115" s="238"/>
      <c r="M115" s="239"/>
      <c r="N115" s="240"/>
      <c r="O115" s="240"/>
      <c r="P115" s="240"/>
      <c r="Q115" s="240"/>
      <c r="R115" s="240"/>
      <c r="S115" s="240"/>
      <c r="T115" s="241"/>
      <c r="AT115" s="242" t="s">
        <v>194</v>
      </c>
      <c r="AU115" s="242" t="s">
        <v>187</v>
      </c>
      <c r="AV115" s="11" t="s">
        <v>187</v>
      </c>
      <c r="AW115" s="11" t="s">
        <v>35</v>
      </c>
      <c r="AX115" s="11" t="s">
        <v>73</v>
      </c>
      <c r="AY115" s="242" t="s">
        <v>180</v>
      </c>
    </row>
    <row r="116" spans="2:51" s="12" customFormat="1" ht="13.5">
      <c r="B116" s="243"/>
      <c r="C116" s="244"/>
      <c r="D116" s="233" t="s">
        <v>194</v>
      </c>
      <c r="E116" s="245" t="s">
        <v>22</v>
      </c>
      <c r="F116" s="246" t="s">
        <v>196</v>
      </c>
      <c r="G116" s="244"/>
      <c r="H116" s="247">
        <v>10.4</v>
      </c>
      <c r="I116" s="248"/>
      <c r="J116" s="244"/>
      <c r="K116" s="244"/>
      <c r="L116" s="249"/>
      <c r="M116" s="250"/>
      <c r="N116" s="251"/>
      <c r="O116" s="251"/>
      <c r="P116" s="251"/>
      <c r="Q116" s="251"/>
      <c r="R116" s="251"/>
      <c r="S116" s="251"/>
      <c r="T116" s="252"/>
      <c r="AT116" s="253" t="s">
        <v>194</v>
      </c>
      <c r="AU116" s="253" t="s">
        <v>187</v>
      </c>
      <c r="AV116" s="12" t="s">
        <v>186</v>
      </c>
      <c r="AW116" s="12" t="s">
        <v>35</v>
      </c>
      <c r="AX116" s="12" t="s">
        <v>10</v>
      </c>
      <c r="AY116" s="253" t="s">
        <v>180</v>
      </c>
    </row>
    <row r="117" spans="2:65" s="1" customFormat="1" ht="14.4" customHeight="1">
      <c r="B117" s="45"/>
      <c r="C117" s="220" t="s">
        <v>216</v>
      </c>
      <c r="D117" s="220" t="s">
        <v>182</v>
      </c>
      <c r="E117" s="221" t="s">
        <v>217</v>
      </c>
      <c r="F117" s="222" t="s">
        <v>218</v>
      </c>
      <c r="G117" s="223" t="s">
        <v>203</v>
      </c>
      <c r="H117" s="224">
        <v>13</v>
      </c>
      <c r="I117" s="225"/>
      <c r="J117" s="224">
        <f>ROUND(I117*H117,0)</f>
        <v>0</v>
      </c>
      <c r="K117" s="222" t="s">
        <v>193</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219</v>
      </c>
    </row>
    <row r="118" spans="2:47" s="1" customFormat="1" ht="13.5">
      <c r="B118" s="45"/>
      <c r="C118" s="73"/>
      <c r="D118" s="233" t="s">
        <v>205</v>
      </c>
      <c r="E118" s="73"/>
      <c r="F118" s="254" t="s">
        <v>206</v>
      </c>
      <c r="G118" s="73"/>
      <c r="H118" s="73"/>
      <c r="I118" s="190"/>
      <c r="J118" s="73"/>
      <c r="K118" s="73"/>
      <c r="L118" s="71"/>
      <c r="M118" s="255"/>
      <c r="N118" s="46"/>
      <c r="O118" s="46"/>
      <c r="P118" s="46"/>
      <c r="Q118" s="46"/>
      <c r="R118" s="46"/>
      <c r="S118" s="46"/>
      <c r="T118" s="94"/>
      <c r="AT118" s="23" t="s">
        <v>205</v>
      </c>
      <c r="AU118" s="23" t="s">
        <v>187</v>
      </c>
    </row>
    <row r="119" spans="2:51" s="11" customFormat="1" ht="13.5">
      <c r="B119" s="231"/>
      <c r="C119" s="232"/>
      <c r="D119" s="233" t="s">
        <v>194</v>
      </c>
      <c r="E119" s="234" t="s">
        <v>22</v>
      </c>
      <c r="F119" s="235" t="s">
        <v>220</v>
      </c>
      <c r="G119" s="232"/>
      <c r="H119" s="236">
        <v>13</v>
      </c>
      <c r="I119" s="237"/>
      <c r="J119" s="232"/>
      <c r="K119" s="232"/>
      <c r="L119" s="238"/>
      <c r="M119" s="239"/>
      <c r="N119" s="240"/>
      <c r="O119" s="240"/>
      <c r="P119" s="240"/>
      <c r="Q119" s="240"/>
      <c r="R119" s="240"/>
      <c r="S119" s="240"/>
      <c r="T119" s="241"/>
      <c r="AT119" s="242" t="s">
        <v>194</v>
      </c>
      <c r="AU119" s="242" t="s">
        <v>187</v>
      </c>
      <c r="AV119" s="11" t="s">
        <v>187</v>
      </c>
      <c r="AW119" s="11" t="s">
        <v>35</v>
      </c>
      <c r="AX119" s="11" t="s">
        <v>73</v>
      </c>
      <c r="AY119" s="242" t="s">
        <v>180</v>
      </c>
    </row>
    <row r="120" spans="2:51" s="12" customFormat="1" ht="13.5">
      <c r="B120" s="243"/>
      <c r="C120" s="244"/>
      <c r="D120" s="233" t="s">
        <v>194</v>
      </c>
      <c r="E120" s="245" t="s">
        <v>22</v>
      </c>
      <c r="F120" s="246" t="s">
        <v>196</v>
      </c>
      <c r="G120" s="244"/>
      <c r="H120" s="247">
        <v>13</v>
      </c>
      <c r="I120" s="248"/>
      <c r="J120" s="244"/>
      <c r="K120" s="244"/>
      <c r="L120" s="249"/>
      <c r="M120" s="250"/>
      <c r="N120" s="251"/>
      <c r="O120" s="251"/>
      <c r="P120" s="251"/>
      <c r="Q120" s="251"/>
      <c r="R120" s="251"/>
      <c r="S120" s="251"/>
      <c r="T120" s="252"/>
      <c r="AT120" s="253" t="s">
        <v>194</v>
      </c>
      <c r="AU120" s="253" t="s">
        <v>187</v>
      </c>
      <c r="AV120" s="12" t="s">
        <v>186</v>
      </c>
      <c r="AW120" s="12" t="s">
        <v>35</v>
      </c>
      <c r="AX120" s="12" t="s">
        <v>10</v>
      </c>
      <c r="AY120" s="253" t="s">
        <v>180</v>
      </c>
    </row>
    <row r="121" spans="2:63" s="10" customFormat="1" ht="29.85" customHeight="1">
      <c r="B121" s="204"/>
      <c r="C121" s="205"/>
      <c r="D121" s="206" t="s">
        <v>72</v>
      </c>
      <c r="E121" s="218" t="s">
        <v>199</v>
      </c>
      <c r="F121" s="218" t="s">
        <v>221</v>
      </c>
      <c r="G121" s="205"/>
      <c r="H121" s="205"/>
      <c r="I121" s="208"/>
      <c r="J121" s="219">
        <f>BK121</f>
        <v>0</v>
      </c>
      <c r="K121" s="205"/>
      <c r="L121" s="210"/>
      <c r="M121" s="211"/>
      <c r="N121" s="212"/>
      <c r="O121" s="212"/>
      <c r="P121" s="213">
        <f>SUM(P122:P160)</f>
        <v>0</v>
      </c>
      <c r="Q121" s="212"/>
      <c r="R121" s="213">
        <f>SUM(R122:R160)</f>
        <v>0</v>
      </c>
      <c r="S121" s="212"/>
      <c r="T121" s="214">
        <f>SUM(T122:T160)</f>
        <v>0</v>
      </c>
      <c r="AR121" s="215" t="s">
        <v>10</v>
      </c>
      <c r="AT121" s="216" t="s">
        <v>72</v>
      </c>
      <c r="AU121" s="216" t="s">
        <v>10</v>
      </c>
      <c r="AY121" s="215" t="s">
        <v>180</v>
      </c>
      <c r="BK121" s="217">
        <f>SUM(BK122:BK160)</f>
        <v>0</v>
      </c>
    </row>
    <row r="122" spans="2:65" s="1" customFormat="1" ht="22.8" customHeight="1">
      <c r="B122" s="45"/>
      <c r="C122" s="220" t="s">
        <v>204</v>
      </c>
      <c r="D122" s="220" t="s">
        <v>182</v>
      </c>
      <c r="E122" s="221" t="s">
        <v>222</v>
      </c>
      <c r="F122" s="222" t="s">
        <v>223</v>
      </c>
      <c r="G122" s="223" t="s">
        <v>192</v>
      </c>
      <c r="H122" s="224">
        <v>19.3</v>
      </c>
      <c r="I122" s="225"/>
      <c r="J122" s="224">
        <f>ROUND(I122*H122,0)</f>
        <v>0</v>
      </c>
      <c r="K122" s="222" t="s">
        <v>193</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224</v>
      </c>
    </row>
    <row r="123" spans="2:51" s="11" customFormat="1" ht="13.5">
      <c r="B123" s="231"/>
      <c r="C123" s="232"/>
      <c r="D123" s="233" t="s">
        <v>194</v>
      </c>
      <c r="E123" s="234" t="s">
        <v>22</v>
      </c>
      <c r="F123" s="235" t="s">
        <v>225</v>
      </c>
      <c r="G123" s="232"/>
      <c r="H123" s="236">
        <v>19.3</v>
      </c>
      <c r="I123" s="237"/>
      <c r="J123" s="232"/>
      <c r="K123" s="232"/>
      <c r="L123" s="238"/>
      <c r="M123" s="239"/>
      <c r="N123" s="240"/>
      <c r="O123" s="240"/>
      <c r="P123" s="240"/>
      <c r="Q123" s="240"/>
      <c r="R123" s="240"/>
      <c r="S123" s="240"/>
      <c r="T123" s="241"/>
      <c r="AT123" s="242" t="s">
        <v>194</v>
      </c>
      <c r="AU123" s="242" t="s">
        <v>187</v>
      </c>
      <c r="AV123" s="11" t="s">
        <v>187</v>
      </c>
      <c r="AW123" s="11" t="s">
        <v>35</v>
      </c>
      <c r="AX123" s="11" t="s">
        <v>73</v>
      </c>
      <c r="AY123" s="242" t="s">
        <v>180</v>
      </c>
    </row>
    <row r="124" spans="2:51" s="12" customFormat="1" ht="13.5">
      <c r="B124" s="243"/>
      <c r="C124" s="244"/>
      <c r="D124" s="233" t="s">
        <v>194</v>
      </c>
      <c r="E124" s="245" t="s">
        <v>22</v>
      </c>
      <c r="F124" s="246" t="s">
        <v>196</v>
      </c>
      <c r="G124" s="244"/>
      <c r="H124" s="247">
        <v>19.3</v>
      </c>
      <c r="I124" s="248"/>
      <c r="J124" s="244"/>
      <c r="K124" s="244"/>
      <c r="L124" s="249"/>
      <c r="M124" s="250"/>
      <c r="N124" s="251"/>
      <c r="O124" s="251"/>
      <c r="P124" s="251"/>
      <c r="Q124" s="251"/>
      <c r="R124" s="251"/>
      <c r="S124" s="251"/>
      <c r="T124" s="252"/>
      <c r="AT124" s="253" t="s">
        <v>194</v>
      </c>
      <c r="AU124" s="253" t="s">
        <v>187</v>
      </c>
      <c r="AV124" s="12" t="s">
        <v>186</v>
      </c>
      <c r="AW124" s="12" t="s">
        <v>35</v>
      </c>
      <c r="AX124" s="12" t="s">
        <v>10</v>
      </c>
      <c r="AY124" s="253" t="s">
        <v>180</v>
      </c>
    </row>
    <row r="125" spans="2:65" s="1" customFormat="1" ht="22.8" customHeight="1">
      <c r="B125" s="45"/>
      <c r="C125" s="220" t="s">
        <v>226</v>
      </c>
      <c r="D125" s="220" t="s">
        <v>182</v>
      </c>
      <c r="E125" s="221" t="s">
        <v>227</v>
      </c>
      <c r="F125" s="222" t="s">
        <v>228</v>
      </c>
      <c r="G125" s="223" t="s">
        <v>192</v>
      </c>
      <c r="H125" s="224">
        <v>19.3</v>
      </c>
      <c r="I125" s="225"/>
      <c r="J125" s="224">
        <f>ROUND(I125*H125,0)</f>
        <v>0</v>
      </c>
      <c r="K125" s="222" t="s">
        <v>193</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229</v>
      </c>
    </row>
    <row r="126" spans="2:51" s="11" customFormat="1" ht="13.5">
      <c r="B126" s="231"/>
      <c r="C126" s="232"/>
      <c r="D126" s="233" t="s">
        <v>194</v>
      </c>
      <c r="E126" s="234" t="s">
        <v>22</v>
      </c>
      <c r="F126" s="235" t="s">
        <v>225</v>
      </c>
      <c r="G126" s="232"/>
      <c r="H126" s="236">
        <v>19.3</v>
      </c>
      <c r="I126" s="237"/>
      <c r="J126" s="232"/>
      <c r="K126" s="232"/>
      <c r="L126" s="238"/>
      <c r="M126" s="239"/>
      <c r="N126" s="240"/>
      <c r="O126" s="240"/>
      <c r="P126" s="240"/>
      <c r="Q126" s="240"/>
      <c r="R126" s="240"/>
      <c r="S126" s="240"/>
      <c r="T126" s="241"/>
      <c r="AT126" s="242" t="s">
        <v>194</v>
      </c>
      <c r="AU126" s="242" t="s">
        <v>187</v>
      </c>
      <c r="AV126" s="11" t="s">
        <v>187</v>
      </c>
      <c r="AW126" s="11" t="s">
        <v>35</v>
      </c>
      <c r="AX126" s="11" t="s">
        <v>73</v>
      </c>
      <c r="AY126" s="242" t="s">
        <v>180</v>
      </c>
    </row>
    <row r="127" spans="2:51" s="12" customFormat="1" ht="13.5">
      <c r="B127" s="243"/>
      <c r="C127" s="244"/>
      <c r="D127" s="233" t="s">
        <v>194</v>
      </c>
      <c r="E127" s="245" t="s">
        <v>22</v>
      </c>
      <c r="F127" s="246" t="s">
        <v>196</v>
      </c>
      <c r="G127" s="244"/>
      <c r="H127" s="247">
        <v>19.3</v>
      </c>
      <c r="I127" s="248"/>
      <c r="J127" s="244"/>
      <c r="K127" s="244"/>
      <c r="L127" s="249"/>
      <c r="M127" s="250"/>
      <c r="N127" s="251"/>
      <c r="O127" s="251"/>
      <c r="P127" s="251"/>
      <c r="Q127" s="251"/>
      <c r="R127" s="251"/>
      <c r="S127" s="251"/>
      <c r="T127" s="252"/>
      <c r="AT127" s="253" t="s">
        <v>194</v>
      </c>
      <c r="AU127" s="253" t="s">
        <v>187</v>
      </c>
      <c r="AV127" s="12" t="s">
        <v>186</v>
      </c>
      <c r="AW127" s="12" t="s">
        <v>35</v>
      </c>
      <c r="AX127" s="12" t="s">
        <v>10</v>
      </c>
      <c r="AY127" s="253" t="s">
        <v>180</v>
      </c>
    </row>
    <row r="128" spans="2:65" s="1" customFormat="1" ht="22.8" customHeight="1">
      <c r="B128" s="45"/>
      <c r="C128" s="220" t="s">
        <v>28</v>
      </c>
      <c r="D128" s="220" t="s">
        <v>182</v>
      </c>
      <c r="E128" s="221" t="s">
        <v>230</v>
      </c>
      <c r="F128" s="222" t="s">
        <v>231</v>
      </c>
      <c r="G128" s="223" t="s">
        <v>192</v>
      </c>
      <c r="H128" s="224">
        <v>46.44</v>
      </c>
      <c r="I128" s="225"/>
      <c r="J128" s="224">
        <f>ROUND(I128*H128,0)</f>
        <v>0</v>
      </c>
      <c r="K128" s="222" t="s">
        <v>193</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232</v>
      </c>
    </row>
    <row r="129" spans="2:51" s="11" customFormat="1" ht="13.5">
      <c r="B129" s="231"/>
      <c r="C129" s="232"/>
      <c r="D129" s="233" t="s">
        <v>194</v>
      </c>
      <c r="E129" s="234" t="s">
        <v>22</v>
      </c>
      <c r="F129" s="235" t="s">
        <v>233</v>
      </c>
      <c r="G129" s="232"/>
      <c r="H129" s="236">
        <v>29.72</v>
      </c>
      <c r="I129" s="237"/>
      <c r="J129" s="232"/>
      <c r="K129" s="232"/>
      <c r="L129" s="238"/>
      <c r="M129" s="239"/>
      <c r="N129" s="240"/>
      <c r="O129" s="240"/>
      <c r="P129" s="240"/>
      <c r="Q129" s="240"/>
      <c r="R129" s="240"/>
      <c r="S129" s="240"/>
      <c r="T129" s="241"/>
      <c r="AT129" s="242" t="s">
        <v>194</v>
      </c>
      <c r="AU129" s="242" t="s">
        <v>187</v>
      </c>
      <c r="AV129" s="11" t="s">
        <v>187</v>
      </c>
      <c r="AW129" s="11" t="s">
        <v>35</v>
      </c>
      <c r="AX129" s="11" t="s">
        <v>73</v>
      </c>
      <c r="AY129" s="242" t="s">
        <v>180</v>
      </c>
    </row>
    <row r="130" spans="2:51" s="11" customFormat="1" ht="13.5">
      <c r="B130" s="231"/>
      <c r="C130" s="232"/>
      <c r="D130" s="233" t="s">
        <v>194</v>
      </c>
      <c r="E130" s="234" t="s">
        <v>22</v>
      </c>
      <c r="F130" s="235" t="s">
        <v>234</v>
      </c>
      <c r="G130" s="232"/>
      <c r="H130" s="236">
        <v>7.44</v>
      </c>
      <c r="I130" s="237"/>
      <c r="J130" s="232"/>
      <c r="K130" s="232"/>
      <c r="L130" s="238"/>
      <c r="M130" s="239"/>
      <c r="N130" s="240"/>
      <c r="O130" s="240"/>
      <c r="P130" s="240"/>
      <c r="Q130" s="240"/>
      <c r="R130" s="240"/>
      <c r="S130" s="240"/>
      <c r="T130" s="241"/>
      <c r="AT130" s="242" t="s">
        <v>194</v>
      </c>
      <c r="AU130" s="242" t="s">
        <v>187</v>
      </c>
      <c r="AV130" s="11" t="s">
        <v>187</v>
      </c>
      <c r="AW130" s="11" t="s">
        <v>35</v>
      </c>
      <c r="AX130" s="11" t="s">
        <v>73</v>
      </c>
      <c r="AY130" s="242" t="s">
        <v>180</v>
      </c>
    </row>
    <row r="131" spans="2:51" s="11" customFormat="1" ht="13.5">
      <c r="B131" s="231"/>
      <c r="C131" s="232"/>
      <c r="D131" s="233" t="s">
        <v>194</v>
      </c>
      <c r="E131" s="234" t="s">
        <v>22</v>
      </c>
      <c r="F131" s="235" t="s">
        <v>235</v>
      </c>
      <c r="G131" s="232"/>
      <c r="H131" s="236">
        <v>3.64</v>
      </c>
      <c r="I131" s="237"/>
      <c r="J131" s="232"/>
      <c r="K131" s="232"/>
      <c r="L131" s="238"/>
      <c r="M131" s="239"/>
      <c r="N131" s="240"/>
      <c r="O131" s="240"/>
      <c r="P131" s="240"/>
      <c r="Q131" s="240"/>
      <c r="R131" s="240"/>
      <c r="S131" s="240"/>
      <c r="T131" s="241"/>
      <c r="AT131" s="242" t="s">
        <v>194</v>
      </c>
      <c r="AU131" s="242" t="s">
        <v>187</v>
      </c>
      <c r="AV131" s="11" t="s">
        <v>187</v>
      </c>
      <c r="AW131" s="11" t="s">
        <v>35</v>
      </c>
      <c r="AX131" s="11" t="s">
        <v>73</v>
      </c>
      <c r="AY131" s="242" t="s">
        <v>180</v>
      </c>
    </row>
    <row r="132" spans="2:51" s="11" customFormat="1" ht="13.5">
      <c r="B132" s="231"/>
      <c r="C132" s="232"/>
      <c r="D132" s="233" t="s">
        <v>194</v>
      </c>
      <c r="E132" s="234" t="s">
        <v>22</v>
      </c>
      <c r="F132" s="235" t="s">
        <v>236</v>
      </c>
      <c r="G132" s="232"/>
      <c r="H132" s="236">
        <v>5.64</v>
      </c>
      <c r="I132" s="237"/>
      <c r="J132" s="232"/>
      <c r="K132" s="232"/>
      <c r="L132" s="238"/>
      <c r="M132" s="239"/>
      <c r="N132" s="240"/>
      <c r="O132" s="240"/>
      <c r="P132" s="240"/>
      <c r="Q132" s="240"/>
      <c r="R132" s="240"/>
      <c r="S132" s="240"/>
      <c r="T132" s="241"/>
      <c r="AT132" s="242" t="s">
        <v>194</v>
      </c>
      <c r="AU132" s="242" t="s">
        <v>187</v>
      </c>
      <c r="AV132" s="11" t="s">
        <v>187</v>
      </c>
      <c r="AW132" s="11" t="s">
        <v>35</v>
      </c>
      <c r="AX132" s="11" t="s">
        <v>73</v>
      </c>
      <c r="AY132" s="242" t="s">
        <v>180</v>
      </c>
    </row>
    <row r="133" spans="2:51" s="12" customFormat="1" ht="13.5">
      <c r="B133" s="243"/>
      <c r="C133" s="244"/>
      <c r="D133" s="233" t="s">
        <v>194</v>
      </c>
      <c r="E133" s="245" t="s">
        <v>22</v>
      </c>
      <c r="F133" s="246" t="s">
        <v>196</v>
      </c>
      <c r="G133" s="244"/>
      <c r="H133" s="247">
        <v>46.44</v>
      </c>
      <c r="I133" s="248"/>
      <c r="J133" s="244"/>
      <c r="K133" s="244"/>
      <c r="L133" s="249"/>
      <c r="M133" s="250"/>
      <c r="N133" s="251"/>
      <c r="O133" s="251"/>
      <c r="P133" s="251"/>
      <c r="Q133" s="251"/>
      <c r="R133" s="251"/>
      <c r="S133" s="251"/>
      <c r="T133" s="252"/>
      <c r="AT133" s="253" t="s">
        <v>194</v>
      </c>
      <c r="AU133" s="253" t="s">
        <v>187</v>
      </c>
      <c r="AV133" s="12" t="s">
        <v>186</v>
      </c>
      <c r="AW133" s="12" t="s">
        <v>35</v>
      </c>
      <c r="AX133" s="12" t="s">
        <v>10</v>
      </c>
      <c r="AY133" s="253" t="s">
        <v>180</v>
      </c>
    </row>
    <row r="134" spans="2:65" s="1" customFormat="1" ht="22.8" customHeight="1">
      <c r="B134" s="45"/>
      <c r="C134" s="220" t="s">
        <v>237</v>
      </c>
      <c r="D134" s="220" t="s">
        <v>182</v>
      </c>
      <c r="E134" s="221" t="s">
        <v>238</v>
      </c>
      <c r="F134" s="222" t="s">
        <v>239</v>
      </c>
      <c r="G134" s="223" t="s">
        <v>192</v>
      </c>
      <c r="H134" s="224">
        <v>46.44</v>
      </c>
      <c r="I134" s="225"/>
      <c r="J134" s="224">
        <f>ROUND(I134*H134,0)</f>
        <v>0</v>
      </c>
      <c r="K134" s="222" t="s">
        <v>193</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240</v>
      </c>
    </row>
    <row r="135" spans="2:51" s="11" customFormat="1" ht="13.5">
      <c r="B135" s="231"/>
      <c r="C135" s="232"/>
      <c r="D135" s="233" t="s">
        <v>194</v>
      </c>
      <c r="E135" s="234" t="s">
        <v>22</v>
      </c>
      <c r="F135" s="235" t="s">
        <v>233</v>
      </c>
      <c r="G135" s="232"/>
      <c r="H135" s="236">
        <v>29.72</v>
      </c>
      <c r="I135" s="237"/>
      <c r="J135" s="232"/>
      <c r="K135" s="232"/>
      <c r="L135" s="238"/>
      <c r="M135" s="239"/>
      <c r="N135" s="240"/>
      <c r="O135" s="240"/>
      <c r="P135" s="240"/>
      <c r="Q135" s="240"/>
      <c r="R135" s="240"/>
      <c r="S135" s="240"/>
      <c r="T135" s="241"/>
      <c r="AT135" s="242" t="s">
        <v>194</v>
      </c>
      <c r="AU135" s="242" t="s">
        <v>187</v>
      </c>
      <c r="AV135" s="11" t="s">
        <v>187</v>
      </c>
      <c r="AW135" s="11" t="s">
        <v>35</v>
      </c>
      <c r="AX135" s="11" t="s">
        <v>73</v>
      </c>
      <c r="AY135" s="242" t="s">
        <v>180</v>
      </c>
    </row>
    <row r="136" spans="2:51" s="11" customFormat="1" ht="13.5">
      <c r="B136" s="231"/>
      <c r="C136" s="232"/>
      <c r="D136" s="233" t="s">
        <v>194</v>
      </c>
      <c r="E136" s="234" t="s">
        <v>22</v>
      </c>
      <c r="F136" s="235" t="s">
        <v>234</v>
      </c>
      <c r="G136" s="232"/>
      <c r="H136" s="236">
        <v>7.44</v>
      </c>
      <c r="I136" s="237"/>
      <c r="J136" s="232"/>
      <c r="K136" s="232"/>
      <c r="L136" s="238"/>
      <c r="M136" s="239"/>
      <c r="N136" s="240"/>
      <c r="O136" s="240"/>
      <c r="P136" s="240"/>
      <c r="Q136" s="240"/>
      <c r="R136" s="240"/>
      <c r="S136" s="240"/>
      <c r="T136" s="241"/>
      <c r="AT136" s="242" t="s">
        <v>194</v>
      </c>
      <c r="AU136" s="242" t="s">
        <v>187</v>
      </c>
      <c r="AV136" s="11" t="s">
        <v>187</v>
      </c>
      <c r="AW136" s="11" t="s">
        <v>35</v>
      </c>
      <c r="AX136" s="11" t="s">
        <v>73</v>
      </c>
      <c r="AY136" s="242" t="s">
        <v>180</v>
      </c>
    </row>
    <row r="137" spans="2:51" s="11" customFormat="1" ht="13.5">
      <c r="B137" s="231"/>
      <c r="C137" s="232"/>
      <c r="D137" s="233" t="s">
        <v>194</v>
      </c>
      <c r="E137" s="234" t="s">
        <v>22</v>
      </c>
      <c r="F137" s="235" t="s">
        <v>235</v>
      </c>
      <c r="G137" s="232"/>
      <c r="H137" s="236">
        <v>3.64</v>
      </c>
      <c r="I137" s="237"/>
      <c r="J137" s="232"/>
      <c r="K137" s="232"/>
      <c r="L137" s="238"/>
      <c r="M137" s="239"/>
      <c r="N137" s="240"/>
      <c r="O137" s="240"/>
      <c r="P137" s="240"/>
      <c r="Q137" s="240"/>
      <c r="R137" s="240"/>
      <c r="S137" s="240"/>
      <c r="T137" s="241"/>
      <c r="AT137" s="242" t="s">
        <v>194</v>
      </c>
      <c r="AU137" s="242" t="s">
        <v>187</v>
      </c>
      <c r="AV137" s="11" t="s">
        <v>187</v>
      </c>
      <c r="AW137" s="11" t="s">
        <v>35</v>
      </c>
      <c r="AX137" s="11" t="s">
        <v>73</v>
      </c>
      <c r="AY137" s="242" t="s">
        <v>180</v>
      </c>
    </row>
    <row r="138" spans="2:51" s="11" customFormat="1" ht="13.5">
      <c r="B138" s="231"/>
      <c r="C138" s="232"/>
      <c r="D138" s="233" t="s">
        <v>194</v>
      </c>
      <c r="E138" s="234" t="s">
        <v>22</v>
      </c>
      <c r="F138" s="235" t="s">
        <v>236</v>
      </c>
      <c r="G138" s="232"/>
      <c r="H138" s="236">
        <v>5.64</v>
      </c>
      <c r="I138" s="237"/>
      <c r="J138" s="232"/>
      <c r="K138" s="232"/>
      <c r="L138" s="238"/>
      <c r="M138" s="239"/>
      <c r="N138" s="240"/>
      <c r="O138" s="240"/>
      <c r="P138" s="240"/>
      <c r="Q138" s="240"/>
      <c r="R138" s="240"/>
      <c r="S138" s="240"/>
      <c r="T138" s="241"/>
      <c r="AT138" s="242" t="s">
        <v>194</v>
      </c>
      <c r="AU138" s="242" t="s">
        <v>187</v>
      </c>
      <c r="AV138" s="11" t="s">
        <v>187</v>
      </c>
      <c r="AW138" s="11" t="s">
        <v>35</v>
      </c>
      <c r="AX138" s="11" t="s">
        <v>73</v>
      </c>
      <c r="AY138" s="242" t="s">
        <v>180</v>
      </c>
    </row>
    <row r="139" spans="2:51" s="12" customFormat="1" ht="13.5">
      <c r="B139" s="243"/>
      <c r="C139" s="244"/>
      <c r="D139" s="233" t="s">
        <v>194</v>
      </c>
      <c r="E139" s="245" t="s">
        <v>22</v>
      </c>
      <c r="F139" s="246" t="s">
        <v>196</v>
      </c>
      <c r="G139" s="244"/>
      <c r="H139" s="247">
        <v>46.44</v>
      </c>
      <c r="I139" s="248"/>
      <c r="J139" s="244"/>
      <c r="K139" s="244"/>
      <c r="L139" s="249"/>
      <c r="M139" s="250"/>
      <c r="N139" s="251"/>
      <c r="O139" s="251"/>
      <c r="P139" s="251"/>
      <c r="Q139" s="251"/>
      <c r="R139" s="251"/>
      <c r="S139" s="251"/>
      <c r="T139" s="252"/>
      <c r="AT139" s="253" t="s">
        <v>194</v>
      </c>
      <c r="AU139" s="253" t="s">
        <v>187</v>
      </c>
      <c r="AV139" s="12" t="s">
        <v>186</v>
      </c>
      <c r="AW139" s="12" t="s">
        <v>35</v>
      </c>
      <c r="AX139" s="12" t="s">
        <v>10</v>
      </c>
      <c r="AY139" s="253" t="s">
        <v>180</v>
      </c>
    </row>
    <row r="140" spans="2:65" s="1" customFormat="1" ht="22.8" customHeight="1">
      <c r="B140" s="45"/>
      <c r="C140" s="220" t="s">
        <v>214</v>
      </c>
      <c r="D140" s="220" t="s">
        <v>182</v>
      </c>
      <c r="E140" s="221" t="s">
        <v>241</v>
      </c>
      <c r="F140" s="222" t="s">
        <v>242</v>
      </c>
      <c r="G140" s="223" t="s">
        <v>192</v>
      </c>
      <c r="H140" s="224">
        <v>28.25</v>
      </c>
      <c r="I140" s="225"/>
      <c r="J140" s="224">
        <f>ROUND(I140*H140,0)</f>
        <v>0</v>
      </c>
      <c r="K140" s="222" t="s">
        <v>193</v>
      </c>
      <c r="L140" s="71"/>
      <c r="M140" s="226" t="s">
        <v>22</v>
      </c>
      <c r="N140" s="227" t="s">
        <v>45</v>
      </c>
      <c r="O140" s="46"/>
      <c r="P140" s="228">
        <f>O140*H140</f>
        <v>0</v>
      </c>
      <c r="Q140" s="228">
        <v>0</v>
      </c>
      <c r="R140" s="228">
        <f>Q140*H140</f>
        <v>0</v>
      </c>
      <c r="S140" s="228">
        <v>0</v>
      </c>
      <c r="T140" s="229">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243</v>
      </c>
    </row>
    <row r="141" spans="2:47" s="1" customFormat="1" ht="13.5">
      <c r="B141" s="45"/>
      <c r="C141" s="73"/>
      <c r="D141" s="233" t="s">
        <v>205</v>
      </c>
      <c r="E141" s="73"/>
      <c r="F141" s="254" t="s">
        <v>244</v>
      </c>
      <c r="G141" s="73"/>
      <c r="H141" s="73"/>
      <c r="I141" s="190"/>
      <c r="J141" s="73"/>
      <c r="K141" s="73"/>
      <c r="L141" s="71"/>
      <c r="M141" s="255"/>
      <c r="N141" s="46"/>
      <c r="O141" s="46"/>
      <c r="P141" s="46"/>
      <c r="Q141" s="46"/>
      <c r="R141" s="46"/>
      <c r="S141" s="46"/>
      <c r="T141" s="94"/>
      <c r="AT141" s="23" t="s">
        <v>205</v>
      </c>
      <c r="AU141" s="23" t="s">
        <v>187</v>
      </c>
    </row>
    <row r="142" spans="2:51" s="11" customFormat="1" ht="13.5">
      <c r="B142" s="231"/>
      <c r="C142" s="232"/>
      <c r="D142" s="233" t="s">
        <v>194</v>
      </c>
      <c r="E142" s="234" t="s">
        <v>22</v>
      </c>
      <c r="F142" s="235" t="s">
        <v>245</v>
      </c>
      <c r="G142" s="232"/>
      <c r="H142" s="236">
        <v>7.45</v>
      </c>
      <c r="I142" s="237"/>
      <c r="J142" s="232"/>
      <c r="K142" s="232"/>
      <c r="L142" s="238"/>
      <c r="M142" s="239"/>
      <c r="N142" s="240"/>
      <c r="O142" s="240"/>
      <c r="P142" s="240"/>
      <c r="Q142" s="240"/>
      <c r="R142" s="240"/>
      <c r="S142" s="240"/>
      <c r="T142" s="241"/>
      <c r="AT142" s="242" t="s">
        <v>194</v>
      </c>
      <c r="AU142" s="242" t="s">
        <v>187</v>
      </c>
      <c r="AV142" s="11" t="s">
        <v>187</v>
      </c>
      <c r="AW142" s="11" t="s">
        <v>35</v>
      </c>
      <c r="AX142" s="11" t="s">
        <v>73</v>
      </c>
      <c r="AY142" s="242" t="s">
        <v>180</v>
      </c>
    </row>
    <row r="143" spans="2:51" s="11" customFormat="1" ht="13.5">
      <c r="B143" s="231"/>
      <c r="C143" s="232"/>
      <c r="D143" s="233" t="s">
        <v>194</v>
      </c>
      <c r="E143" s="234" t="s">
        <v>22</v>
      </c>
      <c r="F143" s="235" t="s">
        <v>246</v>
      </c>
      <c r="G143" s="232"/>
      <c r="H143" s="236">
        <v>4.48</v>
      </c>
      <c r="I143" s="237"/>
      <c r="J143" s="232"/>
      <c r="K143" s="232"/>
      <c r="L143" s="238"/>
      <c r="M143" s="239"/>
      <c r="N143" s="240"/>
      <c r="O143" s="240"/>
      <c r="P143" s="240"/>
      <c r="Q143" s="240"/>
      <c r="R143" s="240"/>
      <c r="S143" s="240"/>
      <c r="T143" s="241"/>
      <c r="AT143" s="242" t="s">
        <v>194</v>
      </c>
      <c r="AU143" s="242" t="s">
        <v>187</v>
      </c>
      <c r="AV143" s="11" t="s">
        <v>187</v>
      </c>
      <c r="AW143" s="11" t="s">
        <v>35</v>
      </c>
      <c r="AX143" s="11" t="s">
        <v>73</v>
      </c>
      <c r="AY143" s="242" t="s">
        <v>180</v>
      </c>
    </row>
    <row r="144" spans="2:51" s="11" customFormat="1" ht="13.5">
      <c r="B144" s="231"/>
      <c r="C144" s="232"/>
      <c r="D144" s="233" t="s">
        <v>194</v>
      </c>
      <c r="E144" s="234" t="s">
        <v>22</v>
      </c>
      <c r="F144" s="235" t="s">
        <v>247</v>
      </c>
      <c r="G144" s="232"/>
      <c r="H144" s="236">
        <v>12.06</v>
      </c>
      <c r="I144" s="237"/>
      <c r="J144" s="232"/>
      <c r="K144" s="232"/>
      <c r="L144" s="238"/>
      <c r="M144" s="239"/>
      <c r="N144" s="240"/>
      <c r="O144" s="240"/>
      <c r="P144" s="240"/>
      <c r="Q144" s="240"/>
      <c r="R144" s="240"/>
      <c r="S144" s="240"/>
      <c r="T144" s="241"/>
      <c r="AT144" s="242" t="s">
        <v>194</v>
      </c>
      <c r="AU144" s="242" t="s">
        <v>187</v>
      </c>
      <c r="AV144" s="11" t="s">
        <v>187</v>
      </c>
      <c r="AW144" s="11" t="s">
        <v>35</v>
      </c>
      <c r="AX144" s="11" t="s">
        <v>73</v>
      </c>
      <c r="AY144" s="242" t="s">
        <v>180</v>
      </c>
    </row>
    <row r="145" spans="2:51" s="11" customFormat="1" ht="13.5">
      <c r="B145" s="231"/>
      <c r="C145" s="232"/>
      <c r="D145" s="233" t="s">
        <v>194</v>
      </c>
      <c r="E145" s="234" t="s">
        <v>22</v>
      </c>
      <c r="F145" s="235" t="s">
        <v>248</v>
      </c>
      <c r="G145" s="232"/>
      <c r="H145" s="236">
        <v>4.26</v>
      </c>
      <c r="I145" s="237"/>
      <c r="J145" s="232"/>
      <c r="K145" s="232"/>
      <c r="L145" s="238"/>
      <c r="M145" s="239"/>
      <c r="N145" s="240"/>
      <c r="O145" s="240"/>
      <c r="P145" s="240"/>
      <c r="Q145" s="240"/>
      <c r="R145" s="240"/>
      <c r="S145" s="240"/>
      <c r="T145" s="241"/>
      <c r="AT145" s="242" t="s">
        <v>194</v>
      </c>
      <c r="AU145" s="242" t="s">
        <v>187</v>
      </c>
      <c r="AV145" s="11" t="s">
        <v>187</v>
      </c>
      <c r="AW145" s="11" t="s">
        <v>35</v>
      </c>
      <c r="AX145" s="11" t="s">
        <v>73</v>
      </c>
      <c r="AY145" s="242" t="s">
        <v>180</v>
      </c>
    </row>
    <row r="146" spans="2:51" s="12" customFormat="1" ht="13.5">
      <c r="B146" s="243"/>
      <c r="C146" s="244"/>
      <c r="D146" s="233" t="s">
        <v>194</v>
      </c>
      <c r="E146" s="245" t="s">
        <v>22</v>
      </c>
      <c r="F146" s="246" t="s">
        <v>196</v>
      </c>
      <c r="G146" s="244"/>
      <c r="H146" s="247">
        <v>28.25</v>
      </c>
      <c r="I146" s="248"/>
      <c r="J146" s="244"/>
      <c r="K146" s="244"/>
      <c r="L146" s="249"/>
      <c r="M146" s="250"/>
      <c r="N146" s="251"/>
      <c r="O146" s="251"/>
      <c r="P146" s="251"/>
      <c r="Q146" s="251"/>
      <c r="R146" s="251"/>
      <c r="S146" s="251"/>
      <c r="T146" s="252"/>
      <c r="AT146" s="253" t="s">
        <v>194</v>
      </c>
      <c r="AU146" s="253" t="s">
        <v>187</v>
      </c>
      <c r="AV146" s="12" t="s">
        <v>186</v>
      </c>
      <c r="AW146" s="12" t="s">
        <v>35</v>
      </c>
      <c r="AX146" s="12" t="s">
        <v>10</v>
      </c>
      <c r="AY146" s="253" t="s">
        <v>180</v>
      </c>
    </row>
    <row r="147" spans="2:65" s="1" customFormat="1" ht="22.8" customHeight="1">
      <c r="B147" s="45"/>
      <c r="C147" s="220" t="s">
        <v>249</v>
      </c>
      <c r="D147" s="220" t="s">
        <v>182</v>
      </c>
      <c r="E147" s="221" t="s">
        <v>250</v>
      </c>
      <c r="F147" s="222" t="s">
        <v>251</v>
      </c>
      <c r="G147" s="223" t="s">
        <v>252</v>
      </c>
      <c r="H147" s="224">
        <v>0.02</v>
      </c>
      <c r="I147" s="225"/>
      <c r="J147" s="224">
        <f>ROUND(I147*H147,0)</f>
        <v>0</v>
      </c>
      <c r="K147" s="222" t="s">
        <v>193</v>
      </c>
      <c r="L147" s="71"/>
      <c r="M147" s="226" t="s">
        <v>22</v>
      </c>
      <c r="N147" s="227" t="s">
        <v>45</v>
      </c>
      <c r="O147" s="46"/>
      <c r="P147" s="228">
        <f>O147*H147</f>
        <v>0</v>
      </c>
      <c r="Q147" s="228">
        <v>0</v>
      </c>
      <c r="R147" s="228">
        <f>Q147*H147</f>
        <v>0</v>
      </c>
      <c r="S147" s="228">
        <v>0</v>
      </c>
      <c r="T147" s="229">
        <f>S147*H147</f>
        <v>0</v>
      </c>
      <c r="AR147" s="23" t="s">
        <v>186</v>
      </c>
      <c r="AT147" s="23" t="s">
        <v>182</v>
      </c>
      <c r="AU147" s="23" t="s">
        <v>187</v>
      </c>
      <c r="AY147" s="23" t="s">
        <v>180</v>
      </c>
      <c r="BE147" s="230">
        <f>IF(N147="základní",J147,0)</f>
        <v>0</v>
      </c>
      <c r="BF147" s="230">
        <f>IF(N147="snížená",J147,0)</f>
        <v>0</v>
      </c>
      <c r="BG147" s="230">
        <f>IF(N147="zákl. přenesená",J147,0)</f>
        <v>0</v>
      </c>
      <c r="BH147" s="230">
        <f>IF(N147="sníž. přenesená",J147,0)</f>
        <v>0</v>
      </c>
      <c r="BI147" s="230">
        <f>IF(N147="nulová",J147,0)</f>
        <v>0</v>
      </c>
      <c r="BJ147" s="23" t="s">
        <v>187</v>
      </c>
      <c r="BK147" s="230">
        <f>ROUND(I147*H147,0)</f>
        <v>0</v>
      </c>
      <c r="BL147" s="23" t="s">
        <v>186</v>
      </c>
      <c r="BM147" s="23" t="s">
        <v>253</v>
      </c>
    </row>
    <row r="148" spans="2:47" s="1" customFormat="1" ht="13.5">
      <c r="B148" s="45"/>
      <c r="C148" s="73"/>
      <c r="D148" s="233" t="s">
        <v>205</v>
      </c>
      <c r="E148" s="73"/>
      <c r="F148" s="254" t="s">
        <v>254</v>
      </c>
      <c r="G148" s="73"/>
      <c r="H148" s="73"/>
      <c r="I148" s="190"/>
      <c r="J148" s="73"/>
      <c r="K148" s="73"/>
      <c r="L148" s="71"/>
      <c r="M148" s="255"/>
      <c r="N148" s="46"/>
      <c r="O148" s="46"/>
      <c r="P148" s="46"/>
      <c r="Q148" s="46"/>
      <c r="R148" s="46"/>
      <c r="S148" s="46"/>
      <c r="T148" s="94"/>
      <c r="AT148" s="23" t="s">
        <v>205</v>
      </c>
      <c r="AU148" s="23" t="s">
        <v>187</v>
      </c>
    </row>
    <row r="149" spans="2:51" s="11" customFormat="1" ht="13.5">
      <c r="B149" s="231"/>
      <c r="C149" s="232"/>
      <c r="D149" s="233" t="s">
        <v>194</v>
      </c>
      <c r="E149" s="234" t="s">
        <v>22</v>
      </c>
      <c r="F149" s="235" t="s">
        <v>255</v>
      </c>
      <c r="G149" s="232"/>
      <c r="H149" s="236">
        <v>0.02</v>
      </c>
      <c r="I149" s="237"/>
      <c r="J149" s="232"/>
      <c r="K149" s="232"/>
      <c r="L149" s="238"/>
      <c r="M149" s="239"/>
      <c r="N149" s="240"/>
      <c r="O149" s="240"/>
      <c r="P149" s="240"/>
      <c r="Q149" s="240"/>
      <c r="R149" s="240"/>
      <c r="S149" s="240"/>
      <c r="T149" s="241"/>
      <c r="AT149" s="242" t="s">
        <v>194</v>
      </c>
      <c r="AU149" s="242" t="s">
        <v>187</v>
      </c>
      <c r="AV149" s="11" t="s">
        <v>187</v>
      </c>
      <c r="AW149" s="11" t="s">
        <v>35</v>
      </c>
      <c r="AX149" s="11" t="s">
        <v>73</v>
      </c>
      <c r="AY149" s="242" t="s">
        <v>180</v>
      </c>
    </row>
    <row r="150" spans="2:51" s="12" customFormat="1" ht="13.5">
      <c r="B150" s="243"/>
      <c r="C150" s="244"/>
      <c r="D150" s="233" t="s">
        <v>194</v>
      </c>
      <c r="E150" s="245" t="s">
        <v>22</v>
      </c>
      <c r="F150" s="246" t="s">
        <v>196</v>
      </c>
      <c r="G150" s="244"/>
      <c r="H150" s="247">
        <v>0.02</v>
      </c>
      <c r="I150" s="248"/>
      <c r="J150" s="244"/>
      <c r="K150" s="244"/>
      <c r="L150" s="249"/>
      <c r="M150" s="250"/>
      <c r="N150" s="251"/>
      <c r="O150" s="251"/>
      <c r="P150" s="251"/>
      <c r="Q150" s="251"/>
      <c r="R150" s="251"/>
      <c r="S150" s="251"/>
      <c r="T150" s="252"/>
      <c r="AT150" s="253" t="s">
        <v>194</v>
      </c>
      <c r="AU150" s="253" t="s">
        <v>187</v>
      </c>
      <c r="AV150" s="12" t="s">
        <v>186</v>
      </c>
      <c r="AW150" s="12" t="s">
        <v>35</v>
      </c>
      <c r="AX150" s="12" t="s">
        <v>10</v>
      </c>
      <c r="AY150" s="253" t="s">
        <v>180</v>
      </c>
    </row>
    <row r="151" spans="2:65" s="1" customFormat="1" ht="14.4" customHeight="1">
      <c r="B151" s="45"/>
      <c r="C151" s="220" t="s">
        <v>219</v>
      </c>
      <c r="D151" s="220" t="s">
        <v>182</v>
      </c>
      <c r="E151" s="221" t="s">
        <v>256</v>
      </c>
      <c r="F151" s="222" t="s">
        <v>257</v>
      </c>
      <c r="G151" s="223" t="s">
        <v>192</v>
      </c>
      <c r="H151" s="224">
        <v>65.74</v>
      </c>
      <c r="I151" s="225"/>
      <c r="J151" s="224">
        <f>ROUND(I151*H151,0)</f>
        <v>0</v>
      </c>
      <c r="K151" s="222" t="s">
        <v>193</v>
      </c>
      <c r="L151" s="71"/>
      <c r="M151" s="226" t="s">
        <v>22</v>
      </c>
      <c r="N151" s="227" t="s">
        <v>45</v>
      </c>
      <c r="O151" s="46"/>
      <c r="P151" s="228">
        <f>O151*H151</f>
        <v>0</v>
      </c>
      <c r="Q151" s="228">
        <v>0</v>
      </c>
      <c r="R151" s="228">
        <f>Q151*H151</f>
        <v>0</v>
      </c>
      <c r="S151" s="228">
        <v>0</v>
      </c>
      <c r="T151" s="229">
        <f>S151*H151</f>
        <v>0</v>
      </c>
      <c r="AR151" s="23" t="s">
        <v>186</v>
      </c>
      <c r="AT151" s="23" t="s">
        <v>182</v>
      </c>
      <c r="AU151" s="23" t="s">
        <v>187</v>
      </c>
      <c r="AY151" s="23" t="s">
        <v>180</v>
      </c>
      <c r="BE151" s="230">
        <f>IF(N151="základní",J151,0)</f>
        <v>0</v>
      </c>
      <c r="BF151" s="230">
        <f>IF(N151="snížená",J151,0)</f>
        <v>0</v>
      </c>
      <c r="BG151" s="230">
        <f>IF(N151="zákl. přenesená",J151,0)</f>
        <v>0</v>
      </c>
      <c r="BH151" s="230">
        <f>IF(N151="sníž. přenesená",J151,0)</f>
        <v>0</v>
      </c>
      <c r="BI151" s="230">
        <f>IF(N151="nulová",J151,0)</f>
        <v>0</v>
      </c>
      <c r="BJ151" s="23" t="s">
        <v>187</v>
      </c>
      <c r="BK151" s="230">
        <f>ROUND(I151*H151,0)</f>
        <v>0</v>
      </c>
      <c r="BL151" s="23" t="s">
        <v>186</v>
      </c>
      <c r="BM151" s="23" t="s">
        <v>258</v>
      </c>
    </row>
    <row r="152" spans="2:47" s="1" customFormat="1" ht="13.5">
      <c r="B152" s="45"/>
      <c r="C152" s="73"/>
      <c r="D152" s="233" t="s">
        <v>205</v>
      </c>
      <c r="E152" s="73"/>
      <c r="F152" s="254" t="s">
        <v>259</v>
      </c>
      <c r="G152" s="73"/>
      <c r="H152" s="73"/>
      <c r="I152" s="190"/>
      <c r="J152" s="73"/>
      <c r="K152" s="73"/>
      <c r="L152" s="71"/>
      <c r="M152" s="255"/>
      <c r="N152" s="46"/>
      <c r="O152" s="46"/>
      <c r="P152" s="46"/>
      <c r="Q152" s="46"/>
      <c r="R152" s="46"/>
      <c r="S152" s="46"/>
      <c r="T152" s="94"/>
      <c r="AT152" s="23" t="s">
        <v>205</v>
      </c>
      <c r="AU152" s="23" t="s">
        <v>187</v>
      </c>
    </row>
    <row r="153" spans="2:51" s="13" customFormat="1" ht="13.5">
      <c r="B153" s="256"/>
      <c r="C153" s="257"/>
      <c r="D153" s="233" t="s">
        <v>194</v>
      </c>
      <c r="E153" s="258" t="s">
        <v>22</v>
      </c>
      <c r="F153" s="259" t="s">
        <v>260</v>
      </c>
      <c r="G153" s="257"/>
      <c r="H153" s="258" t="s">
        <v>22</v>
      </c>
      <c r="I153" s="260"/>
      <c r="J153" s="257"/>
      <c r="K153" s="257"/>
      <c r="L153" s="261"/>
      <c r="M153" s="262"/>
      <c r="N153" s="263"/>
      <c r="O153" s="263"/>
      <c r="P153" s="263"/>
      <c r="Q153" s="263"/>
      <c r="R153" s="263"/>
      <c r="S153" s="263"/>
      <c r="T153" s="264"/>
      <c r="AT153" s="265" t="s">
        <v>194</v>
      </c>
      <c r="AU153" s="265" t="s">
        <v>187</v>
      </c>
      <c r="AV153" s="13" t="s">
        <v>10</v>
      </c>
      <c r="AW153" s="13" t="s">
        <v>35</v>
      </c>
      <c r="AX153" s="13" t="s">
        <v>73</v>
      </c>
      <c r="AY153" s="265" t="s">
        <v>180</v>
      </c>
    </row>
    <row r="154" spans="2:51" s="11" customFormat="1" ht="13.5">
      <c r="B154" s="231"/>
      <c r="C154" s="232"/>
      <c r="D154" s="233" t="s">
        <v>194</v>
      </c>
      <c r="E154" s="234" t="s">
        <v>22</v>
      </c>
      <c r="F154" s="235" t="s">
        <v>225</v>
      </c>
      <c r="G154" s="232"/>
      <c r="H154" s="236">
        <v>19.3</v>
      </c>
      <c r="I154" s="237"/>
      <c r="J154" s="232"/>
      <c r="K154" s="232"/>
      <c r="L154" s="238"/>
      <c r="M154" s="239"/>
      <c r="N154" s="240"/>
      <c r="O154" s="240"/>
      <c r="P154" s="240"/>
      <c r="Q154" s="240"/>
      <c r="R154" s="240"/>
      <c r="S154" s="240"/>
      <c r="T154" s="241"/>
      <c r="AT154" s="242" t="s">
        <v>194</v>
      </c>
      <c r="AU154" s="242" t="s">
        <v>187</v>
      </c>
      <c r="AV154" s="11" t="s">
        <v>187</v>
      </c>
      <c r="AW154" s="11" t="s">
        <v>35</v>
      </c>
      <c r="AX154" s="11" t="s">
        <v>73</v>
      </c>
      <c r="AY154" s="242" t="s">
        <v>180</v>
      </c>
    </row>
    <row r="155" spans="2:51" s="13" customFormat="1" ht="13.5">
      <c r="B155" s="256"/>
      <c r="C155" s="257"/>
      <c r="D155" s="233" t="s">
        <v>194</v>
      </c>
      <c r="E155" s="258" t="s">
        <v>22</v>
      </c>
      <c r="F155" s="259" t="s">
        <v>261</v>
      </c>
      <c r="G155" s="257"/>
      <c r="H155" s="258" t="s">
        <v>22</v>
      </c>
      <c r="I155" s="260"/>
      <c r="J155" s="257"/>
      <c r="K155" s="257"/>
      <c r="L155" s="261"/>
      <c r="M155" s="262"/>
      <c r="N155" s="263"/>
      <c r="O155" s="263"/>
      <c r="P155" s="263"/>
      <c r="Q155" s="263"/>
      <c r="R155" s="263"/>
      <c r="S155" s="263"/>
      <c r="T155" s="264"/>
      <c r="AT155" s="265" t="s">
        <v>194</v>
      </c>
      <c r="AU155" s="265" t="s">
        <v>187</v>
      </c>
      <c r="AV155" s="13" t="s">
        <v>10</v>
      </c>
      <c r="AW155" s="13" t="s">
        <v>35</v>
      </c>
      <c r="AX155" s="13" t="s">
        <v>73</v>
      </c>
      <c r="AY155" s="265" t="s">
        <v>180</v>
      </c>
    </row>
    <row r="156" spans="2:51" s="11" customFormat="1" ht="13.5">
      <c r="B156" s="231"/>
      <c r="C156" s="232"/>
      <c r="D156" s="233" t="s">
        <v>194</v>
      </c>
      <c r="E156" s="234" t="s">
        <v>22</v>
      </c>
      <c r="F156" s="235" t="s">
        <v>233</v>
      </c>
      <c r="G156" s="232"/>
      <c r="H156" s="236">
        <v>29.72</v>
      </c>
      <c r="I156" s="237"/>
      <c r="J156" s="232"/>
      <c r="K156" s="232"/>
      <c r="L156" s="238"/>
      <c r="M156" s="239"/>
      <c r="N156" s="240"/>
      <c r="O156" s="240"/>
      <c r="P156" s="240"/>
      <c r="Q156" s="240"/>
      <c r="R156" s="240"/>
      <c r="S156" s="240"/>
      <c r="T156" s="241"/>
      <c r="AT156" s="242" t="s">
        <v>194</v>
      </c>
      <c r="AU156" s="242" t="s">
        <v>187</v>
      </c>
      <c r="AV156" s="11" t="s">
        <v>187</v>
      </c>
      <c r="AW156" s="11" t="s">
        <v>35</v>
      </c>
      <c r="AX156" s="11" t="s">
        <v>73</v>
      </c>
      <c r="AY156" s="242" t="s">
        <v>180</v>
      </c>
    </row>
    <row r="157" spans="2:51" s="11" customFormat="1" ht="13.5">
      <c r="B157" s="231"/>
      <c r="C157" s="232"/>
      <c r="D157" s="233" t="s">
        <v>194</v>
      </c>
      <c r="E157" s="234" t="s">
        <v>22</v>
      </c>
      <c r="F157" s="235" t="s">
        <v>234</v>
      </c>
      <c r="G157" s="232"/>
      <c r="H157" s="236">
        <v>7.44</v>
      </c>
      <c r="I157" s="237"/>
      <c r="J157" s="232"/>
      <c r="K157" s="232"/>
      <c r="L157" s="238"/>
      <c r="M157" s="239"/>
      <c r="N157" s="240"/>
      <c r="O157" s="240"/>
      <c r="P157" s="240"/>
      <c r="Q157" s="240"/>
      <c r="R157" s="240"/>
      <c r="S157" s="240"/>
      <c r="T157" s="241"/>
      <c r="AT157" s="242" t="s">
        <v>194</v>
      </c>
      <c r="AU157" s="242" t="s">
        <v>187</v>
      </c>
      <c r="AV157" s="11" t="s">
        <v>187</v>
      </c>
      <c r="AW157" s="11" t="s">
        <v>35</v>
      </c>
      <c r="AX157" s="11" t="s">
        <v>73</v>
      </c>
      <c r="AY157" s="242" t="s">
        <v>180</v>
      </c>
    </row>
    <row r="158" spans="2:51" s="11" customFormat="1" ht="13.5">
      <c r="B158" s="231"/>
      <c r="C158" s="232"/>
      <c r="D158" s="233" t="s">
        <v>194</v>
      </c>
      <c r="E158" s="234" t="s">
        <v>22</v>
      </c>
      <c r="F158" s="235" t="s">
        <v>235</v>
      </c>
      <c r="G158" s="232"/>
      <c r="H158" s="236">
        <v>3.64</v>
      </c>
      <c r="I158" s="237"/>
      <c r="J158" s="232"/>
      <c r="K158" s="232"/>
      <c r="L158" s="238"/>
      <c r="M158" s="239"/>
      <c r="N158" s="240"/>
      <c r="O158" s="240"/>
      <c r="P158" s="240"/>
      <c r="Q158" s="240"/>
      <c r="R158" s="240"/>
      <c r="S158" s="240"/>
      <c r="T158" s="241"/>
      <c r="AT158" s="242" t="s">
        <v>194</v>
      </c>
      <c r="AU158" s="242" t="s">
        <v>187</v>
      </c>
      <c r="AV158" s="11" t="s">
        <v>187</v>
      </c>
      <c r="AW158" s="11" t="s">
        <v>35</v>
      </c>
      <c r="AX158" s="11" t="s">
        <v>73</v>
      </c>
      <c r="AY158" s="242" t="s">
        <v>180</v>
      </c>
    </row>
    <row r="159" spans="2:51" s="11" customFormat="1" ht="13.5">
      <c r="B159" s="231"/>
      <c r="C159" s="232"/>
      <c r="D159" s="233" t="s">
        <v>194</v>
      </c>
      <c r="E159" s="234" t="s">
        <v>22</v>
      </c>
      <c r="F159" s="235" t="s">
        <v>236</v>
      </c>
      <c r="G159" s="232"/>
      <c r="H159" s="236">
        <v>5.64</v>
      </c>
      <c r="I159" s="237"/>
      <c r="J159" s="232"/>
      <c r="K159" s="232"/>
      <c r="L159" s="238"/>
      <c r="M159" s="239"/>
      <c r="N159" s="240"/>
      <c r="O159" s="240"/>
      <c r="P159" s="240"/>
      <c r="Q159" s="240"/>
      <c r="R159" s="240"/>
      <c r="S159" s="240"/>
      <c r="T159" s="241"/>
      <c r="AT159" s="242" t="s">
        <v>194</v>
      </c>
      <c r="AU159" s="242" t="s">
        <v>187</v>
      </c>
      <c r="AV159" s="11" t="s">
        <v>187</v>
      </c>
      <c r="AW159" s="11" t="s">
        <v>35</v>
      </c>
      <c r="AX159" s="11" t="s">
        <v>73</v>
      </c>
      <c r="AY159" s="242" t="s">
        <v>180</v>
      </c>
    </row>
    <row r="160" spans="2:51" s="12" customFormat="1" ht="13.5">
      <c r="B160" s="243"/>
      <c r="C160" s="244"/>
      <c r="D160" s="233" t="s">
        <v>194</v>
      </c>
      <c r="E160" s="245" t="s">
        <v>22</v>
      </c>
      <c r="F160" s="246" t="s">
        <v>196</v>
      </c>
      <c r="G160" s="244"/>
      <c r="H160" s="247">
        <v>65.74</v>
      </c>
      <c r="I160" s="248"/>
      <c r="J160" s="244"/>
      <c r="K160" s="244"/>
      <c r="L160" s="249"/>
      <c r="M160" s="250"/>
      <c r="N160" s="251"/>
      <c r="O160" s="251"/>
      <c r="P160" s="251"/>
      <c r="Q160" s="251"/>
      <c r="R160" s="251"/>
      <c r="S160" s="251"/>
      <c r="T160" s="252"/>
      <c r="AT160" s="253" t="s">
        <v>194</v>
      </c>
      <c r="AU160" s="253" t="s">
        <v>187</v>
      </c>
      <c r="AV160" s="12" t="s">
        <v>186</v>
      </c>
      <c r="AW160" s="12" t="s">
        <v>35</v>
      </c>
      <c r="AX160" s="12" t="s">
        <v>10</v>
      </c>
      <c r="AY160" s="253" t="s">
        <v>180</v>
      </c>
    </row>
    <row r="161" spans="2:63" s="10" customFormat="1" ht="29.85" customHeight="1">
      <c r="B161" s="204"/>
      <c r="C161" s="205"/>
      <c r="D161" s="206" t="s">
        <v>72</v>
      </c>
      <c r="E161" s="218" t="s">
        <v>226</v>
      </c>
      <c r="F161" s="218" t="s">
        <v>262</v>
      </c>
      <c r="G161" s="205"/>
      <c r="H161" s="205"/>
      <c r="I161" s="208"/>
      <c r="J161" s="219">
        <f>BK161</f>
        <v>0</v>
      </c>
      <c r="K161" s="205"/>
      <c r="L161" s="210"/>
      <c r="M161" s="211"/>
      <c r="N161" s="212"/>
      <c r="O161" s="212"/>
      <c r="P161" s="213">
        <f>SUM(P162:P172)</f>
        <v>0</v>
      </c>
      <c r="Q161" s="212"/>
      <c r="R161" s="213">
        <f>SUM(R162:R172)</f>
        <v>0</v>
      </c>
      <c r="S161" s="212"/>
      <c r="T161" s="214">
        <f>SUM(T162:T172)</f>
        <v>0</v>
      </c>
      <c r="AR161" s="215" t="s">
        <v>10</v>
      </c>
      <c r="AT161" s="216" t="s">
        <v>72</v>
      </c>
      <c r="AU161" s="216" t="s">
        <v>10</v>
      </c>
      <c r="AY161" s="215" t="s">
        <v>180</v>
      </c>
      <c r="BK161" s="217">
        <f>SUM(BK162:BK172)</f>
        <v>0</v>
      </c>
    </row>
    <row r="162" spans="2:65" s="1" customFormat="1" ht="22.8" customHeight="1">
      <c r="B162" s="45"/>
      <c r="C162" s="220" t="s">
        <v>11</v>
      </c>
      <c r="D162" s="220" t="s">
        <v>182</v>
      </c>
      <c r="E162" s="221" t="s">
        <v>263</v>
      </c>
      <c r="F162" s="222" t="s">
        <v>264</v>
      </c>
      <c r="G162" s="223" t="s">
        <v>192</v>
      </c>
      <c r="H162" s="224">
        <v>19.3</v>
      </c>
      <c r="I162" s="225"/>
      <c r="J162" s="224">
        <f>ROUND(I162*H162,0)</f>
        <v>0</v>
      </c>
      <c r="K162" s="222" t="s">
        <v>193</v>
      </c>
      <c r="L162" s="71"/>
      <c r="M162" s="226" t="s">
        <v>22</v>
      </c>
      <c r="N162" s="227" t="s">
        <v>45</v>
      </c>
      <c r="O162" s="46"/>
      <c r="P162" s="228">
        <f>O162*H162</f>
        <v>0</v>
      </c>
      <c r="Q162" s="228">
        <v>0</v>
      </c>
      <c r="R162" s="228">
        <f>Q162*H162</f>
        <v>0</v>
      </c>
      <c r="S162" s="228">
        <v>0</v>
      </c>
      <c r="T162" s="229">
        <f>S162*H162</f>
        <v>0</v>
      </c>
      <c r="AR162" s="23" t="s">
        <v>186</v>
      </c>
      <c r="AT162" s="23" t="s">
        <v>182</v>
      </c>
      <c r="AU162" s="23" t="s">
        <v>187</v>
      </c>
      <c r="AY162" s="23" t="s">
        <v>180</v>
      </c>
      <c r="BE162" s="230">
        <f>IF(N162="základní",J162,0)</f>
        <v>0</v>
      </c>
      <c r="BF162" s="230">
        <f>IF(N162="snížená",J162,0)</f>
        <v>0</v>
      </c>
      <c r="BG162" s="230">
        <f>IF(N162="zákl. přenesená",J162,0)</f>
        <v>0</v>
      </c>
      <c r="BH162" s="230">
        <f>IF(N162="sníž. přenesená",J162,0)</f>
        <v>0</v>
      </c>
      <c r="BI162" s="230">
        <f>IF(N162="nulová",J162,0)</f>
        <v>0</v>
      </c>
      <c r="BJ162" s="23" t="s">
        <v>187</v>
      </c>
      <c r="BK162" s="230">
        <f>ROUND(I162*H162,0)</f>
        <v>0</v>
      </c>
      <c r="BL162" s="23" t="s">
        <v>186</v>
      </c>
      <c r="BM162" s="23" t="s">
        <v>265</v>
      </c>
    </row>
    <row r="163" spans="2:47" s="1" customFormat="1" ht="13.5">
      <c r="B163" s="45"/>
      <c r="C163" s="73"/>
      <c r="D163" s="233" t="s">
        <v>205</v>
      </c>
      <c r="E163" s="73"/>
      <c r="F163" s="254" t="s">
        <v>266</v>
      </c>
      <c r="G163" s="73"/>
      <c r="H163" s="73"/>
      <c r="I163" s="190"/>
      <c r="J163" s="73"/>
      <c r="K163" s="73"/>
      <c r="L163" s="71"/>
      <c r="M163" s="255"/>
      <c r="N163" s="46"/>
      <c r="O163" s="46"/>
      <c r="P163" s="46"/>
      <c r="Q163" s="46"/>
      <c r="R163" s="46"/>
      <c r="S163" s="46"/>
      <c r="T163" s="94"/>
      <c r="AT163" s="23" t="s">
        <v>205</v>
      </c>
      <c r="AU163" s="23" t="s">
        <v>187</v>
      </c>
    </row>
    <row r="164" spans="2:51" s="11" customFormat="1" ht="13.5">
      <c r="B164" s="231"/>
      <c r="C164" s="232"/>
      <c r="D164" s="233" t="s">
        <v>194</v>
      </c>
      <c r="E164" s="234" t="s">
        <v>22</v>
      </c>
      <c r="F164" s="235" t="s">
        <v>225</v>
      </c>
      <c r="G164" s="232"/>
      <c r="H164" s="236">
        <v>19.3</v>
      </c>
      <c r="I164" s="237"/>
      <c r="J164" s="232"/>
      <c r="K164" s="232"/>
      <c r="L164" s="238"/>
      <c r="M164" s="239"/>
      <c r="N164" s="240"/>
      <c r="O164" s="240"/>
      <c r="P164" s="240"/>
      <c r="Q164" s="240"/>
      <c r="R164" s="240"/>
      <c r="S164" s="240"/>
      <c r="T164" s="241"/>
      <c r="AT164" s="242" t="s">
        <v>194</v>
      </c>
      <c r="AU164" s="242" t="s">
        <v>187</v>
      </c>
      <c r="AV164" s="11" t="s">
        <v>187</v>
      </c>
      <c r="AW164" s="11" t="s">
        <v>35</v>
      </c>
      <c r="AX164" s="11" t="s">
        <v>73</v>
      </c>
      <c r="AY164" s="242" t="s">
        <v>180</v>
      </c>
    </row>
    <row r="165" spans="2:51" s="12" customFormat="1" ht="13.5">
      <c r="B165" s="243"/>
      <c r="C165" s="244"/>
      <c r="D165" s="233" t="s">
        <v>194</v>
      </c>
      <c r="E165" s="245" t="s">
        <v>22</v>
      </c>
      <c r="F165" s="246" t="s">
        <v>196</v>
      </c>
      <c r="G165" s="244"/>
      <c r="H165" s="247">
        <v>19.3</v>
      </c>
      <c r="I165" s="248"/>
      <c r="J165" s="244"/>
      <c r="K165" s="244"/>
      <c r="L165" s="249"/>
      <c r="M165" s="250"/>
      <c r="N165" s="251"/>
      <c r="O165" s="251"/>
      <c r="P165" s="251"/>
      <c r="Q165" s="251"/>
      <c r="R165" s="251"/>
      <c r="S165" s="251"/>
      <c r="T165" s="252"/>
      <c r="AT165" s="253" t="s">
        <v>194</v>
      </c>
      <c r="AU165" s="253" t="s">
        <v>187</v>
      </c>
      <c r="AV165" s="12" t="s">
        <v>186</v>
      </c>
      <c r="AW165" s="12" t="s">
        <v>35</v>
      </c>
      <c r="AX165" s="12" t="s">
        <v>10</v>
      </c>
      <c r="AY165" s="253" t="s">
        <v>180</v>
      </c>
    </row>
    <row r="166" spans="2:65" s="1" customFormat="1" ht="14.4" customHeight="1">
      <c r="B166" s="45"/>
      <c r="C166" s="220" t="s">
        <v>224</v>
      </c>
      <c r="D166" s="220" t="s">
        <v>182</v>
      </c>
      <c r="E166" s="221" t="s">
        <v>267</v>
      </c>
      <c r="F166" s="222" t="s">
        <v>268</v>
      </c>
      <c r="G166" s="223" t="s">
        <v>269</v>
      </c>
      <c r="H166" s="224">
        <v>1</v>
      </c>
      <c r="I166" s="225"/>
      <c r="J166" s="224">
        <f>ROUND(I166*H166,0)</f>
        <v>0</v>
      </c>
      <c r="K166" s="222" t="s">
        <v>22</v>
      </c>
      <c r="L166" s="71"/>
      <c r="M166" s="226" t="s">
        <v>22</v>
      </c>
      <c r="N166" s="227" t="s">
        <v>45</v>
      </c>
      <c r="O166" s="46"/>
      <c r="P166" s="228">
        <f>O166*H166</f>
        <v>0</v>
      </c>
      <c r="Q166" s="228">
        <v>0</v>
      </c>
      <c r="R166" s="228">
        <f>Q166*H166</f>
        <v>0</v>
      </c>
      <c r="S166" s="228">
        <v>0</v>
      </c>
      <c r="T166" s="229">
        <f>S166*H166</f>
        <v>0</v>
      </c>
      <c r="AR166" s="23" t="s">
        <v>186</v>
      </c>
      <c r="AT166" s="23" t="s">
        <v>182</v>
      </c>
      <c r="AU166" s="23" t="s">
        <v>187</v>
      </c>
      <c r="AY166" s="23" t="s">
        <v>180</v>
      </c>
      <c r="BE166" s="230">
        <f>IF(N166="základní",J166,0)</f>
        <v>0</v>
      </c>
      <c r="BF166" s="230">
        <f>IF(N166="snížená",J166,0)</f>
        <v>0</v>
      </c>
      <c r="BG166" s="230">
        <f>IF(N166="zákl. přenesená",J166,0)</f>
        <v>0</v>
      </c>
      <c r="BH166" s="230">
        <f>IF(N166="sníž. přenesená",J166,0)</f>
        <v>0</v>
      </c>
      <c r="BI166" s="230">
        <f>IF(N166="nulová",J166,0)</f>
        <v>0</v>
      </c>
      <c r="BJ166" s="23" t="s">
        <v>187</v>
      </c>
      <c r="BK166" s="230">
        <f>ROUND(I166*H166,0)</f>
        <v>0</v>
      </c>
      <c r="BL166" s="23" t="s">
        <v>186</v>
      </c>
      <c r="BM166" s="23" t="s">
        <v>270</v>
      </c>
    </row>
    <row r="167" spans="2:65" s="1" customFormat="1" ht="45.6" customHeight="1">
      <c r="B167" s="45"/>
      <c r="C167" s="220" t="s">
        <v>271</v>
      </c>
      <c r="D167" s="220" t="s">
        <v>182</v>
      </c>
      <c r="E167" s="221" t="s">
        <v>272</v>
      </c>
      <c r="F167" s="222" t="s">
        <v>273</v>
      </c>
      <c r="G167" s="223" t="s">
        <v>192</v>
      </c>
      <c r="H167" s="224">
        <v>26.34</v>
      </c>
      <c r="I167" s="225"/>
      <c r="J167" s="224">
        <f>ROUND(I167*H167,0)</f>
        <v>0</v>
      </c>
      <c r="K167" s="222" t="s">
        <v>193</v>
      </c>
      <c r="L167" s="71"/>
      <c r="M167" s="226" t="s">
        <v>22</v>
      </c>
      <c r="N167" s="227" t="s">
        <v>45</v>
      </c>
      <c r="O167" s="46"/>
      <c r="P167" s="228">
        <f>O167*H167</f>
        <v>0</v>
      </c>
      <c r="Q167" s="228">
        <v>0</v>
      </c>
      <c r="R167" s="228">
        <f>Q167*H167</f>
        <v>0</v>
      </c>
      <c r="S167" s="228">
        <v>0</v>
      </c>
      <c r="T167" s="229">
        <f>S167*H167</f>
        <v>0</v>
      </c>
      <c r="AR167" s="23" t="s">
        <v>186</v>
      </c>
      <c r="AT167" s="23" t="s">
        <v>182</v>
      </c>
      <c r="AU167" s="23" t="s">
        <v>187</v>
      </c>
      <c r="AY167" s="23" t="s">
        <v>180</v>
      </c>
      <c r="BE167" s="230">
        <f>IF(N167="základní",J167,0)</f>
        <v>0</v>
      </c>
      <c r="BF167" s="230">
        <f>IF(N167="snížená",J167,0)</f>
        <v>0</v>
      </c>
      <c r="BG167" s="230">
        <f>IF(N167="zákl. přenesená",J167,0)</f>
        <v>0</v>
      </c>
      <c r="BH167" s="230">
        <f>IF(N167="sníž. přenesená",J167,0)</f>
        <v>0</v>
      </c>
      <c r="BI167" s="230">
        <f>IF(N167="nulová",J167,0)</f>
        <v>0</v>
      </c>
      <c r="BJ167" s="23" t="s">
        <v>187</v>
      </c>
      <c r="BK167" s="230">
        <f>ROUND(I167*H167,0)</f>
        <v>0</v>
      </c>
      <c r="BL167" s="23" t="s">
        <v>186</v>
      </c>
      <c r="BM167" s="23" t="s">
        <v>274</v>
      </c>
    </row>
    <row r="168" spans="2:51" s="11" customFormat="1" ht="13.5">
      <c r="B168" s="231"/>
      <c r="C168" s="232"/>
      <c r="D168" s="233" t="s">
        <v>194</v>
      </c>
      <c r="E168" s="234" t="s">
        <v>22</v>
      </c>
      <c r="F168" s="235" t="s">
        <v>275</v>
      </c>
      <c r="G168" s="232"/>
      <c r="H168" s="236">
        <v>26.34</v>
      </c>
      <c r="I168" s="237"/>
      <c r="J168" s="232"/>
      <c r="K168" s="232"/>
      <c r="L168" s="238"/>
      <c r="M168" s="239"/>
      <c r="N168" s="240"/>
      <c r="O168" s="240"/>
      <c r="P168" s="240"/>
      <c r="Q168" s="240"/>
      <c r="R168" s="240"/>
      <c r="S168" s="240"/>
      <c r="T168" s="241"/>
      <c r="AT168" s="242" t="s">
        <v>194</v>
      </c>
      <c r="AU168" s="242" t="s">
        <v>187</v>
      </c>
      <c r="AV168" s="11" t="s">
        <v>187</v>
      </c>
      <c r="AW168" s="11" t="s">
        <v>35</v>
      </c>
      <c r="AX168" s="11" t="s">
        <v>73</v>
      </c>
      <c r="AY168" s="242" t="s">
        <v>180</v>
      </c>
    </row>
    <row r="169" spans="2:51" s="12" customFormat="1" ht="13.5">
      <c r="B169" s="243"/>
      <c r="C169" s="244"/>
      <c r="D169" s="233" t="s">
        <v>194</v>
      </c>
      <c r="E169" s="245" t="s">
        <v>22</v>
      </c>
      <c r="F169" s="246" t="s">
        <v>196</v>
      </c>
      <c r="G169" s="244"/>
      <c r="H169" s="247">
        <v>26.34</v>
      </c>
      <c r="I169" s="248"/>
      <c r="J169" s="244"/>
      <c r="K169" s="244"/>
      <c r="L169" s="249"/>
      <c r="M169" s="250"/>
      <c r="N169" s="251"/>
      <c r="O169" s="251"/>
      <c r="P169" s="251"/>
      <c r="Q169" s="251"/>
      <c r="R169" s="251"/>
      <c r="S169" s="251"/>
      <c r="T169" s="252"/>
      <c r="AT169" s="253" t="s">
        <v>194</v>
      </c>
      <c r="AU169" s="253" t="s">
        <v>187</v>
      </c>
      <c r="AV169" s="12" t="s">
        <v>186</v>
      </c>
      <c r="AW169" s="12" t="s">
        <v>35</v>
      </c>
      <c r="AX169" s="12" t="s">
        <v>10</v>
      </c>
      <c r="AY169" s="253" t="s">
        <v>180</v>
      </c>
    </row>
    <row r="170" spans="2:65" s="1" customFormat="1" ht="22.8" customHeight="1">
      <c r="B170" s="45"/>
      <c r="C170" s="220" t="s">
        <v>229</v>
      </c>
      <c r="D170" s="220" t="s">
        <v>182</v>
      </c>
      <c r="E170" s="221" t="s">
        <v>276</v>
      </c>
      <c r="F170" s="222" t="s">
        <v>277</v>
      </c>
      <c r="G170" s="223" t="s">
        <v>203</v>
      </c>
      <c r="H170" s="224">
        <v>1</v>
      </c>
      <c r="I170" s="225"/>
      <c r="J170" s="224">
        <f>ROUND(I170*H170,0)</f>
        <v>0</v>
      </c>
      <c r="K170" s="222" t="s">
        <v>193</v>
      </c>
      <c r="L170" s="71"/>
      <c r="M170" s="226" t="s">
        <v>22</v>
      </c>
      <c r="N170" s="227" t="s">
        <v>45</v>
      </c>
      <c r="O170" s="46"/>
      <c r="P170" s="228">
        <f>O170*H170</f>
        <v>0</v>
      </c>
      <c r="Q170" s="228">
        <v>0</v>
      </c>
      <c r="R170" s="228">
        <f>Q170*H170</f>
        <v>0</v>
      </c>
      <c r="S170" s="228">
        <v>0</v>
      </c>
      <c r="T170" s="229">
        <f>S170*H170</f>
        <v>0</v>
      </c>
      <c r="AR170" s="23" t="s">
        <v>186</v>
      </c>
      <c r="AT170" s="23" t="s">
        <v>182</v>
      </c>
      <c r="AU170" s="23" t="s">
        <v>187</v>
      </c>
      <c r="AY170" s="23" t="s">
        <v>180</v>
      </c>
      <c r="BE170" s="230">
        <f>IF(N170="základní",J170,0)</f>
        <v>0</v>
      </c>
      <c r="BF170" s="230">
        <f>IF(N170="snížená",J170,0)</f>
        <v>0</v>
      </c>
      <c r="BG170" s="230">
        <f>IF(N170="zákl. přenesená",J170,0)</f>
        <v>0</v>
      </c>
      <c r="BH170" s="230">
        <f>IF(N170="sníž. přenesená",J170,0)</f>
        <v>0</v>
      </c>
      <c r="BI170" s="230">
        <f>IF(N170="nulová",J170,0)</f>
        <v>0</v>
      </c>
      <c r="BJ170" s="23" t="s">
        <v>187</v>
      </c>
      <c r="BK170" s="230">
        <f>ROUND(I170*H170,0)</f>
        <v>0</v>
      </c>
      <c r="BL170" s="23" t="s">
        <v>186</v>
      </c>
      <c r="BM170" s="23" t="s">
        <v>278</v>
      </c>
    </row>
    <row r="171" spans="2:51" s="11" customFormat="1" ht="13.5">
      <c r="B171" s="231"/>
      <c r="C171" s="232"/>
      <c r="D171" s="233" t="s">
        <v>194</v>
      </c>
      <c r="E171" s="234" t="s">
        <v>22</v>
      </c>
      <c r="F171" s="235" t="s">
        <v>279</v>
      </c>
      <c r="G171" s="232"/>
      <c r="H171" s="236">
        <v>1</v>
      </c>
      <c r="I171" s="237"/>
      <c r="J171" s="232"/>
      <c r="K171" s="232"/>
      <c r="L171" s="238"/>
      <c r="M171" s="239"/>
      <c r="N171" s="240"/>
      <c r="O171" s="240"/>
      <c r="P171" s="240"/>
      <c r="Q171" s="240"/>
      <c r="R171" s="240"/>
      <c r="S171" s="240"/>
      <c r="T171" s="241"/>
      <c r="AT171" s="242" t="s">
        <v>194</v>
      </c>
      <c r="AU171" s="242" t="s">
        <v>187</v>
      </c>
      <c r="AV171" s="11" t="s">
        <v>187</v>
      </c>
      <c r="AW171" s="11" t="s">
        <v>35</v>
      </c>
      <c r="AX171" s="11" t="s">
        <v>73</v>
      </c>
      <c r="AY171" s="242" t="s">
        <v>180</v>
      </c>
    </row>
    <row r="172" spans="2:51" s="12" customFormat="1" ht="13.5">
      <c r="B172" s="243"/>
      <c r="C172" s="244"/>
      <c r="D172" s="233" t="s">
        <v>194</v>
      </c>
      <c r="E172" s="245" t="s">
        <v>22</v>
      </c>
      <c r="F172" s="246" t="s">
        <v>196</v>
      </c>
      <c r="G172" s="244"/>
      <c r="H172" s="247">
        <v>1</v>
      </c>
      <c r="I172" s="248"/>
      <c r="J172" s="244"/>
      <c r="K172" s="244"/>
      <c r="L172" s="249"/>
      <c r="M172" s="250"/>
      <c r="N172" s="251"/>
      <c r="O172" s="251"/>
      <c r="P172" s="251"/>
      <c r="Q172" s="251"/>
      <c r="R172" s="251"/>
      <c r="S172" s="251"/>
      <c r="T172" s="252"/>
      <c r="AT172" s="253" t="s">
        <v>194</v>
      </c>
      <c r="AU172" s="253" t="s">
        <v>187</v>
      </c>
      <c r="AV172" s="12" t="s">
        <v>186</v>
      </c>
      <c r="AW172" s="12" t="s">
        <v>35</v>
      </c>
      <c r="AX172" s="12" t="s">
        <v>10</v>
      </c>
      <c r="AY172" s="253" t="s">
        <v>180</v>
      </c>
    </row>
    <row r="173" spans="2:63" s="10" customFormat="1" ht="29.85" customHeight="1">
      <c r="B173" s="204"/>
      <c r="C173" s="205"/>
      <c r="D173" s="206" t="s">
        <v>72</v>
      </c>
      <c r="E173" s="218" t="s">
        <v>280</v>
      </c>
      <c r="F173" s="218" t="s">
        <v>281</v>
      </c>
      <c r="G173" s="205"/>
      <c r="H173" s="205"/>
      <c r="I173" s="208"/>
      <c r="J173" s="219">
        <f>BK173</f>
        <v>0</v>
      </c>
      <c r="K173" s="205"/>
      <c r="L173" s="210"/>
      <c r="M173" s="211"/>
      <c r="N173" s="212"/>
      <c r="O173" s="212"/>
      <c r="P173" s="213">
        <f>SUM(P174:P185)</f>
        <v>0</v>
      </c>
      <c r="Q173" s="212"/>
      <c r="R173" s="213">
        <f>SUM(R174:R185)</f>
        <v>0</v>
      </c>
      <c r="S173" s="212"/>
      <c r="T173" s="214">
        <f>SUM(T174:T185)</f>
        <v>0</v>
      </c>
      <c r="AR173" s="215" t="s">
        <v>10</v>
      </c>
      <c r="AT173" s="216" t="s">
        <v>72</v>
      </c>
      <c r="AU173" s="216" t="s">
        <v>10</v>
      </c>
      <c r="AY173" s="215" t="s">
        <v>180</v>
      </c>
      <c r="BK173" s="217">
        <f>SUM(BK174:BK185)</f>
        <v>0</v>
      </c>
    </row>
    <row r="174" spans="2:65" s="1" customFormat="1" ht="22.8" customHeight="1">
      <c r="B174" s="45"/>
      <c r="C174" s="220" t="s">
        <v>282</v>
      </c>
      <c r="D174" s="220" t="s">
        <v>182</v>
      </c>
      <c r="E174" s="221" t="s">
        <v>283</v>
      </c>
      <c r="F174" s="222" t="s">
        <v>284</v>
      </c>
      <c r="G174" s="223" t="s">
        <v>285</v>
      </c>
      <c r="H174" s="224">
        <v>2.85</v>
      </c>
      <c r="I174" s="225"/>
      <c r="J174" s="224">
        <f>ROUND(I174*H174,0)</f>
        <v>0</v>
      </c>
      <c r="K174" s="222" t="s">
        <v>193</v>
      </c>
      <c r="L174" s="71"/>
      <c r="M174" s="226" t="s">
        <v>22</v>
      </c>
      <c r="N174" s="227" t="s">
        <v>45</v>
      </c>
      <c r="O174" s="46"/>
      <c r="P174" s="228">
        <f>O174*H174</f>
        <v>0</v>
      </c>
      <c r="Q174" s="228">
        <v>0</v>
      </c>
      <c r="R174" s="228">
        <f>Q174*H174</f>
        <v>0</v>
      </c>
      <c r="S174" s="228">
        <v>0</v>
      </c>
      <c r="T174" s="229">
        <f>S174*H174</f>
        <v>0</v>
      </c>
      <c r="AR174" s="23" t="s">
        <v>186</v>
      </c>
      <c r="AT174" s="23" t="s">
        <v>182</v>
      </c>
      <c r="AU174" s="23" t="s">
        <v>187</v>
      </c>
      <c r="AY174" s="23" t="s">
        <v>180</v>
      </c>
      <c r="BE174" s="230">
        <f>IF(N174="základní",J174,0)</f>
        <v>0</v>
      </c>
      <c r="BF174" s="230">
        <f>IF(N174="snížená",J174,0)</f>
        <v>0</v>
      </c>
      <c r="BG174" s="230">
        <f>IF(N174="zákl. přenesená",J174,0)</f>
        <v>0</v>
      </c>
      <c r="BH174" s="230">
        <f>IF(N174="sníž. přenesená",J174,0)</f>
        <v>0</v>
      </c>
      <c r="BI174" s="230">
        <f>IF(N174="nulová",J174,0)</f>
        <v>0</v>
      </c>
      <c r="BJ174" s="23" t="s">
        <v>187</v>
      </c>
      <c r="BK174" s="230">
        <f>ROUND(I174*H174,0)</f>
        <v>0</v>
      </c>
      <c r="BL174" s="23" t="s">
        <v>186</v>
      </c>
      <c r="BM174" s="23" t="s">
        <v>286</v>
      </c>
    </row>
    <row r="175" spans="2:47" s="1" customFormat="1" ht="13.5">
      <c r="B175" s="45"/>
      <c r="C175" s="73"/>
      <c r="D175" s="233" t="s">
        <v>205</v>
      </c>
      <c r="E175" s="73"/>
      <c r="F175" s="254" t="s">
        <v>287</v>
      </c>
      <c r="G175" s="73"/>
      <c r="H175" s="73"/>
      <c r="I175" s="190"/>
      <c r="J175" s="73"/>
      <c r="K175" s="73"/>
      <c r="L175" s="71"/>
      <c r="M175" s="255"/>
      <c r="N175" s="46"/>
      <c r="O175" s="46"/>
      <c r="P175" s="46"/>
      <c r="Q175" s="46"/>
      <c r="R175" s="46"/>
      <c r="S175" s="46"/>
      <c r="T175" s="94"/>
      <c r="AT175" s="23" t="s">
        <v>205</v>
      </c>
      <c r="AU175" s="23" t="s">
        <v>187</v>
      </c>
    </row>
    <row r="176" spans="2:65" s="1" customFormat="1" ht="34.2" customHeight="1">
      <c r="B176" s="45"/>
      <c r="C176" s="220" t="s">
        <v>232</v>
      </c>
      <c r="D176" s="220" t="s">
        <v>182</v>
      </c>
      <c r="E176" s="221" t="s">
        <v>288</v>
      </c>
      <c r="F176" s="222" t="s">
        <v>289</v>
      </c>
      <c r="G176" s="223" t="s">
        <v>285</v>
      </c>
      <c r="H176" s="224">
        <v>2.85</v>
      </c>
      <c r="I176" s="225"/>
      <c r="J176" s="224">
        <f>ROUND(I176*H176,0)</f>
        <v>0</v>
      </c>
      <c r="K176" s="222" t="s">
        <v>193</v>
      </c>
      <c r="L176" s="71"/>
      <c r="M176" s="226" t="s">
        <v>22</v>
      </c>
      <c r="N176" s="227" t="s">
        <v>45</v>
      </c>
      <c r="O176" s="46"/>
      <c r="P176" s="228">
        <f>O176*H176</f>
        <v>0</v>
      </c>
      <c r="Q176" s="228">
        <v>0</v>
      </c>
      <c r="R176" s="228">
        <f>Q176*H176</f>
        <v>0</v>
      </c>
      <c r="S176" s="228">
        <v>0</v>
      </c>
      <c r="T176" s="229">
        <f>S176*H176</f>
        <v>0</v>
      </c>
      <c r="AR176" s="23" t="s">
        <v>186</v>
      </c>
      <c r="AT176" s="23" t="s">
        <v>182</v>
      </c>
      <c r="AU176" s="23" t="s">
        <v>187</v>
      </c>
      <c r="AY176" s="23" t="s">
        <v>180</v>
      </c>
      <c r="BE176" s="230">
        <f>IF(N176="základní",J176,0)</f>
        <v>0</v>
      </c>
      <c r="BF176" s="230">
        <f>IF(N176="snížená",J176,0)</f>
        <v>0</v>
      </c>
      <c r="BG176" s="230">
        <f>IF(N176="zákl. přenesená",J176,0)</f>
        <v>0</v>
      </c>
      <c r="BH176" s="230">
        <f>IF(N176="sníž. přenesená",J176,0)</f>
        <v>0</v>
      </c>
      <c r="BI176" s="230">
        <f>IF(N176="nulová",J176,0)</f>
        <v>0</v>
      </c>
      <c r="BJ176" s="23" t="s">
        <v>187</v>
      </c>
      <c r="BK176" s="230">
        <f>ROUND(I176*H176,0)</f>
        <v>0</v>
      </c>
      <c r="BL176" s="23" t="s">
        <v>186</v>
      </c>
      <c r="BM176" s="23" t="s">
        <v>290</v>
      </c>
    </row>
    <row r="177" spans="2:47" s="1" customFormat="1" ht="13.5">
      <c r="B177" s="45"/>
      <c r="C177" s="73"/>
      <c r="D177" s="233" t="s">
        <v>205</v>
      </c>
      <c r="E177" s="73"/>
      <c r="F177" s="254" t="s">
        <v>291</v>
      </c>
      <c r="G177" s="73"/>
      <c r="H177" s="73"/>
      <c r="I177" s="190"/>
      <c r="J177" s="73"/>
      <c r="K177" s="73"/>
      <c r="L177" s="71"/>
      <c r="M177" s="255"/>
      <c r="N177" s="46"/>
      <c r="O177" s="46"/>
      <c r="P177" s="46"/>
      <c r="Q177" s="46"/>
      <c r="R177" s="46"/>
      <c r="S177" s="46"/>
      <c r="T177" s="94"/>
      <c r="AT177" s="23" t="s">
        <v>205</v>
      </c>
      <c r="AU177" s="23" t="s">
        <v>187</v>
      </c>
    </row>
    <row r="178" spans="2:65" s="1" customFormat="1" ht="22.8" customHeight="1">
      <c r="B178" s="45"/>
      <c r="C178" s="220" t="s">
        <v>9</v>
      </c>
      <c r="D178" s="220" t="s">
        <v>182</v>
      </c>
      <c r="E178" s="221" t="s">
        <v>292</v>
      </c>
      <c r="F178" s="222" t="s">
        <v>293</v>
      </c>
      <c r="G178" s="223" t="s">
        <v>285</v>
      </c>
      <c r="H178" s="224">
        <v>2.85</v>
      </c>
      <c r="I178" s="225"/>
      <c r="J178" s="224">
        <f>ROUND(I178*H178,0)</f>
        <v>0</v>
      </c>
      <c r="K178" s="222" t="s">
        <v>193</v>
      </c>
      <c r="L178" s="71"/>
      <c r="M178" s="226" t="s">
        <v>22</v>
      </c>
      <c r="N178" s="227" t="s">
        <v>45</v>
      </c>
      <c r="O178" s="46"/>
      <c r="P178" s="228">
        <f>O178*H178</f>
        <v>0</v>
      </c>
      <c r="Q178" s="228">
        <v>0</v>
      </c>
      <c r="R178" s="228">
        <f>Q178*H178</f>
        <v>0</v>
      </c>
      <c r="S178" s="228">
        <v>0</v>
      </c>
      <c r="T178" s="229">
        <f>S178*H178</f>
        <v>0</v>
      </c>
      <c r="AR178" s="23" t="s">
        <v>186</v>
      </c>
      <c r="AT178" s="23" t="s">
        <v>182</v>
      </c>
      <c r="AU178" s="23" t="s">
        <v>187</v>
      </c>
      <c r="AY178" s="23" t="s">
        <v>180</v>
      </c>
      <c r="BE178" s="230">
        <f>IF(N178="základní",J178,0)</f>
        <v>0</v>
      </c>
      <c r="BF178" s="230">
        <f>IF(N178="snížená",J178,0)</f>
        <v>0</v>
      </c>
      <c r="BG178" s="230">
        <f>IF(N178="zákl. přenesená",J178,0)</f>
        <v>0</v>
      </c>
      <c r="BH178" s="230">
        <f>IF(N178="sníž. přenesená",J178,0)</f>
        <v>0</v>
      </c>
      <c r="BI178" s="230">
        <f>IF(N178="nulová",J178,0)</f>
        <v>0</v>
      </c>
      <c r="BJ178" s="23" t="s">
        <v>187</v>
      </c>
      <c r="BK178" s="230">
        <f>ROUND(I178*H178,0)</f>
        <v>0</v>
      </c>
      <c r="BL178" s="23" t="s">
        <v>186</v>
      </c>
      <c r="BM178" s="23" t="s">
        <v>294</v>
      </c>
    </row>
    <row r="179" spans="2:47" s="1" customFormat="1" ht="13.5">
      <c r="B179" s="45"/>
      <c r="C179" s="73"/>
      <c r="D179" s="233" t="s">
        <v>205</v>
      </c>
      <c r="E179" s="73"/>
      <c r="F179" s="254" t="s">
        <v>295</v>
      </c>
      <c r="G179" s="73"/>
      <c r="H179" s="73"/>
      <c r="I179" s="190"/>
      <c r="J179" s="73"/>
      <c r="K179" s="73"/>
      <c r="L179" s="71"/>
      <c r="M179" s="255"/>
      <c r="N179" s="46"/>
      <c r="O179" s="46"/>
      <c r="P179" s="46"/>
      <c r="Q179" s="46"/>
      <c r="R179" s="46"/>
      <c r="S179" s="46"/>
      <c r="T179" s="94"/>
      <c r="AT179" s="23" t="s">
        <v>205</v>
      </c>
      <c r="AU179" s="23" t="s">
        <v>187</v>
      </c>
    </row>
    <row r="180" spans="2:65" s="1" customFormat="1" ht="34.2" customHeight="1">
      <c r="B180" s="45"/>
      <c r="C180" s="220" t="s">
        <v>240</v>
      </c>
      <c r="D180" s="220" t="s">
        <v>182</v>
      </c>
      <c r="E180" s="221" t="s">
        <v>296</v>
      </c>
      <c r="F180" s="222" t="s">
        <v>297</v>
      </c>
      <c r="G180" s="223" t="s">
        <v>285</v>
      </c>
      <c r="H180" s="224">
        <v>13.75</v>
      </c>
      <c r="I180" s="225"/>
      <c r="J180" s="224">
        <f>ROUND(I180*H180,0)</f>
        <v>0</v>
      </c>
      <c r="K180" s="222" t="s">
        <v>193</v>
      </c>
      <c r="L180" s="71"/>
      <c r="M180" s="226" t="s">
        <v>22</v>
      </c>
      <c r="N180" s="227" t="s">
        <v>45</v>
      </c>
      <c r="O180" s="46"/>
      <c r="P180" s="228">
        <f>O180*H180</f>
        <v>0</v>
      </c>
      <c r="Q180" s="228">
        <v>0</v>
      </c>
      <c r="R180" s="228">
        <f>Q180*H180</f>
        <v>0</v>
      </c>
      <c r="S180" s="228">
        <v>0</v>
      </c>
      <c r="T180" s="229">
        <f>S180*H180</f>
        <v>0</v>
      </c>
      <c r="AR180" s="23" t="s">
        <v>186</v>
      </c>
      <c r="AT180" s="23" t="s">
        <v>182</v>
      </c>
      <c r="AU180" s="23" t="s">
        <v>187</v>
      </c>
      <c r="AY180" s="23" t="s">
        <v>180</v>
      </c>
      <c r="BE180" s="230">
        <f>IF(N180="základní",J180,0)</f>
        <v>0</v>
      </c>
      <c r="BF180" s="230">
        <f>IF(N180="snížená",J180,0)</f>
        <v>0</v>
      </c>
      <c r="BG180" s="230">
        <f>IF(N180="zákl. přenesená",J180,0)</f>
        <v>0</v>
      </c>
      <c r="BH180" s="230">
        <f>IF(N180="sníž. přenesená",J180,0)</f>
        <v>0</v>
      </c>
      <c r="BI180" s="230">
        <f>IF(N180="nulová",J180,0)</f>
        <v>0</v>
      </c>
      <c r="BJ180" s="23" t="s">
        <v>187</v>
      </c>
      <c r="BK180" s="230">
        <f>ROUND(I180*H180,0)</f>
        <v>0</v>
      </c>
      <c r="BL180" s="23" t="s">
        <v>186</v>
      </c>
      <c r="BM180" s="23" t="s">
        <v>298</v>
      </c>
    </row>
    <row r="181" spans="2:47" s="1" customFormat="1" ht="13.5">
      <c r="B181" s="45"/>
      <c r="C181" s="73"/>
      <c r="D181" s="233" t="s">
        <v>205</v>
      </c>
      <c r="E181" s="73"/>
      <c r="F181" s="254" t="s">
        <v>295</v>
      </c>
      <c r="G181" s="73"/>
      <c r="H181" s="73"/>
      <c r="I181" s="190"/>
      <c r="J181" s="73"/>
      <c r="K181" s="73"/>
      <c r="L181" s="71"/>
      <c r="M181" s="255"/>
      <c r="N181" s="46"/>
      <c r="O181" s="46"/>
      <c r="P181" s="46"/>
      <c r="Q181" s="46"/>
      <c r="R181" s="46"/>
      <c r="S181" s="46"/>
      <c r="T181" s="94"/>
      <c r="AT181" s="23" t="s">
        <v>205</v>
      </c>
      <c r="AU181" s="23" t="s">
        <v>187</v>
      </c>
    </row>
    <row r="182" spans="2:51" s="11" customFormat="1" ht="13.5">
      <c r="B182" s="231"/>
      <c r="C182" s="232"/>
      <c r="D182" s="233" t="s">
        <v>194</v>
      </c>
      <c r="E182" s="234" t="s">
        <v>22</v>
      </c>
      <c r="F182" s="235" t="s">
        <v>299</v>
      </c>
      <c r="G182" s="232"/>
      <c r="H182" s="236">
        <v>13.75</v>
      </c>
      <c r="I182" s="237"/>
      <c r="J182" s="232"/>
      <c r="K182" s="232"/>
      <c r="L182" s="238"/>
      <c r="M182" s="239"/>
      <c r="N182" s="240"/>
      <c r="O182" s="240"/>
      <c r="P182" s="240"/>
      <c r="Q182" s="240"/>
      <c r="R182" s="240"/>
      <c r="S182" s="240"/>
      <c r="T182" s="241"/>
      <c r="AT182" s="242" t="s">
        <v>194</v>
      </c>
      <c r="AU182" s="242" t="s">
        <v>187</v>
      </c>
      <c r="AV182" s="11" t="s">
        <v>187</v>
      </c>
      <c r="AW182" s="11" t="s">
        <v>35</v>
      </c>
      <c r="AX182" s="11" t="s">
        <v>73</v>
      </c>
      <c r="AY182" s="242" t="s">
        <v>180</v>
      </c>
    </row>
    <row r="183" spans="2:51" s="12" customFormat="1" ht="13.5">
      <c r="B183" s="243"/>
      <c r="C183" s="244"/>
      <c r="D183" s="233" t="s">
        <v>194</v>
      </c>
      <c r="E183" s="245" t="s">
        <v>22</v>
      </c>
      <c r="F183" s="246" t="s">
        <v>196</v>
      </c>
      <c r="G183" s="244"/>
      <c r="H183" s="247">
        <v>13.75</v>
      </c>
      <c r="I183" s="248"/>
      <c r="J183" s="244"/>
      <c r="K183" s="244"/>
      <c r="L183" s="249"/>
      <c r="M183" s="250"/>
      <c r="N183" s="251"/>
      <c r="O183" s="251"/>
      <c r="P183" s="251"/>
      <c r="Q183" s="251"/>
      <c r="R183" s="251"/>
      <c r="S183" s="251"/>
      <c r="T183" s="252"/>
      <c r="AT183" s="253" t="s">
        <v>194</v>
      </c>
      <c r="AU183" s="253" t="s">
        <v>187</v>
      </c>
      <c r="AV183" s="12" t="s">
        <v>186</v>
      </c>
      <c r="AW183" s="12" t="s">
        <v>35</v>
      </c>
      <c r="AX183" s="12" t="s">
        <v>10</v>
      </c>
      <c r="AY183" s="253" t="s">
        <v>180</v>
      </c>
    </row>
    <row r="184" spans="2:65" s="1" customFormat="1" ht="34.2" customHeight="1">
      <c r="B184" s="45"/>
      <c r="C184" s="220" t="s">
        <v>300</v>
      </c>
      <c r="D184" s="220" t="s">
        <v>182</v>
      </c>
      <c r="E184" s="221" t="s">
        <v>301</v>
      </c>
      <c r="F184" s="222" t="s">
        <v>302</v>
      </c>
      <c r="G184" s="223" t="s">
        <v>285</v>
      </c>
      <c r="H184" s="224">
        <v>2.75</v>
      </c>
      <c r="I184" s="225"/>
      <c r="J184" s="224">
        <f>ROUND(I184*H184,0)</f>
        <v>0</v>
      </c>
      <c r="K184" s="222" t="s">
        <v>193</v>
      </c>
      <c r="L184" s="71"/>
      <c r="M184" s="226" t="s">
        <v>22</v>
      </c>
      <c r="N184" s="227" t="s">
        <v>45</v>
      </c>
      <c r="O184" s="46"/>
      <c r="P184" s="228">
        <f>O184*H184</f>
        <v>0</v>
      </c>
      <c r="Q184" s="228">
        <v>0</v>
      </c>
      <c r="R184" s="228">
        <f>Q184*H184</f>
        <v>0</v>
      </c>
      <c r="S184" s="228">
        <v>0</v>
      </c>
      <c r="T184" s="229">
        <f>S184*H184</f>
        <v>0</v>
      </c>
      <c r="AR184" s="23" t="s">
        <v>186</v>
      </c>
      <c r="AT184" s="23" t="s">
        <v>182</v>
      </c>
      <c r="AU184" s="23" t="s">
        <v>187</v>
      </c>
      <c r="AY184" s="23" t="s">
        <v>180</v>
      </c>
      <c r="BE184" s="230">
        <f>IF(N184="základní",J184,0)</f>
        <v>0</v>
      </c>
      <c r="BF184" s="230">
        <f>IF(N184="snížená",J184,0)</f>
        <v>0</v>
      </c>
      <c r="BG184" s="230">
        <f>IF(N184="zákl. přenesená",J184,0)</f>
        <v>0</v>
      </c>
      <c r="BH184" s="230">
        <f>IF(N184="sníž. přenesená",J184,0)</f>
        <v>0</v>
      </c>
      <c r="BI184" s="230">
        <f>IF(N184="nulová",J184,0)</f>
        <v>0</v>
      </c>
      <c r="BJ184" s="23" t="s">
        <v>187</v>
      </c>
      <c r="BK184" s="230">
        <f>ROUND(I184*H184,0)</f>
        <v>0</v>
      </c>
      <c r="BL184" s="23" t="s">
        <v>186</v>
      </c>
      <c r="BM184" s="23" t="s">
        <v>303</v>
      </c>
    </row>
    <row r="185" spans="2:47" s="1" customFormat="1" ht="13.5">
      <c r="B185" s="45"/>
      <c r="C185" s="73"/>
      <c r="D185" s="233" t="s">
        <v>205</v>
      </c>
      <c r="E185" s="73"/>
      <c r="F185" s="254" t="s">
        <v>304</v>
      </c>
      <c r="G185" s="73"/>
      <c r="H185" s="73"/>
      <c r="I185" s="190"/>
      <c r="J185" s="73"/>
      <c r="K185" s="73"/>
      <c r="L185" s="71"/>
      <c r="M185" s="255"/>
      <c r="N185" s="46"/>
      <c r="O185" s="46"/>
      <c r="P185" s="46"/>
      <c r="Q185" s="46"/>
      <c r="R185" s="46"/>
      <c r="S185" s="46"/>
      <c r="T185" s="94"/>
      <c r="AT185" s="23" t="s">
        <v>205</v>
      </c>
      <c r="AU185" s="23" t="s">
        <v>187</v>
      </c>
    </row>
    <row r="186" spans="2:63" s="10" customFormat="1" ht="29.85" customHeight="1">
      <c r="B186" s="204"/>
      <c r="C186" s="205"/>
      <c r="D186" s="206" t="s">
        <v>72</v>
      </c>
      <c r="E186" s="218" t="s">
        <v>305</v>
      </c>
      <c r="F186" s="218" t="s">
        <v>306</v>
      </c>
      <c r="G186" s="205"/>
      <c r="H186" s="205"/>
      <c r="I186" s="208"/>
      <c r="J186" s="219">
        <f>BK186</f>
        <v>0</v>
      </c>
      <c r="K186" s="205"/>
      <c r="L186" s="210"/>
      <c r="M186" s="211"/>
      <c r="N186" s="212"/>
      <c r="O186" s="212"/>
      <c r="P186" s="213">
        <f>SUM(P187:P188)</f>
        <v>0</v>
      </c>
      <c r="Q186" s="212"/>
      <c r="R186" s="213">
        <f>SUM(R187:R188)</f>
        <v>0</v>
      </c>
      <c r="S186" s="212"/>
      <c r="T186" s="214">
        <f>SUM(T187:T188)</f>
        <v>0</v>
      </c>
      <c r="AR186" s="215" t="s">
        <v>10</v>
      </c>
      <c r="AT186" s="216" t="s">
        <v>72</v>
      </c>
      <c r="AU186" s="216" t="s">
        <v>10</v>
      </c>
      <c r="AY186" s="215" t="s">
        <v>180</v>
      </c>
      <c r="BK186" s="217">
        <f>SUM(BK187:BK188)</f>
        <v>0</v>
      </c>
    </row>
    <row r="187" spans="2:65" s="1" customFormat="1" ht="45.6" customHeight="1">
      <c r="B187" s="45"/>
      <c r="C187" s="220" t="s">
        <v>243</v>
      </c>
      <c r="D187" s="220" t="s">
        <v>182</v>
      </c>
      <c r="E187" s="221" t="s">
        <v>307</v>
      </c>
      <c r="F187" s="222" t="s">
        <v>308</v>
      </c>
      <c r="G187" s="223" t="s">
        <v>285</v>
      </c>
      <c r="H187" s="224">
        <v>2.31</v>
      </c>
      <c r="I187" s="225"/>
      <c r="J187" s="224">
        <f>ROUND(I187*H187,0)</f>
        <v>0</v>
      </c>
      <c r="K187" s="222" t="s">
        <v>193</v>
      </c>
      <c r="L187" s="71"/>
      <c r="M187" s="226" t="s">
        <v>22</v>
      </c>
      <c r="N187" s="227" t="s">
        <v>45</v>
      </c>
      <c r="O187" s="46"/>
      <c r="P187" s="228">
        <f>O187*H187</f>
        <v>0</v>
      </c>
      <c r="Q187" s="228">
        <v>0</v>
      </c>
      <c r="R187" s="228">
        <f>Q187*H187</f>
        <v>0</v>
      </c>
      <c r="S187" s="228">
        <v>0</v>
      </c>
      <c r="T187" s="229">
        <f>S187*H187</f>
        <v>0</v>
      </c>
      <c r="AR187" s="23" t="s">
        <v>186</v>
      </c>
      <c r="AT187" s="23" t="s">
        <v>182</v>
      </c>
      <c r="AU187" s="23" t="s">
        <v>187</v>
      </c>
      <c r="AY187" s="23" t="s">
        <v>180</v>
      </c>
      <c r="BE187" s="230">
        <f>IF(N187="základní",J187,0)</f>
        <v>0</v>
      </c>
      <c r="BF187" s="230">
        <f>IF(N187="snížená",J187,0)</f>
        <v>0</v>
      </c>
      <c r="BG187" s="230">
        <f>IF(N187="zákl. přenesená",J187,0)</f>
        <v>0</v>
      </c>
      <c r="BH187" s="230">
        <f>IF(N187="sníž. přenesená",J187,0)</f>
        <v>0</v>
      </c>
      <c r="BI187" s="230">
        <f>IF(N187="nulová",J187,0)</f>
        <v>0</v>
      </c>
      <c r="BJ187" s="23" t="s">
        <v>187</v>
      </c>
      <c r="BK187" s="230">
        <f>ROUND(I187*H187,0)</f>
        <v>0</v>
      </c>
      <c r="BL187" s="23" t="s">
        <v>186</v>
      </c>
      <c r="BM187" s="23" t="s">
        <v>309</v>
      </c>
    </row>
    <row r="188" spans="2:47" s="1" customFormat="1" ht="13.5">
      <c r="B188" s="45"/>
      <c r="C188" s="73"/>
      <c r="D188" s="233" t="s">
        <v>205</v>
      </c>
      <c r="E188" s="73"/>
      <c r="F188" s="254" t="s">
        <v>310</v>
      </c>
      <c r="G188" s="73"/>
      <c r="H188" s="73"/>
      <c r="I188" s="190"/>
      <c r="J188" s="73"/>
      <c r="K188" s="73"/>
      <c r="L188" s="71"/>
      <c r="M188" s="255"/>
      <c r="N188" s="46"/>
      <c r="O188" s="46"/>
      <c r="P188" s="46"/>
      <c r="Q188" s="46"/>
      <c r="R188" s="46"/>
      <c r="S188" s="46"/>
      <c r="T188" s="94"/>
      <c r="AT188" s="23" t="s">
        <v>205</v>
      </c>
      <c r="AU188" s="23" t="s">
        <v>187</v>
      </c>
    </row>
    <row r="189" spans="2:63" s="10" customFormat="1" ht="37.4" customHeight="1">
      <c r="B189" s="204"/>
      <c r="C189" s="205"/>
      <c r="D189" s="206" t="s">
        <v>72</v>
      </c>
      <c r="E189" s="207" t="s">
        <v>311</v>
      </c>
      <c r="F189" s="207" t="s">
        <v>312</v>
      </c>
      <c r="G189" s="205"/>
      <c r="H189" s="205"/>
      <c r="I189" s="208"/>
      <c r="J189" s="209">
        <f>BK189</f>
        <v>0</v>
      </c>
      <c r="K189" s="205"/>
      <c r="L189" s="210"/>
      <c r="M189" s="211"/>
      <c r="N189" s="212"/>
      <c r="O189" s="212"/>
      <c r="P189" s="213">
        <f>P190+P205+P226+P245+P269+P297+P310+P345+P376+P405</f>
        <v>0</v>
      </c>
      <c r="Q189" s="212"/>
      <c r="R189" s="213">
        <f>R190+R205+R226+R245+R269+R297+R310+R345+R376+R405</f>
        <v>0</v>
      </c>
      <c r="S189" s="212"/>
      <c r="T189" s="214">
        <f>T190+T205+T226+T245+T269+T297+T310+T345+T376+T405</f>
        <v>0</v>
      </c>
      <c r="AR189" s="215" t="s">
        <v>187</v>
      </c>
      <c r="AT189" s="216" t="s">
        <v>72</v>
      </c>
      <c r="AU189" s="216" t="s">
        <v>73</v>
      </c>
      <c r="AY189" s="215" t="s">
        <v>180</v>
      </c>
      <c r="BK189" s="217">
        <f>BK190+BK205+BK226+BK245+BK269+BK297+BK310+BK345+BK376+BK405</f>
        <v>0</v>
      </c>
    </row>
    <row r="190" spans="2:63" s="10" customFormat="1" ht="19.9" customHeight="1">
      <c r="B190" s="204"/>
      <c r="C190" s="205"/>
      <c r="D190" s="206" t="s">
        <v>72</v>
      </c>
      <c r="E190" s="218" t="s">
        <v>313</v>
      </c>
      <c r="F190" s="218" t="s">
        <v>314</v>
      </c>
      <c r="G190" s="205"/>
      <c r="H190" s="205"/>
      <c r="I190" s="208"/>
      <c r="J190" s="219">
        <f>BK190</f>
        <v>0</v>
      </c>
      <c r="K190" s="205"/>
      <c r="L190" s="210"/>
      <c r="M190" s="211"/>
      <c r="N190" s="212"/>
      <c r="O190" s="212"/>
      <c r="P190" s="213">
        <f>SUM(P191:P204)</f>
        <v>0</v>
      </c>
      <c r="Q190" s="212"/>
      <c r="R190" s="213">
        <f>SUM(R191:R204)</f>
        <v>0</v>
      </c>
      <c r="S190" s="212"/>
      <c r="T190" s="214">
        <f>SUM(T191:T204)</f>
        <v>0</v>
      </c>
      <c r="AR190" s="215" t="s">
        <v>187</v>
      </c>
      <c r="AT190" s="216" t="s">
        <v>72</v>
      </c>
      <c r="AU190" s="216" t="s">
        <v>10</v>
      </c>
      <c r="AY190" s="215" t="s">
        <v>180</v>
      </c>
      <c r="BK190" s="217">
        <f>SUM(BK191:BK204)</f>
        <v>0</v>
      </c>
    </row>
    <row r="191" spans="2:65" s="1" customFormat="1" ht="14.4" customHeight="1">
      <c r="B191" s="45"/>
      <c r="C191" s="220" t="s">
        <v>315</v>
      </c>
      <c r="D191" s="220" t="s">
        <v>182</v>
      </c>
      <c r="E191" s="221" t="s">
        <v>316</v>
      </c>
      <c r="F191" s="222" t="s">
        <v>317</v>
      </c>
      <c r="G191" s="223" t="s">
        <v>203</v>
      </c>
      <c r="H191" s="224">
        <v>10.06</v>
      </c>
      <c r="I191" s="225"/>
      <c r="J191" s="224">
        <f>ROUND(I191*H191,0)</f>
        <v>0</v>
      </c>
      <c r="K191" s="222" t="s">
        <v>22</v>
      </c>
      <c r="L191" s="71"/>
      <c r="M191" s="226" t="s">
        <v>22</v>
      </c>
      <c r="N191" s="227" t="s">
        <v>45</v>
      </c>
      <c r="O191" s="46"/>
      <c r="P191" s="228">
        <f>O191*H191</f>
        <v>0</v>
      </c>
      <c r="Q191" s="228">
        <v>0</v>
      </c>
      <c r="R191" s="228">
        <f>Q191*H191</f>
        <v>0</v>
      </c>
      <c r="S191" s="228">
        <v>0</v>
      </c>
      <c r="T191" s="229">
        <f>S191*H191</f>
        <v>0</v>
      </c>
      <c r="AR191" s="23" t="s">
        <v>224</v>
      </c>
      <c r="AT191" s="23" t="s">
        <v>182</v>
      </c>
      <c r="AU191" s="23" t="s">
        <v>187</v>
      </c>
      <c r="AY191" s="23" t="s">
        <v>180</v>
      </c>
      <c r="BE191" s="230">
        <f>IF(N191="základní",J191,0)</f>
        <v>0</v>
      </c>
      <c r="BF191" s="230">
        <f>IF(N191="snížená",J191,0)</f>
        <v>0</v>
      </c>
      <c r="BG191" s="230">
        <f>IF(N191="zákl. přenesená",J191,0)</f>
        <v>0</v>
      </c>
      <c r="BH191" s="230">
        <f>IF(N191="sníž. přenesená",J191,0)</f>
        <v>0</v>
      </c>
      <c r="BI191" s="230">
        <f>IF(N191="nulová",J191,0)</f>
        <v>0</v>
      </c>
      <c r="BJ191" s="23" t="s">
        <v>187</v>
      </c>
      <c r="BK191" s="230">
        <f>ROUND(I191*H191,0)</f>
        <v>0</v>
      </c>
      <c r="BL191" s="23" t="s">
        <v>224</v>
      </c>
      <c r="BM191" s="23" t="s">
        <v>318</v>
      </c>
    </row>
    <row r="192" spans="2:51" s="11" customFormat="1" ht="13.5">
      <c r="B192" s="231"/>
      <c r="C192" s="232"/>
      <c r="D192" s="233" t="s">
        <v>194</v>
      </c>
      <c r="E192" s="234" t="s">
        <v>22</v>
      </c>
      <c r="F192" s="235" t="s">
        <v>319</v>
      </c>
      <c r="G192" s="232"/>
      <c r="H192" s="236">
        <v>5.72</v>
      </c>
      <c r="I192" s="237"/>
      <c r="J192" s="232"/>
      <c r="K192" s="232"/>
      <c r="L192" s="238"/>
      <c r="M192" s="239"/>
      <c r="N192" s="240"/>
      <c r="O192" s="240"/>
      <c r="P192" s="240"/>
      <c r="Q192" s="240"/>
      <c r="R192" s="240"/>
      <c r="S192" s="240"/>
      <c r="T192" s="241"/>
      <c r="AT192" s="242" t="s">
        <v>194</v>
      </c>
      <c r="AU192" s="242" t="s">
        <v>187</v>
      </c>
      <c r="AV192" s="11" t="s">
        <v>187</v>
      </c>
      <c r="AW192" s="11" t="s">
        <v>35</v>
      </c>
      <c r="AX192" s="11" t="s">
        <v>73</v>
      </c>
      <c r="AY192" s="242" t="s">
        <v>180</v>
      </c>
    </row>
    <row r="193" spans="2:51" s="11" customFormat="1" ht="13.5">
      <c r="B193" s="231"/>
      <c r="C193" s="232"/>
      <c r="D193" s="233" t="s">
        <v>194</v>
      </c>
      <c r="E193" s="234" t="s">
        <v>22</v>
      </c>
      <c r="F193" s="235" t="s">
        <v>320</v>
      </c>
      <c r="G193" s="232"/>
      <c r="H193" s="236">
        <v>4.34</v>
      </c>
      <c r="I193" s="237"/>
      <c r="J193" s="232"/>
      <c r="K193" s="232"/>
      <c r="L193" s="238"/>
      <c r="M193" s="239"/>
      <c r="N193" s="240"/>
      <c r="O193" s="240"/>
      <c r="P193" s="240"/>
      <c r="Q193" s="240"/>
      <c r="R193" s="240"/>
      <c r="S193" s="240"/>
      <c r="T193" s="241"/>
      <c r="AT193" s="242" t="s">
        <v>194</v>
      </c>
      <c r="AU193" s="242" t="s">
        <v>187</v>
      </c>
      <c r="AV193" s="11" t="s">
        <v>187</v>
      </c>
      <c r="AW193" s="11" t="s">
        <v>35</v>
      </c>
      <c r="AX193" s="11" t="s">
        <v>73</v>
      </c>
      <c r="AY193" s="242" t="s">
        <v>180</v>
      </c>
    </row>
    <row r="194" spans="2:51" s="12" customFormat="1" ht="13.5">
      <c r="B194" s="243"/>
      <c r="C194" s="244"/>
      <c r="D194" s="233" t="s">
        <v>194</v>
      </c>
      <c r="E194" s="245" t="s">
        <v>22</v>
      </c>
      <c r="F194" s="246" t="s">
        <v>196</v>
      </c>
      <c r="G194" s="244"/>
      <c r="H194" s="247">
        <v>10.06</v>
      </c>
      <c r="I194" s="248"/>
      <c r="J194" s="244"/>
      <c r="K194" s="244"/>
      <c r="L194" s="249"/>
      <c r="M194" s="250"/>
      <c r="N194" s="251"/>
      <c r="O194" s="251"/>
      <c r="P194" s="251"/>
      <c r="Q194" s="251"/>
      <c r="R194" s="251"/>
      <c r="S194" s="251"/>
      <c r="T194" s="252"/>
      <c r="AT194" s="253" t="s">
        <v>194</v>
      </c>
      <c r="AU194" s="253" t="s">
        <v>187</v>
      </c>
      <c r="AV194" s="12" t="s">
        <v>186</v>
      </c>
      <c r="AW194" s="12" t="s">
        <v>35</v>
      </c>
      <c r="AX194" s="12" t="s">
        <v>10</v>
      </c>
      <c r="AY194" s="253" t="s">
        <v>180</v>
      </c>
    </row>
    <row r="195" spans="2:65" s="1" customFormat="1" ht="34.2" customHeight="1">
      <c r="B195" s="45"/>
      <c r="C195" s="220" t="s">
        <v>253</v>
      </c>
      <c r="D195" s="220" t="s">
        <v>182</v>
      </c>
      <c r="E195" s="221" t="s">
        <v>321</v>
      </c>
      <c r="F195" s="222" t="s">
        <v>322</v>
      </c>
      <c r="G195" s="223" t="s">
        <v>192</v>
      </c>
      <c r="H195" s="224">
        <v>3.55</v>
      </c>
      <c r="I195" s="225"/>
      <c r="J195" s="224">
        <f>ROUND(I195*H195,0)</f>
        <v>0</v>
      </c>
      <c r="K195" s="222" t="s">
        <v>193</v>
      </c>
      <c r="L195" s="71"/>
      <c r="M195" s="226" t="s">
        <v>22</v>
      </c>
      <c r="N195" s="227" t="s">
        <v>45</v>
      </c>
      <c r="O195" s="46"/>
      <c r="P195" s="228">
        <f>O195*H195</f>
        <v>0</v>
      </c>
      <c r="Q195" s="228">
        <v>0</v>
      </c>
      <c r="R195" s="228">
        <f>Q195*H195</f>
        <v>0</v>
      </c>
      <c r="S195" s="228">
        <v>0</v>
      </c>
      <c r="T195" s="229">
        <f>S195*H195</f>
        <v>0</v>
      </c>
      <c r="AR195" s="23" t="s">
        <v>224</v>
      </c>
      <c r="AT195" s="23" t="s">
        <v>182</v>
      </c>
      <c r="AU195" s="23" t="s">
        <v>187</v>
      </c>
      <c r="AY195" s="23" t="s">
        <v>180</v>
      </c>
      <c r="BE195" s="230">
        <f>IF(N195="základní",J195,0)</f>
        <v>0</v>
      </c>
      <c r="BF195" s="230">
        <f>IF(N195="snížená",J195,0)</f>
        <v>0</v>
      </c>
      <c r="BG195" s="230">
        <f>IF(N195="zákl. přenesená",J195,0)</f>
        <v>0</v>
      </c>
      <c r="BH195" s="230">
        <f>IF(N195="sníž. přenesená",J195,0)</f>
        <v>0</v>
      </c>
      <c r="BI195" s="230">
        <f>IF(N195="nulová",J195,0)</f>
        <v>0</v>
      </c>
      <c r="BJ195" s="23" t="s">
        <v>187</v>
      </c>
      <c r="BK195" s="230">
        <f>ROUND(I195*H195,0)</f>
        <v>0</v>
      </c>
      <c r="BL195" s="23" t="s">
        <v>224</v>
      </c>
      <c r="BM195" s="23" t="s">
        <v>323</v>
      </c>
    </row>
    <row r="196" spans="2:51" s="11" customFormat="1" ht="13.5">
      <c r="B196" s="231"/>
      <c r="C196" s="232"/>
      <c r="D196" s="233" t="s">
        <v>194</v>
      </c>
      <c r="E196" s="234" t="s">
        <v>22</v>
      </c>
      <c r="F196" s="235" t="s">
        <v>324</v>
      </c>
      <c r="G196" s="232"/>
      <c r="H196" s="236">
        <v>2.45</v>
      </c>
      <c r="I196" s="237"/>
      <c r="J196" s="232"/>
      <c r="K196" s="232"/>
      <c r="L196" s="238"/>
      <c r="M196" s="239"/>
      <c r="N196" s="240"/>
      <c r="O196" s="240"/>
      <c r="P196" s="240"/>
      <c r="Q196" s="240"/>
      <c r="R196" s="240"/>
      <c r="S196" s="240"/>
      <c r="T196" s="241"/>
      <c r="AT196" s="242" t="s">
        <v>194</v>
      </c>
      <c r="AU196" s="242" t="s">
        <v>187</v>
      </c>
      <c r="AV196" s="11" t="s">
        <v>187</v>
      </c>
      <c r="AW196" s="11" t="s">
        <v>35</v>
      </c>
      <c r="AX196" s="11" t="s">
        <v>73</v>
      </c>
      <c r="AY196" s="242" t="s">
        <v>180</v>
      </c>
    </row>
    <row r="197" spans="2:51" s="11" customFormat="1" ht="13.5">
      <c r="B197" s="231"/>
      <c r="C197" s="232"/>
      <c r="D197" s="233" t="s">
        <v>194</v>
      </c>
      <c r="E197" s="234" t="s">
        <v>22</v>
      </c>
      <c r="F197" s="235" t="s">
        <v>325</v>
      </c>
      <c r="G197" s="232"/>
      <c r="H197" s="236">
        <v>1.1</v>
      </c>
      <c r="I197" s="237"/>
      <c r="J197" s="232"/>
      <c r="K197" s="232"/>
      <c r="L197" s="238"/>
      <c r="M197" s="239"/>
      <c r="N197" s="240"/>
      <c r="O197" s="240"/>
      <c r="P197" s="240"/>
      <c r="Q197" s="240"/>
      <c r="R197" s="240"/>
      <c r="S197" s="240"/>
      <c r="T197" s="241"/>
      <c r="AT197" s="242" t="s">
        <v>194</v>
      </c>
      <c r="AU197" s="242" t="s">
        <v>187</v>
      </c>
      <c r="AV197" s="11" t="s">
        <v>187</v>
      </c>
      <c r="AW197" s="11" t="s">
        <v>35</v>
      </c>
      <c r="AX197" s="11" t="s">
        <v>73</v>
      </c>
      <c r="AY197" s="242" t="s">
        <v>180</v>
      </c>
    </row>
    <row r="198" spans="2:51" s="12" customFormat="1" ht="13.5">
      <c r="B198" s="243"/>
      <c r="C198" s="244"/>
      <c r="D198" s="233" t="s">
        <v>194</v>
      </c>
      <c r="E198" s="245" t="s">
        <v>22</v>
      </c>
      <c r="F198" s="246" t="s">
        <v>196</v>
      </c>
      <c r="G198" s="244"/>
      <c r="H198" s="247">
        <v>3.55</v>
      </c>
      <c r="I198" s="248"/>
      <c r="J198" s="244"/>
      <c r="K198" s="244"/>
      <c r="L198" s="249"/>
      <c r="M198" s="250"/>
      <c r="N198" s="251"/>
      <c r="O198" s="251"/>
      <c r="P198" s="251"/>
      <c r="Q198" s="251"/>
      <c r="R198" s="251"/>
      <c r="S198" s="251"/>
      <c r="T198" s="252"/>
      <c r="AT198" s="253" t="s">
        <v>194</v>
      </c>
      <c r="AU198" s="253" t="s">
        <v>187</v>
      </c>
      <c r="AV198" s="12" t="s">
        <v>186</v>
      </c>
      <c r="AW198" s="12" t="s">
        <v>35</v>
      </c>
      <c r="AX198" s="12" t="s">
        <v>10</v>
      </c>
      <c r="AY198" s="253" t="s">
        <v>180</v>
      </c>
    </row>
    <row r="199" spans="2:65" s="1" customFormat="1" ht="34.2" customHeight="1">
      <c r="B199" s="45"/>
      <c r="C199" s="220" t="s">
        <v>326</v>
      </c>
      <c r="D199" s="220" t="s">
        <v>182</v>
      </c>
      <c r="E199" s="221" t="s">
        <v>327</v>
      </c>
      <c r="F199" s="222" t="s">
        <v>328</v>
      </c>
      <c r="G199" s="223" t="s">
        <v>192</v>
      </c>
      <c r="H199" s="224">
        <v>15.26</v>
      </c>
      <c r="I199" s="225"/>
      <c r="J199" s="224">
        <f>ROUND(I199*H199,0)</f>
        <v>0</v>
      </c>
      <c r="K199" s="222" t="s">
        <v>193</v>
      </c>
      <c r="L199" s="71"/>
      <c r="M199" s="226" t="s">
        <v>22</v>
      </c>
      <c r="N199" s="227" t="s">
        <v>45</v>
      </c>
      <c r="O199" s="46"/>
      <c r="P199" s="228">
        <f>O199*H199</f>
        <v>0</v>
      </c>
      <c r="Q199" s="228">
        <v>0</v>
      </c>
      <c r="R199" s="228">
        <f>Q199*H199</f>
        <v>0</v>
      </c>
      <c r="S199" s="228">
        <v>0</v>
      </c>
      <c r="T199" s="229">
        <f>S199*H199</f>
        <v>0</v>
      </c>
      <c r="AR199" s="23" t="s">
        <v>224</v>
      </c>
      <c r="AT199" s="23" t="s">
        <v>182</v>
      </c>
      <c r="AU199" s="23" t="s">
        <v>187</v>
      </c>
      <c r="AY199" s="23" t="s">
        <v>180</v>
      </c>
      <c r="BE199" s="230">
        <f>IF(N199="základní",J199,0)</f>
        <v>0</v>
      </c>
      <c r="BF199" s="230">
        <f>IF(N199="snížená",J199,0)</f>
        <v>0</v>
      </c>
      <c r="BG199" s="230">
        <f>IF(N199="zákl. přenesená",J199,0)</f>
        <v>0</v>
      </c>
      <c r="BH199" s="230">
        <f>IF(N199="sníž. přenesená",J199,0)</f>
        <v>0</v>
      </c>
      <c r="BI199" s="230">
        <f>IF(N199="nulová",J199,0)</f>
        <v>0</v>
      </c>
      <c r="BJ199" s="23" t="s">
        <v>187</v>
      </c>
      <c r="BK199" s="230">
        <f>ROUND(I199*H199,0)</f>
        <v>0</v>
      </c>
      <c r="BL199" s="23" t="s">
        <v>224</v>
      </c>
      <c r="BM199" s="23" t="s">
        <v>329</v>
      </c>
    </row>
    <row r="200" spans="2:51" s="11" customFormat="1" ht="13.5">
      <c r="B200" s="231"/>
      <c r="C200" s="232"/>
      <c r="D200" s="233" t="s">
        <v>194</v>
      </c>
      <c r="E200" s="234" t="s">
        <v>22</v>
      </c>
      <c r="F200" s="235" t="s">
        <v>330</v>
      </c>
      <c r="G200" s="232"/>
      <c r="H200" s="236">
        <v>9.8</v>
      </c>
      <c r="I200" s="237"/>
      <c r="J200" s="232"/>
      <c r="K200" s="232"/>
      <c r="L200" s="238"/>
      <c r="M200" s="239"/>
      <c r="N200" s="240"/>
      <c r="O200" s="240"/>
      <c r="P200" s="240"/>
      <c r="Q200" s="240"/>
      <c r="R200" s="240"/>
      <c r="S200" s="240"/>
      <c r="T200" s="241"/>
      <c r="AT200" s="242" t="s">
        <v>194</v>
      </c>
      <c r="AU200" s="242" t="s">
        <v>187</v>
      </c>
      <c r="AV200" s="11" t="s">
        <v>187</v>
      </c>
      <c r="AW200" s="11" t="s">
        <v>35</v>
      </c>
      <c r="AX200" s="11" t="s">
        <v>73</v>
      </c>
      <c r="AY200" s="242" t="s">
        <v>180</v>
      </c>
    </row>
    <row r="201" spans="2:51" s="11" customFormat="1" ht="13.5">
      <c r="B201" s="231"/>
      <c r="C201" s="232"/>
      <c r="D201" s="233" t="s">
        <v>194</v>
      </c>
      <c r="E201" s="234" t="s">
        <v>22</v>
      </c>
      <c r="F201" s="235" t="s">
        <v>331</v>
      </c>
      <c r="G201" s="232"/>
      <c r="H201" s="236">
        <v>5.46</v>
      </c>
      <c r="I201" s="237"/>
      <c r="J201" s="232"/>
      <c r="K201" s="232"/>
      <c r="L201" s="238"/>
      <c r="M201" s="239"/>
      <c r="N201" s="240"/>
      <c r="O201" s="240"/>
      <c r="P201" s="240"/>
      <c r="Q201" s="240"/>
      <c r="R201" s="240"/>
      <c r="S201" s="240"/>
      <c r="T201" s="241"/>
      <c r="AT201" s="242" t="s">
        <v>194</v>
      </c>
      <c r="AU201" s="242" t="s">
        <v>187</v>
      </c>
      <c r="AV201" s="11" t="s">
        <v>187</v>
      </c>
      <c r="AW201" s="11" t="s">
        <v>35</v>
      </c>
      <c r="AX201" s="11" t="s">
        <v>73</v>
      </c>
      <c r="AY201" s="242" t="s">
        <v>180</v>
      </c>
    </row>
    <row r="202" spans="2:51" s="12" customFormat="1" ht="13.5">
      <c r="B202" s="243"/>
      <c r="C202" s="244"/>
      <c r="D202" s="233" t="s">
        <v>194</v>
      </c>
      <c r="E202" s="245" t="s">
        <v>22</v>
      </c>
      <c r="F202" s="246" t="s">
        <v>196</v>
      </c>
      <c r="G202" s="244"/>
      <c r="H202" s="247">
        <v>15.26</v>
      </c>
      <c r="I202" s="248"/>
      <c r="J202" s="244"/>
      <c r="K202" s="244"/>
      <c r="L202" s="249"/>
      <c r="M202" s="250"/>
      <c r="N202" s="251"/>
      <c r="O202" s="251"/>
      <c r="P202" s="251"/>
      <c r="Q202" s="251"/>
      <c r="R202" s="251"/>
      <c r="S202" s="251"/>
      <c r="T202" s="252"/>
      <c r="AT202" s="253" t="s">
        <v>194</v>
      </c>
      <c r="AU202" s="253" t="s">
        <v>187</v>
      </c>
      <c r="AV202" s="12" t="s">
        <v>186</v>
      </c>
      <c r="AW202" s="12" t="s">
        <v>35</v>
      </c>
      <c r="AX202" s="12" t="s">
        <v>10</v>
      </c>
      <c r="AY202" s="253" t="s">
        <v>180</v>
      </c>
    </row>
    <row r="203" spans="2:65" s="1" customFormat="1" ht="34.2" customHeight="1">
      <c r="B203" s="45"/>
      <c r="C203" s="220" t="s">
        <v>258</v>
      </c>
      <c r="D203" s="220" t="s">
        <v>182</v>
      </c>
      <c r="E203" s="221" t="s">
        <v>332</v>
      </c>
      <c r="F203" s="222" t="s">
        <v>333</v>
      </c>
      <c r="G203" s="223" t="s">
        <v>334</v>
      </c>
      <c r="H203" s="225"/>
      <c r="I203" s="225"/>
      <c r="J203" s="224">
        <f>ROUND(I203*H203,0)</f>
        <v>0</v>
      </c>
      <c r="K203" s="222" t="s">
        <v>193</v>
      </c>
      <c r="L203" s="71"/>
      <c r="M203" s="226" t="s">
        <v>22</v>
      </c>
      <c r="N203" s="227" t="s">
        <v>45</v>
      </c>
      <c r="O203" s="46"/>
      <c r="P203" s="228">
        <f>O203*H203</f>
        <v>0</v>
      </c>
      <c r="Q203" s="228">
        <v>0</v>
      </c>
      <c r="R203" s="228">
        <f>Q203*H203</f>
        <v>0</v>
      </c>
      <c r="S203" s="228">
        <v>0</v>
      </c>
      <c r="T203" s="229">
        <f>S203*H203</f>
        <v>0</v>
      </c>
      <c r="AR203" s="23" t="s">
        <v>224</v>
      </c>
      <c r="AT203" s="23" t="s">
        <v>182</v>
      </c>
      <c r="AU203" s="23" t="s">
        <v>187</v>
      </c>
      <c r="AY203" s="23" t="s">
        <v>180</v>
      </c>
      <c r="BE203" s="230">
        <f>IF(N203="základní",J203,0)</f>
        <v>0</v>
      </c>
      <c r="BF203" s="230">
        <f>IF(N203="snížená",J203,0)</f>
        <v>0</v>
      </c>
      <c r="BG203" s="230">
        <f>IF(N203="zákl. přenesená",J203,0)</f>
        <v>0</v>
      </c>
      <c r="BH203" s="230">
        <f>IF(N203="sníž. přenesená",J203,0)</f>
        <v>0</v>
      </c>
      <c r="BI203" s="230">
        <f>IF(N203="nulová",J203,0)</f>
        <v>0</v>
      </c>
      <c r="BJ203" s="23" t="s">
        <v>187</v>
      </c>
      <c r="BK203" s="230">
        <f>ROUND(I203*H203,0)</f>
        <v>0</v>
      </c>
      <c r="BL203" s="23" t="s">
        <v>224</v>
      </c>
      <c r="BM203" s="23" t="s">
        <v>335</v>
      </c>
    </row>
    <row r="204" spans="2:47" s="1" customFormat="1" ht="13.5">
      <c r="B204" s="45"/>
      <c r="C204" s="73"/>
      <c r="D204" s="233" t="s">
        <v>205</v>
      </c>
      <c r="E204" s="73"/>
      <c r="F204" s="254" t="s">
        <v>336</v>
      </c>
      <c r="G204" s="73"/>
      <c r="H204" s="73"/>
      <c r="I204" s="190"/>
      <c r="J204" s="73"/>
      <c r="K204" s="73"/>
      <c r="L204" s="71"/>
      <c r="M204" s="255"/>
      <c r="N204" s="46"/>
      <c r="O204" s="46"/>
      <c r="P204" s="46"/>
      <c r="Q204" s="46"/>
      <c r="R204" s="46"/>
      <c r="S204" s="46"/>
      <c r="T204" s="94"/>
      <c r="AT204" s="23" t="s">
        <v>205</v>
      </c>
      <c r="AU204" s="23" t="s">
        <v>187</v>
      </c>
    </row>
    <row r="205" spans="2:63" s="10" customFormat="1" ht="29.85" customHeight="1">
      <c r="B205" s="204"/>
      <c r="C205" s="205"/>
      <c r="D205" s="206" t="s">
        <v>72</v>
      </c>
      <c r="E205" s="218" t="s">
        <v>337</v>
      </c>
      <c r="F205" s="218" t="s">
        <v>338</v>
      </c>
      <c r="G205" s="205"/>
      <c r="H205" s="205"/>
      <c r="I205" s="208"/>
      <c r="J205" s="219">
        <f>BK205</f>
        <v>0</v>
      </c>
      <c r="K205" s="205"/>
      <c r="L205" s="210"/>
      <c r="M205" s="211"/>
      <c r="N205" s="212"/>
      <c r="O205" s="212"/>
      <c r="P205" s="213">
        <f>SUM(P206:P225)</f>
        <v>0</v>
      </c>
      <c r="Q205" s="212"/>
      <c r="R205" s="213">
        <f>SUM(R206:R225)</f>
        <v>0</v>
      </c>
      <c r="S205" s="212"/>
      <c r="T205" s="214">
        <f>SUM(T206:T225)</f>
        <v>0</v>
      </c>
      <c r="AR205" s="215" t="s">
        <v>187</v>
      </c>
      <c r="AT205" s="216" t="s">
        <v>72</v>
      </c>
      <c r="AU205" s="216" t="s">
        <v>10</v>
      </c>
      <c r="AY205" s="215" t="s">
        <v>180</v>
      </c>
      <c r="BK205" s="217">
        <f>SUM(BK206:BK225)</f>
        <v>0</v>
      </c>
    </row>
    <row r="206" spans="2:65" s="1" customFormat="1" ht="14.4" customHeight="1">
      <c r="B206" s="45"/>
      <c r="C206" s="220" t="s">
        <v>339</v>
      </c>
      <c r="D206" s="220" t="s">
        <v>182</v>
      </c>
      <c r="E206" s="221" t="s">
        <v>340</v>
      </c>
      <c r="F206" s="222" t="s">
        <v>341</v>
      </c>
      <c r="G206" s="223" t="s">
        <v>269</v>
      </c>
      <c r="H206" s="224">
        <v>1</v>
      </c>
      <c r="I206" s="225"/>
      <c r="J206" s="224">
        <f>ROUND(I206*H206,0)</f>
        <v>0</v>
      </c>
      <c r="K206" s="222" t="s">
        <v>22</v>
      </c>
      <c r="L206" s="71"/>
      <c r="M206" s="226" t="s">
        <v>22</v>
      </c>
      <c r="N206" s="227" t="s">
        <v>45</v>
      </c>
      <c r="O206" s="46"/>
      <c r="P206" s="228">
        <f>O206*H206</f>
        <v>0</v>
      </c>
      <c r="Q206" s="228">
        <v>0</v>
      </c>
      <c r="R206" s="228">
        <f>Q206*H206</f>
        <v>0</v>
      </c>
      <c r="S206" s="228">
        <v>0</v>
      </c>
      <c r="T206" s="229">
        <f>S206*H206</f>
        <v>0</v>
      </c>
      <c r="AR206" s="23" t="s">
        <v>224</v>
      </c>
      <c r="AT206" s="23" t="s">
        <v>182</v>
      </c>
      <c r="AU206" s="23" t="s">
        <v>187</v>
      </c>
      <c r="AY206" s="23" t="s">
        <v>180</v>
      </c>
      <c r="BE206" s="230">
        <f>IF(N206="základní",J206,0)</f>
        <v>0</v>
      </c>
      <c r="BF206" s="230">
        <f>IF(N206="snížená",J206,0)</f>
        <v>0</v>
      </c>
      <c r="BG206" s="230">
        <f>IF(N206="zákl. přenesená",J206,0)</f>
        <v>0</v>
      </c>
      <c r="BH206" s="230">
        <f>IF(N206="sníž. přenesená",J206,0)</f>
        <v>0</v>
      </c>
      <c r="BI206" s="230">
        <f>IF(N206="nulová",J206,0)</f>
        <v>0</v>
      </c>
      <c r="BJ206" s="23" t="s">
        <v>187</v>
      </c>
      <c r="BK206" s="230">
        <f>ROUND(I206*H206,0)</f>
        <v>0</v>
      </c>
      <c r="BL206" s="23" t="s">
        <v>224</v>
      </c>
      <c r="BM206" s="23" t="s">
        <v>342</v>
      </c>
    </row>
    <row r="207" spans="2:65" s="1" customFormat="1" ht="14.4" customHeight="1">
      <c r="B207" s="45"/>
      <c r="C207" s="220" t="s">
        <v>265</v>
      </c>
      <c r="D207" s="220" t="s">
        <v>182</v>
      </c>
      <c r="E207" s="221" t="s">
        <v>343</v>
      </c>
      <c r="F207" s="222" t="s">
        <v>344</v>
      </c>
      <c r="G207" s="223" t="s">
        <v>203</v>
      </c>
      <c r="H207" s="224">
        <v>2</v>
      </c>
      <c r="I207" s="225"/>
      <c r="J207" s="224">
        <f>ROUND(I207*H207,0)</f>
        <v>0</v>
      </c>
      <c r="K207" s="222" t="s">
        <v>193</v>
      </c>
      <c r="L207" s="71"/>
      <c r="M207" s="226" t="s">
        <v>22</v>
      </c>
      <c r="N207" s="227" t="s">
        <v>45</v>
      </c>
      <c r="O207" s="46"/>
      <c r="P207" s="228">
        <f>O207*H207</f>
        <v>0</v>
      </c>
      <c r="Q207" s="228">
        <v>0</v>
      </c>
      <c r="R207" s="228">
        <f>Q207*H207</f>
        <v>0</v>
      </c>
      <c r="S207" s="228">
        <v>0</v>
      </c>
      <c r="T207" s="229">
        <f>S207*H207</f>
        <v>0</v>
      </c>
      <c r="AR207" s="23" t="s">
        <v>224</v>
      </c>
      <c r="AT207" s="23" t="s">
        <v>182</v>
      </c>
      <c r="AU207" s="23" t="s">
        <v>187</v>
      </c>
      <c r="AY207" s="23" t="s">
        <v>180</v>
      </c>
      <c r="BE207" s="230">
        <f>IF(N207="základní",J207,0)</f>
        <v>0</v>
      </c>
      <c r="BF207" s="230">
        <f>IF(N207="snížená",J207,0)</f>
        <v>0</v>
      </c>
      <c r="BG207" s="230">
        <f>IF(N207="zákl. přenesená",J207,0)</f>
        <v>0</v>
      </c>
      <c r="BH207" s="230">
        <f>IF(N207="sníž. přenesená",J207,0)</f>
        <v>0</v>
      </c>
      <c r="BI207" s="230">
        <f>IF(N207="nulová",J207,0)</f>
        <v>0</v>
      </c>
      <c r="BJ207" s="23" t="s">
        <v>187</v>
      </c>
      <c r="BK207" s="230">
        <f>ROUND(I207*H207,0)</f>
        <v>0</v>
      </c>
      <c r="BL207" s="23" t="s">
        <v>224</v>
      </c>
      <c r="BM207" s="23" t="s">
        <v>345</v>
      </c>
    </row>
    <row r="208" spans="2:47" s="1" customFormat="1" ht="13.5">
      <c r="B208" s="45"/>
      <c r="C208" s="73"/>
      <c r="D208" s="233" t="s">
        <v>205</v>
      </c>
      <c r="E208" s="73"/>
      <c r="F208" s="254" t="s">
        <v>346</v>
      </c>
      <c r="G208" s="73"/>
      <c r="H208" s="73"/>
      <c r="I208" s="190"/>
      <c r="J208" s="73"/>
      <c r="K208" s="73"/>
      <c r="L208" s="71"/>
      <c r="M208" s="255"/>
      <c r="N208" s="46"/>
      <c r="O208" s="46"/>
      <c r="P208" s="46"/>
      <c r="Q208" s="46"/>
      <c r="R208" s="46"/>
      <c r="S208" s="46"/>
      <c r="T208" s="94"/>
      <c r="AT208" s="23" t="s">
        <v>205</v>
      </c>
      <c r="AU208" s="23" t="s">
        <v>187</v>
      </c>
    </row>
    <row r="209" spans="2:51" s="11" customFormat="1" ht="13.5">
      <c r="B209" s="231"/>
      <c r="C209" s="232"/>
      <c r="D209" s="233" t="s">
        <v>194</v>
      </c>
      <c r="E209" s="234" t="s">
        <v>22</v>
      </c>
      <c r="F209" s="235" t="s">
        <v>347</v>
      </c>
      <c r="G209" s="232"/>
      <c r="H209" s="236">
        <v>2</v>
      </c>
      <c r="I209" s="237"/>
      <c r="J209" s="232"/>
      <c r="K209" s="232"/>
      <c r="L209" s="238"/>
      <c r="M209" s="239"/>
      <c r="N209" s="240"/>
      <c r="O209" s="240"/>
      <c r="P209" s="240"/>
      <c r="Q209" s="240"/>
      <c r="R209" s="240"/>
      <c r="S209" s="240"/>
      <c r="T209" s="241"/>
      <c r="AT209" s="242" t="s">
        <v>194</v>
      </c>
      <c r="AU209" s="242" t="s">
        <v>187</v>
      </c>
      <c r="AV209" s="11" t="s">
        <v>187</v>
      </c>
      <c r="AW209" s="11" t="s">
        <v>35</v>
      </c>
      <c r="AX209" s="11" t="s">
        <v>73</v>
      </c>
      <c r="AY209" s="242" t="s">
        <v>180</v>
      </c>
    </row>
    <row r="210" spans="2:51" s="12" customFormat="1" ht="13.5">
      <c r="B210" s="243"/>
      <c r="C210" s="244"/>
      <c r="D210" s="233" t="s">
        <v>194</v>
      </c>
      <c r="E210" s="245" t="s">
        <v>22</v>
      </c>
      <c r="F210" s="246" t="s">
        <v>196</v>
      </c>
      <c r="G210" s="244"/>
      <c r="H210" s="247">
        <v>2</v>
      </c>
      <c r="I210" s="248"/>
      <c r="J210" s="244"/>
      <c r="K210" s="244"/>
      <c r="L210" s="249"/>
      <c r="M210" s="250"/>
      <c r="N210" s="251"/>
      <c r="O210" s="251"/>
      <c r="P210" s="251"/>
      <c r="Q210" s="251"/>
      <c r="R210" s="251"/>
      <c r="S210" s="251"/>
      <c r="T210" s="252"/>
      <c r="AT210" s="253" t="s">
        <v>194</v>
      </c>
      <c r="AU210" s="253" t="s">
        <v>187</v>
      </c>
      <c r="AV210" s="12" t="s">
        <v>186</v>
      </c>
      <c r="AW210" s="12" t="s">
        <v>35</v>
      </c>
      <c r="AX210" s="12" t="s">
        <v>10</v>
      </c>
      <c r="AY210" s="253" t="s">
        <v>180</v>
      </c>
    </row>
    <row r="211" spans="2:65" s="1" customFormat="1" ht="14.4" customHeight="1">
      <c r="B211" s="45"/>
      <c r="C211" s="220" t="s">
        <v>348</v>
      </c>
      <c r="D211" s="220" t="s">
        <v>182</v>
      </c>
      <c r="E211" s="221" t="s">
        <v>349</v>
      </c>
      <c r="F211" s="222" t="s">
        <v>350</v>
      </c>
      <c r="G211" s="223" t="s">
        <v>203</v>
      </c>
      <c r="H211" s="224">
        <v>2</v>
      </c>
      <c r="I211" s="225"/>
      <c r="J211" s="224">
        <f>ROUND(I211*H211,0)</f>
        <v>0</v>
      </c>
      <c r="K211" s="222" t="s">
        <v>193</v>
      </c>
      <c r="L211" s="71"/>
      <c r="M211" s="226" t="s">
        <v>22</v>
      </c>
      <c r="N211" s="227" t="s">
        <v>45</v>
      </c>
      <c r="O211" s="46"/>
      <c r="P211" s="228">
        <f>O211*H211</f>
        <v>0</v>
      </c>
      <c r="Q211" s="228">
        <v>0</v>
      </c>
      <c r="R211" s="228">
        <f>Q211*H211</f>
        <v>0</v>
      </c>
      <c r="S211" s="228">
        <v>0</v>
      </c>
      <c r="T211" s="229">
        <f>S211*H211</f>
        <v>0</v>
      </c>
      <c r="AR211" s="23" t="s">
        <v>224</v>
      </c>
      <c r="AT211" s="23" t="s">
        <v>182</v>
      </c>
      <c r="AU211" s="23" t="s">
        <v>187</v>
      </c>
      <c r="AY211" s="23" t="s">
        <v>180</v>
      </c>
      <c r="BE211" s="230">
        <f>IF(N211="základní",J211,0)</f>
        <v>0</v>
      </c>
      <c r="BF211" s="230">
        <f>IF(N211="snížená",J211,0)</f>
        <v>0</v>
      </c>
      <c r="BG211" s="230">
        <f>IF(N211="zákl. přenesená",J211,0)</f>
        <v>0</v>
      </c>
      <c r="BH211" s="230">
        <f>IF(N211="sníž. přenesená",J211,0)</f>
        <v>0</v>
      </c>
      <c r="BI211" s="230">
        <f>IF(N211="nulová",J211,0)</f>
        <v>0</v>
      </c>
      <c r="BJ211" s="23" t="s">
        <v>187</v>
      </c>
      <c r="BK211" s="230">
        <f>ROUND(I211*H211,0)</f>
        <v>0</v>
      </c>
      <c r="BL211" s="23" t="s">
        <v>224</v>
      </c>
      <c r="BM211" s="23" t="s">
        <v>351</v>
      </c>
    </row>
    <row r="212" spans="2:47" s="1" customFormat="1" ht="13.5">
      <c r="B212" s="45"/>
      <c r="C212" s="73"/>
      <c r="D212" s="233" t="s">
        <v>205</v>
      </c>
      <c r="E212" s="73"/>
      <c r="F212" s="254" t="s">
        <v>346</v>
      </c>
      <c r="G212" s="73"/>
      <c r="H212" s="73"/>
      <c r="I212" s="190"/>
      <c r="J212" s="73"/>
      <c r="K212" s="73"/>
      <c r="L212" s="71"/>
      <c r="M212" s="255"/>
      <c r="N212" s="46"/>
      <c r="O212" s="46"/>
      <c r="P212" s="46"/>
      <c r="Q212" s="46"/>
      <c r="R212" s="46"/>
      <c r="S212" s="46"/>
      <c r="T212" s="94"/>
      <c r="AT212" s="23" t="s">
        <v>205</v>
      </c>
      <c r="AU212" s="23" t="s">
        <v>187</v>
      </c>
    </row>
    <row r="213" spans="2:65" s="1" customFormat="1" ht="14.4" customHeight="1">
      <c r="B213" s="45"/>
      <c r="C213" s="220" t="s">
        <v>270</v>
      </c>
      <c r="D213" s="220" t="s">
        <v>182</v>
      </c>
      <c r="E213" s="221" t="s">
        <v>352</v>
      </c>
      <c r="F213" s="222" t="s">
        <v>353</v>
      </c>
      <c r="G213" s="223" t="s">
        <v>203</v>
      </c>
      <c r="H213" s="224">
        <v>1</v>
      </c>
      <c r="I213" s="225"/>
      <c r="J213" s="224">
        <f>ROUND(I213*H213,0)</f>
        <v>0</v>
      </c>
      <c r="K213" s="222" t="s">
        <v>193</v>
      </c>
      <c r="L213" s="71"/>
      <c r="M213" s="226" t="s">
        <v>22</v>
      </c>
      <c r="N213" s="227" t="s">
        <v>45</v>
      </c>
      <c r="O213" s="46"/>
      <c r="P213" s="228">
        <f>O213*H213</f>
        <v>0</v>
      </c>
      <c r="Q213" s="228">
        <v>0</v>
      </c>
      <c r="R213" s="228">
        <f>Q213*H213</f>
        <v>0</v>
      </c>
      <c r="S213" s="228">
        <v>0</v>
      </c>
      <c r="T213" s="229">
        <f>S213*H213</f>
        <v>0</v>
      </c>
      <c r="AR213" s="23" t="s">
        <v>224</v>
      </c>
      <c r="AT213" s="23" t="s">
        <v>182</v>
      </c>
      <c r="AU213" s="23" t="s">
        <v>187</v>
      </c>
      <c r="AY213" s="23" t="s">
        <v>180</v>
      </c>
      <c r="BE213" s="230">
        <f>IF(N213="základní",J213,0)</f>
        <v>0</v>
      </c>
      <c r="BF213" s="230">
        <f>IF(N213="snížená",J213,0)</f>
        <v>0</v>
      </c>
      <c r="BG213" s="230">
        <f>IF(N213="zákl. přenesená",J213,0)</f>
        <v>0</v>
      </c>
      <c r="BH213" s="230">
        <f>IF(N213="sníž. přenesená",J213,0)</f>
        <v>0</v>
      </c>
      <c r="BI213" s="230">
        <f>IF(N213="nulová",J213,0)</f>
        <v>0</v>
      </c>
      <c r="BJ213" s="23" t="s">
        <v>187</v>
      </c>
      <c r="BK213" s="230">
        <f>ROUND(I213*H213,0)</f>
        <v>0</v>
      </c>
      <c r="BL213" s="23" t="s">
        <v>224</v>
      </c>
      <c r="BM213" s="23" t="s">
        <v>354</v>
      </c>
    </row>
    <row r="214" spans="2:47" s="1" customFormat="1" ht="13.5">
      <c r="B214" s="45"/>
      <c r="C214" s="73"/>
      <c r="D214" s="233" t="s">
        <v>205</v>
      </c>
      <c r="E214" s="73"/>
      <c r="F214" s="254" t="s">
        <v>346</v>
      </c>
      <c r="G214" s="73"/>
      <c r="H214" s="73"/>
      <c r="I214" s="190"/>
      <c r="J214" s="73"/>
      <c r="K214" s="73"/>
      <c r="L214" s="71"/>
      <c r="M214" s="255"/>
      <c r="N214" s="46"/>
      <c r="O214" s="46"/>
      <c r="P214" s="46"/>
      <c r="Q214" s="46"/>
      <c r="R214" s="46"/>
      <c r="S214" s="46"/>
      <c r="T214" s="94"/>
      <c r="AT214" s="23" t="s">
        <v>205</v>
      </c>
      <c r="AU214" s="23" t="s">
        <v>187</v>
      </c>
    </row>
    <row r="215" spans="2:65" s="1" customFormat="1" ht="22.8" customHeight="1">
      <c r="B215" s="45"/>
      <c r="C215" s="220" t="s">
        <v>355</v>
      </c>
      <c r="D215" s="220" t="s">
        <v>182</v>
      </c>
      <c r="E215" s="221" t="s">
        <v>356</v>
      </c>
      <c r="F215" s="222" t="s">
        <v>357</v>
      </c>
      <c r="G215" s="223" t="s">
        <v>358</v>
      </c>
      <c r="H215" s="224">
        <v>2</v>
      </c>
      <c r="I215" s="225"/>
      <c r="J215" s="224">
        <f>ROUND(I215*H215,0)</f>
        <v>0</v>
      </c>
      <c r="K215" s="222" t="s">
        <v>193</v>
      </c>
      <c r="L215" s="71"/>
      <c r="M215" s="226" t="s">
        <v>22</v>
      </c>
      <c r="N215" s="227" t="s">
        <v>45</v>
      </c>
      <c r="O215" s="46"/>
      <c r="P215" s="228">
        <f>O215*H215</f>
        <v>0</v>
      </c>
      <c r="Q215" s="228">
        <v>0</v>
      </c>
      <c r="R215" s="228">
        <f>Q215*H215</f>
        <v>0</v>
      </c>
      <c r="S215" s="228">
        <v>0</v>
      </c>
      <c r="T215" s="229">
        <f>S215*H215</f>
        <v>0</v>
      </c>
      <c r="AR215" s="23" t="s">
        <v>224</v>
      </c>
      <c r="AT215" s="23" t="s">
        <v>182</v>
      </c>
      <c r="AU215" s="23" t="s">
        <v>187</v>
      </c>
      <c r="AY215" s="23" t="s">
        <v>180</v>
      </c>
      <c r="BE215" s="230">
        <f>IF(N215="základní",J215,0)</f>
        <v>0</v>
      </c>
      <c r="BF215" s="230">
        <f>IF(N215="snížená",J215,0)</f>
        <v>0</v>
      </c>
      <c r="BG215" s="230">
        <f>IF(N215="zákl. přenesená",J215,0)</f>
        <v>0</v>
      </c>
      <c r="BH215" s="230">
        <f>IF(N215="sníž. přenesená",J215,0)</f>
        <v>0</v>
      </c>
      <c r="BI215" s="230">
        <f>IF(N215="nulová",J215,0)</f>
        <v>0</v>
      </c>
      <c r="BJ215" s="23" t="s">
        <v>187</v>
      </c>
      <c r="BK215" s="230">
        <f>ROUND(I215*H215,0)</f>
        <v>0</v>
      </c>
      <c r="BL215" s="23" t="s">
        <v>224</v>
      </c>
      <c r="BM215" s="23" t="s">
        <v>359</v>
      </c>
    </row>
    <row r="216" spans="2:47" s="1" customFormat="1" ht="13.5">
      <c r="B216" s="45"/>
      <c r="C216" s="73"/>
      <c r="D216" s="233" t="s">
        <v>205</v>
      </c>
      <c r="E216" s="73"/>
      <c r="F216" s="254" t="s">
        <v>360</v>
      </c>
      <c r="G216" s="73"/>
      <c r="H216" s="73"/>
      <c r="I216" s="190"/>
      <c r="J216" s="73"/>
      <c r="K216" s="73"/>
      <c r="L216" s="71"/>
      <c r="M216" s="255"/>
      <c r="N216" s="46"/>
      <c r="O216" s="46"/>
      <c r="P216" s="46"/>
      <c r="Q216" s="46"/>
      <c r="R216" s="46"/>
      <c r="S216" s="46"/>
      <c r="T216" s="94"/>
      <c r="AT216" s="23" t="s">
        <v>205</v>
      </c>
      <c r="AU216" s="23" t="s">
        <v>187</v>
      </c>
    </row>
    <row r="217" spans="2:65" s="1" customFormat="1" ht="22.8" customHeight="1">
      <c r="B217" s="45"/>
      <c r="C217" s="220" t="s">
        <v>274</v>
      </c>
      <c r="D217" s="220" t="s">
        <v>182</v>
      </c>
      <c r="E217" s="221" t="s">
        <v>361</v>
      </c>
      <c r="F217" s="222" t="s">
        <v>362</v>
      </c>
      <c r="G217" s="223" t="s">
        <v>358</v>
      </c>
      <c r="H217" s="224">
        <v>1</v>
      </c>
      <c r="I217" s="225"/>
      <c r="J217" s="224">
        <f>ROUND(I217*H217,0)</f>
        <v>0</v>
      </c>
      <c r="K217" s="222" t="s">
        <v>193</v>
      </c>
      <c r="L217" s="71"/>
      <c r="M217" s="226" t="s">
        <v>22</v>
      </c>
      <c r="N217" s="227" t="s">
        <v>45</v>
      </c>
      <c r="O217" s="46"/>
      <c r="P217" s="228">
        <f>O217*H217</f>
        <v>0</v>
      </c>
      <c r="Q217" s="228">
        <v>0</v>
      </c>
      <c r="R217" s="228">
        <f>Q217*H217</f>
        <v>0</v>
      </c>
      <c r="S217" s="228">
        <v>0</v>
      </c>
      <c r="T217" s="229">
        <f>S217*H217</f>
        <v>0</v>
      </c>
      <c r="AR217" s="23" t="s">
        <v>224</v>
      </c>
      <c r="AT217" s="23" t="s">
        <v>182</v>
      </c>
      <c r="AU217" s="23" t="s">
        <v>187</v>
      </c>
      <c r="AY217" s="23" t="s">
        <v>180</v>
      </c>
      <c r="BE217" s="230">
        <f>IF(N217="základní",J217,0)</f>
        <v>0</v>
      </c>
      <c r="BF217" s="230">
        <f>IF(N217="snížená",J217,0)</f>
        <v>0</v>
      </c>
      <c r="BG217" s="230">
        <f>IF(N217="zákl. přenesená",J217,0)</f>
        <v>0</v>
      </c>
      <c r="BH217" s="230">
        <f>IF(N217="sníž. přenesená",J217,0)</f>
        <v>0</v>
      </c>
      <c r="BI217" s="230">
        <f>IF(N217="nulová",J217,0)</f>
        <v>0</v>
      </c>
      <c r="BJ217" s="23" t="s">
        <v>187</v>
      </c>
      <c r="BK217" s="230">
        <f>ROUND(I217*H217,0)</f>
        <v>0</v>
      </c>
      <c r="BL217" s="23" t="s">
        <v>224</v>
      </c>
      <c r="BM217" s="23" t="s">
        <v>363</v>
      </c>
    </row>
    <row r="218" spans="2:47" s="1" customFormat="1" ht="13.5">
      <c r="B218" s="45"/>
      <c r="C218" s="73"/>
      <c r="D218" s="233" t="s">
        <v>205</v>
      </c>
      <c r="E218" s="73"/>
      <c r="F218" s="254" t="s">
        <v>360</v>
      </c>
      <c r="G218" s="73"/>
      <c r="H218" s="73"/>
      <c r="I218" s="190"/>
      <c r="J218" s="73"/>
      <c r="K218" s="73"/>
      <c r="L218" s="71"/>
      <c r="M218" s="255"/>
      <c r="N218" s="46"/>
      <c r="O218" s="46"/>
      <c r="P218" s="46"/>
      <c r="Q218" s="46"/>
      <c r="R218" s="46"/>
      <c r="S218" s="46"/>
      <c r="T218" s="94"/>
      <c r="AT218" s="23" t="s">
        <v>205</v>
      </c>
      <c r="AU218" s="23" t="s">
        <v>187</v>
      </c>
    </row>
    <row r="219" spans="2:65" s="1" customFormat="1" ht="22.8" customHeight="1">
      <c r="B219" s="45"/>
      <c r="C219" s="220" t="s">
        <v>364</v>
      </c>
      <c r="D219" s="220" t="s">
        <v>182</v>
      </c>
      <c r="E219" s="221" t="s">
        <v>365</v>
      </c>
      <c r="F219" s="222" t="s">
        <v>366</v>
      </c>
      <c r="G219" s="223" t="s">
        <v>358</v>
      </c>
      <c r="H219" s="224">
        <v>1</v>
      </c>
      <c r="I219" s="225"/>
      <c r="J219" s="224">
        <f>ROUND(I219*H219,0)</f>
        <v>0</v>
      </c>
      <c r="K219" s="222" t="s">
        <v>193</v>
      </c>
      <c r="L219" s="71"/>
      <c r="M219" s="226" t="s">
        <v>22</v>
      </c>
      <c r="N219" s="227" t="s">
        <v>45</v>
      </c>
      <c r="O219" s="46"/>
      <c r="P219" s="228">
        <f>O219*H219</f>
        <v>0</v>
      </c>
      <c r="Q219" s="228">
        <v>0</v>
      </c>
      <c r="R219" s="228">
        <f>Q219*H219</f>
        <v>0</v>
      </c>
      <c r="S219" s="228">
        <v>0</v>
      </c>
      <c r="T219" s="229">
        <f>S219*H219</f>
        <v>0</v>
      </c>
      <c r="AR219" s="23" t="s">
        <v>224</v>
      </c>
      <c r="AT219" s="23" t="s">
        <v>182</v>
      </c>
      <c r="AU219" s="23" t="s">
        <v>187</v>
      </c>
      <c r="AY219" s="23" t="s">
        <v>180</v>
      </c>
      <c r="BE219" s="230">
        <f>IF(N219="základní",J219,0)</f>
        <v>0</v>
      </c>
      <c r="BF219" s="230">
        <f>IF(N219="snížená",J219,0)</f>
        <v>0</v>
      </c>
      <c r="BG219" s="230">
        <f>IF(N219="zákl. přenesená",J219,0)</f>
        <v>0</v>
      </c>
      <c r="BH219" s="230">
        <f>IF(N219="sníž. přenesená",J219,0)</f>
        <v>0</v>
      </c>
      <c r="BI219" s="230">
        <f>IF(N219="nulová",J219,0)</f>
        <v>0</v>
      </c>
      <c r="BJ219" s="23" t="s">
        <v>187</v>
      </c>
      <c r="BK219" s="230">
        <f>ROUND(I219*H219,0)</f>
        <v>0</v>
      </c>
      <c r="BL219" s="23" t="s">
        <v>224</v>
      </c>
      <c r="BM219" s="23" t="s">
        <v>367</v>
      </c>
    </row>
    <row r="220" spans="2:47" s="1" customFormat="1" ht="13.5">
      <c r="B220" s="45"/>
      <c r="C220" s="73"/>
      <c r="D220" s="233" t="s">
        <v>205</v>
      </c>
      <c r="E220" s="73"/>
      <c r="F220" s="254" t="s">
        <v>360</v>
      </c>
      <c r="G220" s="73"/>
      <c r="H220" s="73"/>
      <c r="I220" s="190"/>
      <c r="J220" s="73"/>
      <c r="K220" s="73"/>
      <c r="L220" s="71"/>
      <c r="M220" s="255"/>
      <c r="N220" s="46"/>
      <c r="O220" s="46"/>
      <c r="P220" s="46"/>
      <c r="Q220" s="46"/>
      <c r="R220" s="46"/>
      <c r="S220" s="46"/>
      <c r="T220" s="94"/>
      <c r="AT220" s="23" t="s">
        <v>205</v>
      </c>
      <c r="AU220" s="23" t="s">
        <v>187</v>
      </c>
    </row>
    <row r="221" spans="2:65" s="1" customFormat="1" ht="22.8" customHeight="1">
      <c r="B221" s="45"/>
      <c r="C221" s="220" t="s">
        <v>278</v>
      </c>
      <c r="D221" s="220" t="s">
        <v>182</v>
      </c>
      <c r="E221" s="221" t="s">
        <v>368</v>
      </c>
      <c r="F221" s="222" t="s">
        <v>369</v>
      </c>
      <c r="G221" s="223" t="s">
        <v>358</v>
      </c>
      <c r="H221" s="224">
        <v>1</v>
      </c>
      <c r="I221" s="225"/>
      <c r="J221" s="224">
        <f>ROUND(I221*H221,0)</f>
        <v>0</v>
      </c>
      <c r="K221" s="222" t="s">
        <v>193</v>
      </c>
      <c r="L221" s="71"/>
      <c r="M221" s="226" t="s">
        <v>22</v>
      </c>
      <c r="N221" s="227" t="s">
        <v>45</v>
      </c>
      <c r="O221" s="46"/>
      <c r="P221" s="228">
        <f>O221*H221</f>
        <v>0</v>
      </c>
      <c r="Q221" s="228">
        <v>0</v>
      </c>
      <c r="R221" s="228">
        <f>Q221*H221</f>
        <v>0</v>
      </c>
      <c r="S221" s="228">
        <v>0</v>
      </c>
      <c r="T221" s="229">
        <f>S221*H221</f>
        <v>0</v>
      </c>
      <c r="AR221" s="23" t="s">
        <v>224</v>
      </c>
      <c r="AT221" s="23" t="s">
        <v>182</v>
      </c>
      <c r="AU221" s="23" t="s">
        <v>187</v>
      </c>
      <c r="AY221" s="23" t="s">
        <v>180</v>
      </c>
      <c r="BE221" s="230">
        <f>IF(N221="základní",J221,0)</f>
        <v>0</v>
      </c>
      <c r="BF221" s="230">
        <f>IF(N221="snížená",J221,0)</f>
        <v>0</v>
      </c>
      <c r="BG221" s="230">
        <f>IF(N221="zákl. přenesená",J221,0)</f>
        <v>0</v>
      </c>
      <c r="BH221" s="230">
        <f>IF(N221="sníž. přenesená",J221,0)</f>
        <v>0</v>
      </c>
      <c r="BI221" s="230">
        <f>IF(N221="nulová",J221,0)</f>
        <v>0</v>
      </c>
      <c r="BJ221" s="23" t="s">
        <v>187</v>
      </c>
      <c r="BK221" s="230">
        <f>ROUND(I221*H221,0)</f>
        <v>0</v>
      </c>
      <c r="BL221" s="23" t="s">
        <v>224</v>
      </c>
      <c r="BM221" s="23" t="s">
        <v>370</v>
      </c>
    </row>
    <row r="222" spans="2:65" s="1" customFormat="1" ht="14.4" customHeight="1">
      <c r="B222" s="45"/>
      <c r="C222" s="220" t="s">
        <v>371</v>
      </c>
      <c r="D222" s="220" t="s">
        <v>182</v>
      </c>
      <c r="E222" s="221" t="s">
        <v>372</v>
      </c>
      <c r="F222" s="222" t="s">
        <v>373</v>
      </c>
      <c r="G222" s="223" t="s">
        <v>203</v>
      </c>
      <c r="H222" s="224">
        <v>5</v>
      </c>
      <c r="I222" s="225"/>
      <c r="J222" s="224">
        <f>ROUND(I222*H222,0)</f>
        <v>0</v>
      </c>
      <c r="K222" s="222" t="s">
        <v>193</v>
      </c>
      <c r="L222" s="71"/>
      <c r="M222" s="226" t="s">
        <v>22</v>
      </c>
      <c r="N222" s="227" t="s">
        <v>45</v>
      </c>
      <c r="O222" s="46"/>
      <c r="P222" s="228">
        <f>O222*H222</f>
        <v>0</v>
      </c>
      <c r="Q222" s="228">
        <v>0</v>
      </c>
      <c r="R222" s="228">
        <f>Q222*H222</f>
        <v>0</v>
      </c>
      <c r="S222" s="228">
        <v>0</v>
      </c>
      <c r="T222" s="229">
        <f>S222*H222</f>
        <v>0</v>
      </c>
      <c r="AR222" s="23" t="s">
        <v>224</v>
      </c>
      <c r="AT222" s="23" t="s">
        <v>182</v>
      </c>
      <c r="AU222" s="23" t="s">
        <v>187</v>
      </c>
      <c r="AY222" s="23" t="s">
        <v>180</v>
      </c>
      <c r="BE222" s="230">
        <f>IF(N222="základní",J222,0)</f>
        <v>0</v>
      </c>
      <c r="BF222" s="230">
        <f>IF(N222="snížená",J222,0)</f>
        <v>0</v>
      </c>
      <c r="BG222" s="230">
        <f>IF(N222="zákl. přenesená",J222,0)</f>
        <v>0</v>
      </c>
      <c r="BH222" s="230">
        <f>IF(N222="sníž. přenesená",J222,0)</f>
        <v>0</v>
      </c>
      <c r="BI222" s="230">
        <f>IF(N222="nulová",J222,0)</f>
        <v>0</v>
      </c>
      <c r="BJ222" s="23" t="s">
        <v>187</v>
      </c>
      <c r="BK222" s="230">
        <f>ROUND(I222*H222,0)</f>
        <v>0</v>
      </c>
      <c r="BL222" s="23" t="s">
        <v>224</v>
      </c>
      <c r="BM222" s="23" t="s">
        <v>374</v>
      </c>
    </row>
    <row r="223" spans="2:47" s="1" customFormat="1" ht="13.5">
      <c r="B223" s="45"/>
      <c r="C223" s="73"/>
      <c r="D223" s="233" t="s">
        <v>205</v>
      </c>
      <c r="E223" s="73"/>
      <c r="F223" s="254" t="s">
        <v>375</v>
      </c>
      <c r="G223" s="73"/>
      <c r="H223" s="73"/>
      <c r="I223" s="190"/>
      <c r="J223" s="73"/>
      <c r="K223" s="73"/>
      <c r="L223" s="71"/>
      <c r="M223" s="255"/>
      <c r="N223" s="46"/>
      <c r="O223" s="46"/>
      <c r="P223" s="46"/>
      <c r="Q223" s="46"/>
      <c r="R223" s="46"/>
      <c r="S223" s="46"/>
      <c r="T223" s="94"/>
      <c r="AT223" s="23" t="s">
        <v>205</v>
      </c>
      <c r="AU223" s="23" t="s">
        <v>187</v>
      </c>
    </row>
    <row r="224" spans="2:65" s="1" customFormat="1" ht="34.2" customHeight="1">
      <c r="B224" s="45"/>
      <c r="C224" s="220" t="s">
        <v>286</v>
      </c>
      <c r="D224" s="220" t="s">
        <v>182</v>
      </c>
      <c r="E224" s="221" t="s">
        <v>376</v>
      </c>
      <c r="F224" s="222" t="s">
        <v>377</v>
      </c>
      <c r="G224" s="223" t="s">
        <v>334</v>
      </c>
      <c r="H224" s="225"/>
      <c r="I224" s="225"/>
      <c r="J224" s="224">
        <f>ROUND(I224*H224,0)</f>
        <v>0</v>
      </c>
      <c r="K224" s="222" t="s">
        <v>193</v>
      </c>
      <c r="L224" s="71"/>
      <c r="M224" s="226" t="s">
        <v>22</v>
      </c>
      <c r="N224" s="227" t="s">
        <v>45</v>
      </c>
      <c r="O224" s="46"/>
      <c r="P224" s="228">
        <f>O224*H224</f>
        <v>0</v>
      </c>
      <c r="Q224" s="228">
        <v>0</v>
      </c>
      <c r="R224" s="228">
        <f>Q224*H224</f>
        <v>0</v>
      </c>
      <c r="S224" s="228">
        <v>0</v>
      </c>
      <c r="T224" s="229">
        <f>S224*H224</f>
        <v>0</v>
      </c>
      <c r="AR224" s="23" t="s">
        <v>224</v>
      </c>
      <c r="AT224" s="23" t="s">
        <v>182</v>
      </c>
      <c r="AU224" s="23" t="s">
        <v>187</v>
      </c>
      <c r="AY224" s="23" t="s">
        <v>180</v>
      </c>
      <c r="BE224" s="230">
        <f>IF(N224="základní",J224,0)</f>
        <v>0</v>
      </c>
      <c r="BF224" s="230">
        <f>IF(N224="snížená",J224,0)</f>
        <v>0</v>
      </c>
      <c r="BG224" s="230">
        <f>IF(N224="zákl. přenesená",J224,0)</f>
        <v>0</v>
      </c>
      <c r="BH224" s="230">
        <f>IF(N224="sníž. přenesená",J224,0)</f>
        <v>0</v>
      </c>
      <c r="BI224" s="230">
        <f>IF(N224="nulová",J224,0)</f>
        <v>0</v>
      </c>
      <c r="BJ224" s="23" t="s">
        <v>187</v>
      </c>
      <c r="BK224" s="230">
        <f>ROUND(I224*H224,0)</f>
        <v>0</v>
      </c>
      <c r="BL224" s="23" t="s">
        <v>224</v>
      </c>
      <c r="BM224" s="23" t="s">
        <v>378</v>
      </c>
    </row>
    <row r="225" spans="2:47" s="1" customFormat="1" ht="13.5">
      <c r="B225" s="45"/>
      <c r="C225" s="73"/>
      <c r="D225" s="233" t="s">
        <v>205</v>
      </c>
      <c r="E225" s="73"/>
      <c r="F225" s="254" t="s">
        <v>336</v>
      </c>
      <c r="G225" s="73"/>
      <c r="H225" s="73"/>
      <c r="I225" s="190"/>
      <c r="J225" s="73"/>
      <c r="K225" s="73"/>
      <c r="L225" s="71"/>
      <c r="M225" s="255"/>
      <c r="N225" s="46"/>
      <c r="O225" s="46"/>
      <c r="P225" s="46"/>
      <c r="Q225" s="46"/>
      <c r="R225" s="46"/>
      <c r="S225" s="46"/>
      <c r="T225" s="94"/>
      <c r="AT225" s="23" t="s">
        <v>205</v>
      </c>
      <c r="AU225" s="23" t="s">
        <v>187</v>
      </c>
    </row>
    <row r="226" spans="2:63" s="10" customFormat="1" ht="29.85" customHeight="1">
      <c r="B226" s="204"/>
      <c r="C226" s="205"/>
      <c r="D226" s="206" t="s">
        <v>72</v>
      </c>
      <c r="E226" s="218" t="s">
        <v>379</v>
      </c>
      <c r="F226" s="218" t="s">
        <v>380</v>
      </c>
      <c r="G226" s="205"/>
      <c r="H226" s="205"/>
      <c r="I226" s="208"/>
      <c r="J226" s="219">
        <f>BK226</f>
        <v>0</v>
      </c>
      <c r="K226" s="205"/>
      <c r="L226" s="210"/>
      <c r="M226" s="211"/>
      <c r="N226" s="212"/>
      <c r="O226" s="212"/>
      <c r="P226" s="213">
        <f>SUM(P227:P244)</f>
        <v>0</v>
      </c>
      <c r="Q226" s="212"/>
      <c r="R226" s="213">
        <f>SUM(R227:R244)</f>
        <v>0</v>
      </c>
      <c r="S226" s="212"/>
      <c r="T226" s="214">
        <f>SUM(T227:T244)</f>
        <v>0</v>
      </c>
      <c r="AR226" s="215" t="s">
        <v>187</v>
      </c>
      <c r="AT226" s="216" t="s">
        <v>72</v>
      </c>
      <c r="AU226" s="216" t="s">
        <v>10</v>
      </c>
      <c r="AY226" s="215" t="s">
        <v>180</v>
      </c>
      <c r="BK226" s="217">
        <f>SUM(BK227:BK244)</f>
        <v>0</v>
      </c>
    </row>
    <row r="227" spans="2:65" s="1" customFormat="1" ht="14.4" customHeight="1">
      <c r="B227" s="45"/>
      <c r="C227" s="220" t="s">
        <v>381</v>
      </c>
      <c r="D227" s="220" t="s">
        <v>182</v>
      </c>
      <c r="E227" s="221" t="s">
        <v>382</v>
      </c>
      <c r="F227" s="222" t="s">
        <v>341</v>
      </c>
      <c r="G227" s="223" t="s">
        <v>269</v>
      </c>
      <c r="H227" s="224">
        <v>2</v>
      </c>
      <c r="I227" s="225"/>
      <c r="J227" s="224">
        <f>ROUND(I227*H227,0)</f>
        <v>0</v>
      </c>
      <c r="K227" s="222" t="s">
        <v>22</v>
      </c>
      <c r="L227" s="71"/>
      <c r="M227" s="226" t="s">
        <v>22</v>
      </c>
      <c r="N227" s="227" t="s">
        <v>45</v>
      </c>
      <c r="O227" s="46"/>
      <c r="P227" s="228">
        <f>O227*H227</f>
        <v>0</v>
      </c>
      <c r="Q227" s="228">
        <v>0</v>
      </c>
      <c r="R227" s="228">
        <f>Q227*H227</f>
        <v>0</v>
      </c>
      <c r="S227" s="228">
        <v>0</v>
      </c>
      <c r="T227" s="229">
        <f>S227*H227</f>
        <v>0</v>
      </c>
      <c r="AR227" s="23" t="s">
        <v>224</v>
      </c>
      <c r="AT227" s="23" t="s">
        <v>182</v>
      </c>
      <c r="AU227" s="23" t="s">
        <v>187</v>
      </c>
      <c r="AY227" s="23" t="s">
        <v>180</v>
      </c>
      <c r="BE227" s="230">
        <f>IF(N227="základní",J227,0)</f>
        <v>0</v>
      </c>
      <c r="BF227" s="230">
        <f>IF(N227="snížená",J227,0)</f>
        <v>0</v>
      </c>
      <c r="BG227" s="230">
        <f>IF(N227="zákl. přenesená",J227,0)</f>
        <v>0</v>
      </c>
      <c r="BH227" s="230">
        <f>IF(N227="sníž. přenesená",J227,0)</f>
        <v>0</v>
      </c>
      <c r="BI227" s="230">
        <f>IF(N227="nulová",J227,0)</f>
        <v>0</v>
      </c>
      <c r="BJ227" s="23" t="s">
        <v>187</v>
      </c>
      <c r="BK227" s="230">
        <f>ROUND(I227*H227,0)</f>
        <v>0</v>
      </c>
      <c r="BL227" s="23" t="s">
        <v>224</v>
      </c>
      <c r="BM227" s="23" t="s">
        <v>383</v>
      </c>
    </row>
    <row r="228" spans="2:65" s="1" customFormat="1" ht="22.8" customHeight="1">
      <c r="B228" s="45"/>
      <c r="C228" s="220" t="s">
        <v>290</v>
      </c>
      <c r="D228" s="220" t="s">
        <v>182</v>
      </c>
      <c r="E228" s="221" t="s">
        <v>384</v>
      </c>
      <c r="F228" s="222" t="s">
        <v>385</v>
      </c>
      <c r="G228" s="223" t="s">
        <v>203</v>
      </c>
      <c r="H228" s="224">
        <v>14</v>
      </c>
      <c r="I228" s="225"/>
      <c r="J228" s="224">
        <f>ROUND(I228*H228,0)</f>
        <v>0</v>
      </c>
      <c r="K228" s="222" t="s">
        <v>193</v>
      </c>
      <c r="L228" s="71"/>
      <c r="M228" s="226" t="s">
        <v>22</v>
      </c>
      <c r="N228" s="227" t="s">
        <v>45</v>
      </c>
      <c r="O228" s="46"/>
      <c r="P228" s="228">
        <f>O228*H228</f>
        <v>0</v>
      </c>
      <c r="Q228" s="228">
        <v>0</v>
      </c>
      <c r="R228" s="228">
        <f>Q228*H228</f>
        <v>0</v>
      </c>
      <c r="S228" s="228">
        <v>0</v>
      </c>
      <c r="T228" s="229">
        <f>S228*H228</f>
        <v>0</v>
      </c>
      <c r="AR228" s="23" t="s">
        <v>224</v>
      </c>
      <c r="AT228" s="23" t="s">
        <v>182</v>
      </c>
      <c r="AU228" s="23" t="s">
        <v>187</v>
      </c>
      <c r="AY228" s="23" t="s">
        <v>180</v>
      </c>
      <c r="BE228" s="230">
        <f>IF(N228="základní",J228,0)</f>
        <v>0</v>
      </c>
      <c r="BF228" s="230">
        <f>IF(N228="snížená",J228,0)</f>
        <v>0</v>
      </c>
      <c r="BG228" s="230">
        <f>IF(N228="zákl. přenesená",J228,0)</f>
        <v>0</v>
      </c>
      <c r="BH228" s="230">
        <f>IF(N228="sníž. přenesená",J228,0)</f>
        <v>0</v>
      </c>
      <c r="BI228" s="230">
        <f>IF(N228="nulová",J228,0)</f>
        <v>0</v>
      </c>
      <c r="BJ228" s="23" t="s">
        <v>187</v>
      </c>
      <c r="BK228" s="230">
        <f>ROUND(I228*H228,0)</f>
        <v>0</v>
      </c>
      <c r="BL228" s="23" t="s">
        <v>224</v>
      </c>
      <c r="BM228" s="23" t="s">
        <v>386</v>
      </c>
    </row>
    <row r="229" spans="2:47" s="1" customFormat="1" ht="13.5">
      <c r="B229" s="45"/>
      <c r="C229" s="73"/>
      <c r="D229" s="233" t="s">
        <v>205</v>
      </c>
      <c r="E229" s="73"/>
      <c r="F229" s="254" t="s">
        <v>387</v>
      </c>
      <c r="G229" s="73"/>
      <c r="H229" s="73"/>
      <c r="I229" s="190"/>
      <c r="J229" s="73"/>
      <c r="K229" s="73"/>
      <c r="L229" s="71"/>
      <c r="M229" s="255"/>
      <c r="N229" s="46"/>
      <c r="O229" s="46"/>
      <c r="P229" s="46"/>
      <c r="Q229" s="46"/>
      <c r="R229" s="46"/>
      <c r="S229" s="46"/>
      <c r="T229" s="94"/>
      <c r="AT229" s="23" t="s">
        <v>205</v>
      </c>
      <c r="AU229" s="23" t="s">
        <v>187</v>
      </c>
    </row>
    <row r="230" spans="2:51" s="11" customFormat="1" ht="13.5">
      <c r="B230" s="231"/>
      <c r="C230" s="232"/>
      <c r="D230" s="233" t="s">
        <v>194</v>
      </c>
      <c r="E230" s="234" t="s">
        <v>22</v>
      </c>
      <c r="F230" s="235" t="s">
        <v>388</v>
      </c>
      <c r="G230" s="232"/>
      <c r="H230" s="236">
        <v>14</v>
      </c>
      <c r="I230" s="237"/>
      <c r="J230" s="232"/>
      <c r="K230" s="232"/>
      <c r="L230" s="238"/>
      <c r="M230" s="239"/>
      <c r="N230" s="240"/>
      <c r="O230" s="240"/>
      <c r="P230" s="240"/>
      <c r="Q230" s="240"/>
      <c r="R230" s="240"/>
      <c r="S230" s="240"/>
      <c r="T230" s="241"/>
      <c r="AT230" s="242" t="s">
        <v>194</v>
      </c>
      <c r="AU230" s="242" t="s">
        <v>187</v>
      </c>
      <c r="AV230" s="11" t="s">
        <v>187</v>
      </c>
      <c r="AW230" s="11" t="s">
        <v>35</v>
      </c>
      <c r="AX230" s="11" t="s">
        <v>73</v>
      </c>
      <c r="AY230" s="242" t="s">
        <v>180</v>
      </c>
    </row>
    <row r="231" spans="2:51" s="12" customFormat="1" ht="13.5">
      <c r="B231" s="243"/>
      <c r="C231" s="244"/>
      <c r="D231" s="233" t="s">
        <v>194</v>
      </c>
      <c r="E231" s="245" t="s">
        <v>22</v>
      </c>
      <c r="F231" s="246" t="s">
        <v>196</v>
      </c>
      <c r="G231" s="244"/>
      <c r="H231" s="247">
        <v>14</v>
      </c>
      <c r="I231" s="248"/>
      <c r="J231" s="244"/>
      <c r="K231" s="244"/>
      <c r="L231" s="249"/>
      <c r="M231" s="250"/>
      <c r="N231" s="251"/>
      <c r="O231" s="251"/>
      <c r="P231" s="251"/>
      <c r="Q231" s="251"/>
      <c r="R231" s="251"/>
      <c r="S231" s="251"/>
      <c r="T231" s="252"/>
      <c r="AT231" s="253" t="s">
        <v>194</v>
      </c>
      <c r="AU231" s="253" t="s">
        <v>187</v>
      </c>
      <c r="AV231" s="12" t="s">
        <v>186</v>
      </c>
      <c r="AW231" s="12" t="s">
        <v>35</v>
      </c>
      <c r="AX231" s="12" t="s">
        <v>10</v>
      </c>
      <c r="AY231" s="253" t="s">
        <v>180</v>
      </c>
    </row>
    <row r="232" spans="2:65" s="1" customFormat="1" ht="34.2" customHeight="1">
      <c r="B232" s="45"/>
      <c r="C232" s="220" t="s">
        <v>389</v>
      </c>
      <c r="D232" s="220" t="s">
        <v>182</v>
      </c>
      <c r="E232" s="221" t="s">
        <v>390</v>
      </c>
      <c r="F232" s="222" t="s">
        <v>391</v>
      </c>
      <c r="G232" s="223" t="s">
        <v>203</v>
      </c>
      <c r="H232" s="224">
        <v>14</v>
      </c>
      <c r="I232" s="225"/>
      <c r="J232" s="224">
        <f>ROUND(I232*H232,0)</f>
        <v>0</v>
      </c>
      <c r="K232" s="222" t="s">
        <v>193</v>
      </c>
      <c r="L232" s="71"/>
      <c r="M232" s="226" t="s">
        <v>22</v>
      </c>
      <c r="N232" s="227" t="s">
        <v>45</v>
      </c>
      <c r="O232" s="46"/>
      <c r="P232" s="228">
        <f>O232*H232</f>
        <v>0</v>
      </c>
      <c r="Q232" s="228">
        <v>0</v>
      </c>
      <c r="R232" s="228">
        <f>Q232*H232</f>
        <v>0</v>
      </c>
      <c r="S232" s="228">
        <v>0</v>
      </c>
      <c r="T232" s="229">
        <f>S232*H232</f>
        <v>0</v>
      </c>
      <c r="AR232" s="23" t="s">
        <v>224</v>
      </c>
      <c r="AT232" s="23" t="s">
        <v>182</v>
      </c>
      <c r="AU232" s="23" t="s">
        <v>187</v>
      </c>
      <c r="AY232" s="23" t="s">
        <v>180</v>
      </c>
      <c r="BE232" s="230">
        <f>IF(N232="základní",J232,0)</f>
        <v>0</v>
      </c>
      <c r="BF232" s="230">
        <f>IF(N232="snížená",J232,0)</f>
        <v>0</v>
      </c>
      <c r="BG232" s="230">
        <f>IF(N232="zákl. přenesená",J232,0)</f>
        <v>0</v>
      </c>
      <c r="BH232" s="230">
        <f>IF(N232="sníž. přenesená",J232,0)</f>
        <v>0</v>
      </c>
      <c r="BI232" s="230">
        <f>IF(N232="nulová",J232,0)</f>
        <v>0</v>
      </c>
      <c r="BJ232" s="23" t="s">
        <v>187</v>
      </c>
      <c r="BK232" s="230">
        <f>ROUND(I232*H232,0)</f>
        <v>0</v>
      </c>
      <c r="BL232" s="23" t="s">
        <v>224</v>
      </c>
      <c r="BM232" s="23" t="s">
        <v>392</v>
      </c>
    </row>
    <row r="233" spans="2:47" s="1" customFormat="1" ht="13.5">
      <c r="B233" s="45"/>
      <c r="C233" s="73"/>
      <c r="D233" s="233" t="s">
        <v>205</v>
      </c>
      <c r="E233" s="73"/>
      <c r="F233" s="254" t="s">
        <v>393</v>
      </c>
      <c r="G233" s="73"/>
      <c r="H233" s="73"/>
      <c r="I233" s="190"/>
      <c r="J233" s="73"/>
      <c r="K233" s="73"/>
      <c r="L233" s="71"/>
      <c r="M233" s="255"/>
      <c r="N233" s="46"/>
      <c r="O233" s="46"/>
      <c r="P233" s="46"/>
      <c r="Q233" s="46"/>
      <c r="R233" s="46"/>
      <c r="S233" s="46"/>
      <c r="T233" s="94"/>
      <c r="AT233" s="23" t="s">
        <v>205</v>
      </c>
      <c r="AU233" s="23" t="s">
        <v>187</v>
      </c>
    </row>
    <row r="234" spans="2:65" s="1" customFormat="1" ht="22.8" customHeight="1">
      <c r="B234" s="45"/>
      <c r="C234" s="220" t="s">
        <v>294</v>
      </c>
      <c r="D234" s="220" t="s">
        <v>182</v>
      </c>
      <c r="E234" s="221" t="s">
        <v>394</v>
      </c>
      <c r="F234" s="222" t="s">
        <v>395</v>
      </c>
      <c r="G234" s="223" t="s">
        <v>358</v>
      </c>
      <c r="H234" s="224">
        <v>8</v>
      </c>
      <c r="I234" s="225"/>
      <c r="J234" s="224">
        <f>ROUND(I234*H234,0)</f>
        <v>0</v>
      </c>
      <c r="K234" s="222" t="s">
        <v>193</v>
      </c>
      <c r="L234" s="71"/>
      <c r="M234" s="226" t="s">
        <v>22</v>
      </c>
      <c r="N234" s="227" t="s">
        <v>45</v>
      </c>
      <c r="O234" s="46"/>
      <c r="P234" s="228">
        <f>O234*H234</f>
        <v>0</v>
      </c>
      <c r="Q234" s="228">
        <v>0</v>
      </c>
      <c r="R234" s="228">
        <f>Q234*H234</f>
        <v>0</v>
      </c>
      <c r="S234" s="228">
        <v>0</v>
      </c>
      <c r="T234" s="229">
        <f>S234*H234</f>
        <v>0</v>
      </c>
      <c r="AR234" s="23" t="s">
        <v>224</v>
      </c>
      <c r="AT234" s="23" t="s">
        <v>182</v>
      </c>
      <c r="AU234" s="23" t="s">
        <v>187</v>
      </c>
      <c r="AY234" s="23" t="s">
        <v>180</v>
      </c>
      <c r="BE234" s="230">
        <f>IF(N234="základní",J234,0)</f>
        <v>0</v>
      </c>
      <c r="BF234" s="230">
        <f>IF(N234="snížená",J234,0)</f>
        <v>0</v>
      </c>
      <c r="BG234" s="230">
        <f>IF(N234="zákl. přenesená",J234,0)</f>
        <v>0</v>
      </c>
      <c r="BH234" s="230">
        <f>IF(N234="sníž. přenesená",J234,0)</f>
        <v>0</v>
      </c>
      <c r="BI234" s="230">
        <f>IF(N234="nulová",J234,0)</f>
        <v>0</v>
      </c>
      <c r="BJ234" s="23" t="s">
        <v>187</v>
      </c>
      <c r="BK234" s="230">
        <f>ROUND(I234*H234,0)</f>
        <v>0</v>
      </c>
      <c r="BL234" s="23" t="s">
        <v>224</v>
      </c>
      <c r="BM234" s="23" t="s">
        <v>396</v>
      </c>
    </row>
    <row r="235" spans="2:47" s="1" customFormat="1" ht="13.5">
      <c r="B235" s="45"/>
      <c r="C235" s="73"/>
      <c r="D235" s="233" t="s">
        <v>205</v>
      </c>
      <c r="E235" s="73"/>
      <c r="F235" s="254" t="s">
        <v>397</v>
      </c>
      <c r="G235" s="73"/>
      <c r="H235" s="73"/>
      <c r="I235" s="190"/>
      <c r="J235" s="73"/>
      <c r="K235" s="73"/>
      <c r="L235" s="71"/>
      <c r="M235" s="255"/>
      <c r="N235" s="46"/>
      <c r="O235" s="46"/>
      <c r="P235" s="46"/>
      <c r="Q235" s="46"/>
      <c r="R235" s="46"/>
      <c r="S235" s="46"/>
      <c r="T235" s="94"/>
      <c r="AT235" s="23" t="s">
        <v>205</v>
      </c>
      <c r="AU235" s="23" t="s">
        <v>187</v>
      </c>
    </row>
    <row r="236" spans="2:65" s="1" customFormat="1" ht="14.4" customHeight="1">
      <c r="B236" s="45"/>
      <c r="C236" s="220" t="s">
        <v>398</v>
      </c>
      <c r="D236" s="220" t="s">
        <v>182</v>
      </c>
      <c r="E236" s="221" t="s">
        <v>399</v>
      </c>
      <c r="F236" s="222" t="s">
        <v>400</v>
      </c>
      <c r="G236" s="223" t="s">
        <v>358</v>
      </c>
      <c r="H236" s="224">
        <v>2</v>
      </c>
      <c r="I236" s="225"/>
      <c r="J236" s="224">
        <f>ROUND(I236*H236,0)</f>
        <v>0</v>
      </c>
      <c r="K236" s="222" t="s">
        <v>193</v>
      </c>
      <c r="L236" s="71"/>
      <c r="M236" s="226" t="s">
        <v>22</v>
      </c>
      <c r="N236" s="227" t="s">
        <v>45</v>
      </c>
      <c r="O236" s="46"/>
      <c r="P236" s="228">
        <f>O236*H236</f>
        <v>0</v>
      </c>
      <c r="Q236" s="228">
        <v>0</v>
      </c>
      <c r="R236" s="228">
        <f>Q236*H236</f>
        <v>0</v>
      </c>
      <c r="S236" s="228">
        <v>0</v>
      </c>
      <c r="T236" s="229">
        <f>S236*H236</f>
        <v>0</v>
      </c>
      <c r="AR236" s="23" t="s">
        <v>224</v>
      </c>
      <c r="AT236" s="23" t="s">
        <v>182</v>
      </c>
      <c r="AU236" s="23" t="s">
        <v>187</v>
      </c>
      <c r="AY236" s="23" t="s">
        <v>180</v>
      </c>
      <c r="BE236" s="230">
        <f>IF(N236="základní",J236,0)</f>
        <v>0</v>
      </c>
      <c r="BF236" s="230">
        <f>IF(N236="snížená",J236,0)</f>
        <v>0</v>
      </c>
      <c r="BG236" s="230">
        <f>IF(N236="zákl. přenesená",J236,0)</f>
        <v>0</v>
      </c>
      <c r="BH236" s="230">
        <f>IF(N236="sníž. přenesená",J236,0)</f>
        <v>0</v>
      </c>
      <c r="BI236" s="230">
        <f>IF(N236="nulová",J236,0)</f>
        <v>0</v>
      </c>
      <c r="BJ236" s="23" t="s">
        <v>187</v>
      </c>
      <c r="BK236" s="230">
        <f>ROUND(I236*H236,0)</f>
        <v>0</v>
      </c>
      <c r="BL236" s="23" t="s">
        <v>224</v>
      </c>
      <c r="BM236" s="23" t="s">
        <v>401</v>
      </c>
    </row>
    <row r="237" spans="2:65" s="1" customFormat="1" ht="22.8" customHeight="1">
      <c r="B237" s="45"/>
      <c r="C237" s="220" t="s">
        <v>298</v>
      </c>
      <c r="D237" s="220" t="s">
        <v>182</v>
      </c>
      <c r="E237" s="221" t="s">
        <v>402</v>
      </c>
      <c r="F237" s="222" t="s">
        <v>403</v>
      </c>
      <c r="G237" s="223" t="s">
        <v>358</v>
      </c>
      <c r="H237" s="224">
        <v>2</v>
      </c>
      <c r="I237" s="225"/>
      <c r="J237" s="224">
        <f>ROUND(I237*H237,0)</f>
        <v>0</v>
      </c>
      <c r="K237" s="222" t="s">
        <v>193</v>
      </c>
      <c r="L237" s="71"/>
      <c r="M237" s="226" t="s">
        <v>22</v>
      </c>
      <c r="N237" s="227" t="s">
        <v>45</v>
      </c>
      <c r="O237" s="46"/>
      <c r="P237" s="228">
        <f>O237*H237</f>
        <v>0</v>
      </c>
      <c r="Q237" s="228">
        <v>0</v>
      </c>
      <c r="R237" s="228">
        <f>Q237*H237</f>
        <v>0</v>
      </c>
      <c r="S237" s="228">
        <v>0</v>
      </c>
      <c r="T237" s="229">
        <f>S237*H237</f>
        <v>0</v>
      </c>
      <c r="AR237" s="23" t="s">
        <v>224</v>
      </c>
      <c r="AT237" s="23" t="s">
        <v>182</v>
      </c>
      <c r="AU237" s="23" t="s">
        <v>187</v>
      </c>
      <c r="AY237" s="23" t="s">
        <v>180</v>
      </c>
      <c r="BE237" s="230">
        <f>IF(N237="základní",J237,0)</f>
        <v>0</v>
      </c>
      <c r="BF237" s="230">
        <f>IF(N237="snížená",J237,0)</f>
        <v>0</v>
      </c>
      <c r="BG237" s="230">
        <f>IF(N237="zákl. přenesená",J237,0)</f>
        <v>0</v>
      </c>
      <c r="BH237" s="230">
        <f>IF(N237="sníž. přenesená",J237,0)</f>
        <v>0</v>
      </c>
      <c r="BI237" s="230">
        <f>IF(N237="nulová",J237,0)</f>
        <v>0</v>
      </c>
      <c r="BJ237" s="23" t="s">
        <v>187</v>
      </c>
      <c r="BK237" s="230">
        <f>ROUND(I237*H237,0)</f>
        <v>0</v>
      </c>
      <c r="BL237" s="23" t="s">
        <v>224</v>
      </c>
      <c r="BM237" s="23" t="s">
        <v>404</v>
      </c>
    </row>
    <row r="238" spans="2:47" s="1" customFormat="1" ht="13.5">
      <c r="B238" s="45"/>
      <c r="C238" s="73"/>
      <c r="D238" s="233" t="s">
        <v>205</v>
      </c>
      <c r="E238" s="73"/>
      <c r="F238" s="254" t="s">
        <v>405</v>
      </c>
      <c r="G238" s="73"/>
      <c r="H238" s="73"/>
      <c r="I238" s="190"/>
      <c r="J238" s="73"/>
      <c r="K238" s="73"/>
      <c r="L238" s="71"/>
      <c r="M238" s="255"/>
      <c r="N238" s="46"/>
      <c r="O238" s="46"/>
      <c r="P238" s="46"/>
      <c r="Q238" s="46"/>
      <c r="R238" s="46"/>
      <c r="S238" s="46"/>
      <c r="T238" s="94"/>
      <c r="AT238" s="23" t="s">
        <v>205</v>
      </c>
      <c r="AU238" s="23" t="s">
        <v>187</v>
      </c>
    </row>
    <row r="239" spans="2:65" s="1" customFormat="1" ht="22.8" customHeight="1">
      <c r="B239" s="45"/>
      <c r="C239" s="220" t="s">
        <v>406</v>
      </c>
      <c r="D239" s="220" t="s">
        <v>182</v>
      </c>
      <c r="E239" s="221" t="s">
        <v>407</v>
      </c>
      <c r="F239" s="222" t="s">
        <v>408</v>
      </c>
      <c r="G239" s="223" t="s">
        <v>203</v>
      </c>
      <c r="H239" s="224">
        <v>14</v>
      </c>
      <c r="I239" s="225"/>
      <c r="J239" s="224">
        <f>ROUND(I239*H239,0)</f>
        <v>0</v>
      </c>
      <c r="K239" s="222" t="s">
        <v>193</v>
      </c>
      <c r="L239" s="71"/>
      <c r="M239" s="226" t="s">
        <v>22</v>
      </c>
      <c r="N239" s="227" t="s">
        <v>45</v>
      </c>
      <c r="O239" s="46"/>
      <c r="P239" s="228">
        <f>O239*H239</f>
        <v>0</v>
      </c>
      <c r="Q239" s="228">
        <v>0</v>
      </c>
      <c r="R239" s="228">
        <f>Q239*H239</f>
        <v>0</v>
      </c>
      <c r="S239" s="228">
        <v>0</v>
      </c>
      <c r="T239" s="229">
        <f>S239*H239</f>
        <v>0</v>
      </c>
      <c r="AR239" s="23" t="s">
        <v>224</v>
      </c>
      <c r="AT239" s="23" t="s">
        <v>182</v>
      </c>
      <c r="AU239" s="23" t="s">
        <v>187</v>
      </c>
      <c r="AY239" s="23" t="s">
        <v>180</v>
      </c>
      <c r="BE239" s="230">
        <f>IF(N239="základní",J239,0)</f>
        <v>0</v>
      </c>
      <c r="BF239" s="230">
        <f>IF(N239="snížená",J239,0)</f>
        <v>0</v>
      </c>
      <c r="BG239" s="230">
        <f>IF(N239="zákl. přenesená",J239,0)</f>
        <v>0</v>
      </c>
      <c r="BH239" s="230">
        <f>IF(N239="sníž. přenesená",J239,0)</f>
        <v>0</v>
      </c>
      <c r="BI239" s="230">
        <f>IF(N239="nulová",J239,0)</f>
        <v>0</v>
      </c>
      <c r="BJ239" s="23" t="s">
        <v>187</v>
      </c>
      <c r="BK239" s="230">
        <f>ROUND(I239*H239,0)</f>
        <v>0</v>
      </c>
      <c r="BL239" s="23" t="s">
        <v>224</v>
      </c>
      <c r="BM239" s="23" t="s">
        <v>409</v>
      </c>
    </row>
    <row r="240" spans="2:47" s="1" customFormat="1" ht="13.5">
      <c r="B240" s="45"/>
      <c r="C240" s="73"/>
      <c r="D240" s="233" t="s">
        <v>205</v>
      </c>
      <c r="E240" s="73"/>
      <c r="F240" s="254" t="s">
        <v>410</v>
      </c>
      <c r="G240" s="73"/>
      <c r="H240" s="73"/>
      <c r="I240" s="190"/>
      <c r="J240" s="73"/>
      <c r="K240" s="73"/>
      <c r="L240" s="71"/>
      <c r="M240" s="255"/>
      <c r="N240" s="46"/>
      <c r="O240" s="46"/>
      <c r="P240" s="46"/>
      <c r="Q240" s="46"/>
      <c r="R240" s="46"/>
      <c r="S240" s="46"/>
      <c r="T240" s="94"/>
      <c r="AT240" s="23" t="s">
        <v>205</v>
      </c>
      <c r="AU240" s="23" t="s">
        <v>187</v>
      </c>
    </row>
    <row r="241" spans="2:65" s="1" customFormat="1" ht="22.8" customHeight="1">
      <c r="B241" s="45"/>
      <c r="C241" s="220" t="s">
        <v>303</v>
      </c>
      <c r="D241" s="220" t="s">
        <v>182</v>
      </c>
      <c r="E241" s="221" t="s">
        <v>411</v>
      </c>
      <c r="F241" s="222" t="s">
        <v>412</v>
      </c>
      <c r="G241" s="223" t="s">
        <v>203</v>
      </c>
      <c r="H241" s="224">
        <v>14</v>
      </c>
      <c r="I241" s="225"/>
      <c r="J241" s="224">
        <f>ROUND(I241*H241,0)</f>
        <v>0</v>
      </c>
      <c r="K241" s="222" t="s">
        <v>193</v>
      </c>
      <c r="L241" s="71"/>
      <c r="M241" s="226" t="s">
        <v>22</v>
      </c>
      <c r="N241" s="227" t="s">
        <v>45</v>
      </c>
      <c r="O241" s="46"/>
      <c r="P241" s="228">
        <f>O241*H241</f>
        <v>0</v>
      </c>
      <c r="Q241" s="228">
        <v>0</v>
      </c>
      <c r="R241" s="228">
        <f>Q241*H241</f>
        <v>0</v>
      </c>
      <c r="S241" s="228">
        <v>0</v>
      </c>
      <c r="T241" s="229">
        <f>S241*H241</f>
        <v>0</v>
      </c>
      <c r="AR241" s="23" t="s">
        <v>224</v>
      </c>
      <c r="AT241" s="23" t="s">
        <v>182</v>
      </c>
      <c r="AU241" s="23" t="s">
        <v>187</v>
      </c>
      <c r="AY241" s="23" t="s">
        <v>180</v>
      </c>
      <c r="BE241" s="230">
        <f>IF(N241="základní",J241,0)</f>
        <v>0</v>
      </c>
      <c r="BF241" s="230">
        <f>IF(N241="snížená",J241,0)</f>
        <v>0</v>
      </c>
      <c r="BG241" s="230">
        <f>IF(N241="zákl. přenesená",J241,0)</f>
        <v>0</v>
      </c>
      <c r="BH241" s="230">
        <f>IF(N241="sníž. přenesená",J241,0)</f>
        <v>0</v>
      </c>
      <c r="BI241" s="230">
        <f>IF(N241="nulová",J241,0)</f>
        <v>0</v>
      </c>
      <c r="BJ241" s="23" t="s">
        <v>187</v>
      </c>
      <c r="BK241" s="230">
        <f>ROUND(I241*H241,0)</f>
        <v>0</v>
      </c>
      <c r="BL241" s="23" t="s">
        <v>224</v>
      </c>
      <c r="BM241" s="23" t="s">
        <v>413</v>
      </c>
    </row>
    <row r="242" spans="2:47" s="1" customFormat="1" ht="13.5">
      <c r="B242" s="45"/>
      <c r="C242" s="73"/>
      <c r="D242" s="233" t="s">
        <v>205</v>
      </c>
      <c r="E242" s="73"/>
      <c r="F242" s="254" t="s">
        <v>410</v>
      </c>
      <c r="G242" s="73"/>
      <c r="H242" s="73"/>
      <c r="I242" s="190"/>
      <c r="J242" s="73"/>
      <c r="K242" s="73"/>
      <c r="L242" s="71"/>
      <c r="M242" s="255"/>
      <c r="N242" s="46"/>
      <c r="O242" s="46"/>
      <c r="P242" s="46"/>
      <c r="Q242" s="46"/>
      <c r="R242" s="46"/>
      <c r="S242" s="46"/>
      <c r="T242" s="94"/>
      <c r="AT242" s="23" t="s">
        <v>205</v>
      </c>
      <c r="AU242" s="23" t="s">
        <v>187</v>
      </c>
    </row>
    <row r="243" spans="2:65" s="1" customFormat="1" ht="34.2" customHeight="1">
      <c r="B243" s="45"/>
      <c r="C243" s="220" t="s">
        <v>414</v>
      </c>
      <c r="D243" s="220" t="s">
        <v>182</v>
      </c>
      <c r="E243" s="221" t="s">
        <v>415</v>
      </c>
      <c r="F243" s="222" t="s">
        <v>416</v>
      </c>
      <c r="G243" s="223" t="s">
        <v>334</v>
      </c>
      <c r="H243" s="225"/>
      <c r="I243" s="225"/>
      <c r="J243" s="224">
        <f>ROUND(I243*H243,0)</f>
        <v>0</v>
      </c>
      <c r="K243" s="222" t="s">
        <v>193</v>
      </c>
      <c r="L243" s="71"/>
      <c r="M243" s="226" t="s">
        <v>22</v>
      </c>
      <c r="N243" s="227" t="s">
        <v>45</v>
      </c>
      <c r="O243" s="46"/>
      <c r="P243" s="228">
        <f>O243*H243</f>
        <v>0</v>
      </c>
      <c r="Q243" s="228">
        <v>0</v>
      </c>
      <c r="R243" s="228">
        <f>Q243*H243</f>
        <v>0</v>
      </c>
      <c r="S243" s="228">
        <v>0</v>
      </c>
      <c r="T243" s="229">
        <f>S243*H243</f>
        <v>0</v>
      </c>
      <c r="AR243" s="23" t="s">
        <v>224</v>
      </c>
      <c r="AT243" s="23" t="s">
        <v>182</v>
      </c>
      <c r="AU243" s="23" t="s">
        <v>187</v>
      </c>
      <c r="AY243" s="23" t="s">
        <v>180</v>
      </c>
      <c r="BE243" s="230">
        <f>IF(N243="základní",J243,0)</f>
        <v>0</v>
      </c>
      <c r="BF243" s="230">
        <f>IF(N243="snížená",J243,0)</f>
        <v>0</v>
      </c>
      <c r="BG243" s="230">
        <f>IF(N243="zákl. přenesená",J243,0)</f>
        <v>0</v>
      </c>
      <c r="BH243" s="230">
        <f>IF(N243="sníž. přenesená",J243,0)</f>
        <v>0</v>
      </c>
      <c r="BI243" s="230">
        <f>IF(N243="nulová",J243,0)</f>
        <v>0</v>
      </c>
      <c r="BJ243" s="23" t="s">
        <v>187</v>
      </c>
      <c r="BK243" s="230">
        <f>ROUND(I243*H243,0)</f>
        <v>0</v>
      </c>
      <c r="BL243" s="23" t="s">
        <v>224</v>
      </c>
      <c r="BM243" s="23" t="s">
        <v>417</v>
      </c>
    </row>
    <row r="244" spans="2:47" s="1" customFormat="1" ht="13.5">
      <c r="B244" s="45"/>
      <c r="C244" s="73"/>
      <c r="D244" s="233" t="s">
        <v>205</v>
      </c>
      <c r="E244" s="73"/>
      <c r="F244" s="254" t="s">
        <v>418</v>
      </c>
      <c r="G244" s="73"/>
      <c r="H244" s="73"/>
      <c r="I244" s="190"/>
      <c r="J244" s="73"/>
      <c r="K244" s="73"/>
      <c r="L244" s="71"/>
      <c r="M244" s="255"/>
      <c r="N244" s="46"/>
      <c r="O244" s="46"/>
      <c r="P244" s="46"/>
      <c r="Q244" s="46"/>
      <c r="R244" s="46"/>
      <c r="S244" s="46"/>
      <c r="T244" s="94"/>
      <c r="AT244" s="23" t="s">
        <v>205</v>
      </c>
      <c r="AU244" s="23" t="s">
        <v>187</v>
      </c>
    </row>
    <row r="245" spans="2:63" s="10" customFormat="1" ht="29.85" customHeight="1">
      <c r="B245" s="204"/>
      <c r="C245" s="205"/>
      <c r="D245" s="206" t="s">
        <v>72</v>
      </c>
      <c r="E245" s="218" t="s">
        <v>419</v>
      </c>
      <c r="F245" s="218" t="s">
        <v>420</v>
      </c>
      <c r="G245" s="205"/>
      <c r="H245" s="205"/>
      <c r="I245" s="208"/>
      <c r="J245" s="219">
        <f>BK245</f>
        <v>0</v>
      </c>
      <c r="K245" s="205"/>
      <c r="L245" s="210"/>
      <c r="M245" s="211"/>
      <c r="N245" s="212"/>
      <c r="O245" s="212"/>
      <c r="P245" s="213">
        <f>SUM(P246:P268)</f>
        <v>0</v>
      </c>
      <c r="Q245" s="212"/>
      <c r="R245" s="213">
        <f>SUM(R246:R268)</f>
        <v>0</v>
      </c>
      <c r="S245" s="212"/>
      <c r="T245" s="214">
        <f>SUM(T246:T268)</f>
        <v>0</v>
      </c>
      <c r="AR245" s="215" t="s">
        <v>187</v>
      </c>
      <c r="AT245" s="216" t="s">
        <v>72</v>
      </c>
      <c r="AU245" s="216" t="s">
        <v>10</v>
      </c>
      <c r="AY245" s="215" t="s">
        <v>180</v>
      </c>
      <c r="BK245" s="217">
        <f>SUM(BK246:BK268)</f>
        <v>0</v>
      </c>
    </row>
    <row r="246" spans="2:65" s="1" customFormat="1" ht="14.4" customHeight="1">
      <c r="B246" s="45"/>
      <c r="C246" s="220" t="s">
        <v>309</v>
      </c>
      <c r="D246" s="220" t="s">
        <v>182</v>
      </c>
      <c r="E246" s="221" t="s">
        <v>421</v>
      </c>
      <c r="F246" s="222" t="s">
        <v>422</v>
      </c>
      <c r="G246" s="223" t="s">
        <v>423</v>
      </c>
      <c r="H246" s="224">
        <v>1</v>
      </c>
      <c r="I246" s="225"/>
      <c r="J246" s="224">
        <f>ROUND(I246*H246,0)</f>
        <v>0</v>
      </c>
      <c r="K246" s="222" t="s">
        <v>193</v>
      </c>
      <c r="L246" s="71"/>
      <c r="M246" s="226" t="s">
        <v>22</v>
      </c>
      <c r="N246" s="227" t="s">
        <v>45</v>
      </c>
      <c r="O246" s="46"/>
      <c r="P246" s="228">
        <f>O246*H246</f>
        <v>0</v>
      </c>
      <c r="Q246" s="228">
        <v>0</v>
      </c>
      <c r="R246" s="228">
        <f>Q246*H246</f>
        <v>0</v>
      </c>
      <c r="S246" s="228">
        <v>0</v>
      </c>
      <c r="T246" s="229">
        <f>S246*H246</f>
        <v>0</v>
      </c>
      <c r="AR246" s="23" t="s">
        <v>224</v>
      </c>
      <c r="AT246" s="23" t="s">
        <v>182</v>
      </c>
      <c r="AU246" s="23" t="s">
        <v>187</v>
      </c>
      <c r="AY246" s="23" t="s">
        <v>180</v>
      </c>
      <c r="BE246" s="230">
        <f>IF(N246="základní",J246,0)</f>
        <v>0</v>
      </c>
      <c r="BF246" s="230">
        <f>IF(N246="snížená",J246,0)</f>
        <v>0</v>
      </c>
      <c r="BG246" s="230">
        <f>IF(N246="zákl. přenesená",J246,0)</f>
        <v>0</v>
      </c>
      <c r="BH246" s="230">
        <f>IF(N246="sníž. přenesená",J246,0)</f>
        <v>0</v>
      </c>
      <c r="BI246" s="230">
        <f>IF(N246="nulová",J246,0)</f>
        <v>0</v>
      </c>
      <c r="BJ246" s="23" t="s">
        <v>187</v>
      </c>
      <c r="BK246" s="230">
        <f>ROUND(I246*H246,0)</f>
        <v>0</v>
      </c>
      <c r="BL246" s="23" t="s">
        <v>224</v>
      </c>
      <c r="BM246" s="23" t="s">
        <v>424</v>
      </c>
    </row>
    <row r="247" spans="2:65" s="1" customFormat="1" ht="22.8" customHeight="1">
      <c r="B247" s="45"/>
      <c r="C247" s="220" t="s">
        <v>425</v>
      </c>
      <c r="D247" s="220" t="s">
        <v>182</v>
      </c>
      <c r="E247" s="221" t="s">
        <v>426</v>
      </c>
      <c r="F247" s="222" t="s">
        <v>427</v>
      </c>
      <c r="G247" s="223" t="s">
        <v>423</v>
      </c>
      <c r="H247" s="224">
        <v>1</v>
      </c>
      <c r="I247" s="225"/>
      <c r="J247" s="224">
        <f>ROUND(I247*H247,0)</f>
        <v>0</v>
      </c>
      <c r="K247" s="222" t="s">
        <v>193</v>
      </c>
      <c r="L247" s="71"/>
      <c r="M247" s="226" t="s">
        <v>22</v>
      </c>
      <c r="N247" s="227" t="s">
        <v>45</v>
      </c>
      <c r="O247" s="46"/>
      <c r="P247" s="228">
        <f>O247*H247</f>
        <v>0</v>
      </c>
      <c r="Q247" s="228">
        <v>0</v>
      </c>
      <c r="R247" s="228">
        <f>Q247*H247</f>
        <v>0</v>
      </c>
      <c r="S247" s="228">
        <v>0</v>
      </c>
      <c r="T247" s="229">
        <f>S247*H247</f>
        <v>0</v>
      </c>
      <c r="AR247" s="23" t="s">
        <v>224</v>
      </c>
      <c r="AT247" s="23" t="s">
        <v>182</v>
      </c>
      <c r="AU247" s="23" t="s">
        <v>187</v>
      </c>
      <c r="AY247" s="23" t="s">
        <v>180</v>
      </c>
      <c r="BE247" s="230">
        <f>IF(N247="základní",J247,0)</f>
        <v>0</v>
      </c>
      <c r="BF247" s="230">
        <f>IF(N247="snížená",J247,0)</f>
        <v>0</v>
      </c>
      <c r="BG247" s="230">
        <f>IF(N247="zákl. přenesená",J247,0)</f>
        <v>0</v>
      </c>
      <c r="BH247" s="230">
        <f>IF(N247="sníž. přenesená",J247,0)</f>
        <v>0</v>
      </c>
      <c r="BI247" s="230">
        <f>IF(N247="nulová",J247,0)</f>
        <v>0</v>
      </c>
      <c r="BJ247" s="23" t="s">
        <v>187</v>
      </c>
      <c r="BK247" s="230">
        <f>ROUND(I247*H247,0)</f>
        <v>0</v>
      </c>
      <c r="BL247" s="23" t="s">
        <v>224</v>
      </c>
      <c r="BM247" s="23" t="s">
        <v>428</v>
      </c>
    </row>
    <row r="248" spans="2:47" s="1" customFormat="1" ht="13.5">
      <c r="B248" s="45"/>
      <c r="C248" s="73"/>
      <c r="D248" s="233" t="s">
        <v>205</v>
      </c>
      <c r="E248" s="73"/>
      <c r="F248" s="254" t="s">
        <v>429</v>
      </c>
      <c r="G248" s="73"/>
      <c r="H248" s="73"/>
      <c r="I248" s="190"/>
      <c r="J248" s="73"/>
      <c r="K248" s="73"/>
      <c r="L248" s="71"/>
      <c r="M248" s="255"/>
      <c r="N248" s="46"/>
      <c r="O248" s="46"/>
      <c r="P248" s="46"/>
      <c r="Q248" s="46"/>
      <c r="R248" s="46"/>
      <c r="S248" s="46"/>
      <c r="T248" s="94"/>
      <c r="AT248" s="23" t="s">
        <v>205</v>
      </c>
      <c r="AU248" s="23" t="s">
        <v>187</v>
      </c>
    </row>
    <row r="249" spans="2:65" s="1" customFormat="1" ht="14.4" customHeight="1">
      <c r="B249" s="45"/>
      <c r="C249" s="220" t="s">
        <v>318</v>
      </c>
      <c r="D249" s="220" t="s">
        <v>182</v>
      </c>
      <c r="E249" s="221" t="s">
        <v>430</v>
      </c>
      <c r="F249" s="222" t="s">
        <v>431</v>
      </c>
      <c r="G249" s="223" t="s">
        <v>423</v>
      </c>
      <c r="H249" s="224">
        <v>1</v>
      </c>
      <c r="I249" s="225"/>
      <c r="J249" s="224">
        <f>ROUND(I249*H249,0)</f>
        <v>0</v>
      </c>
      <c r="K249" s="222" t="s">
        <v>193</v>
      </c>
      <c r="L249" s="71"/>
      <c r="M249" s="226" t="s">
        <v>22</v>
      </c>
      <c r="N249" s="227" t="s">
        <v>45</v>
      </c>
      <c r="O249" s="46"/>
      <c r="P249" s="228">
        <f>O249*H249</f>
        <v>0</v>
      </c>
      <c r="Q249" s="228">
        <v>0</v>
      </c>
      <c r="R249" s="228">
        <f>Q249*H249</f>
        <v>0</v>
      </c>
      <c r="S249" s="228">
        <v>0</v>
      </c>
      <c r="T249" s="229">
        <f>S249*H249</f>
        <v>0</v>
      </c>
      <c r="AR249" s="23" t="s">
        <v>224</v>
      </c>
      <c r="AT249" s="23" t="s">
        <v>182</v>
      </c>
      <c r="AU249" s="23" t="s">
        <v>187</v>
      </c>
      <c r="AY249" s="23" t="s">
        <v>180</v>
      </c>
      <c r="BE249" s="230">
        <f>IF(N249="základní",J249,0)</f>
        <v>0</v>
      </c>
      <c r="BF249" s="230">
        <f>IF(N249="snížená",J249,0)</f>
        <v>0</v>
      </c>
      <c r="BG249" s="230">
        <f>IF(N249="zákl. přenesená",J249,0)</f>
        <v>0</v>
      </c>
      <c r="BH249" s="230">
        <f>IF(N249="sníž. přenesená",J249,0)</f>
        <v>0</v>
      </c>
      <c r="BI249" s="230">
        <f>IF(N249="nulová",J249,0)</f>
        <v>0</v>
      </c>
      <c r="BJ249" s="23" t="s">
        <v>187</v>
      </c>
      <c r="BK249" s="230">
        <f>ROUND(I249*H249,0)</f>
        <v>0</v>
      </c>
      <c r="BL249" s="23" t="s">
        <v>224</v>
      </c>
      <c r="BM249" s="23" t="s">
        <v>29</v>
      </c>
    </row>
    <row r="250" spans="2:65" s="1" customFormat="1" ht="22.8" customHeight="1">
      <c r="B250" s="45"/>
      <c r="C250" s="220" t="s">
        <v>432</v>
      </c>
      <c r="D250" s="220" t="s">
        <v>182</v>
      </c>
      <c r="E250" s="221" t="s">
        <v>433</v>
      </c>
      <c r="F250" s="222" t="s">
        <v>434</v>
      </c>
      <c r="G250" s="223" t="s">
        <v>423</v>
      </c>
      <c r="H250" s="224">
        <v>1</v>
      </c>
      <c r="I250" s="225"/>
      <c r="J250" s="224">
        <f>ROUND(I250*H250,0)</f>
        <v>0</v>
      </c>
      <c r="K250" s="222" t="s">
        <v>193</v>
      </c>
      <c r="L250" s="71"/>
      <c r="M250" s="226" t="s">
        <v>22</v>
      </c>
      <c r="N250" s="227" t="s">
        <v>45</v>
      </c>
      <c r="O250" s="46"/>
      <c r="P250" s="228">
        <f>O250*H250</f>
        <v>0</v>
      </c>
      <c r="Q250" s="228">
        <v>0</v>
      </c>
      <c r="R250" s="228">
        <f>Q250*H250</f>
        <v>0</v>
      </c>
      <c r="S250" s="228">
        <v>0</v>
      </c>
      <c r="T250" s="229">
        <f>S250*H250</f>
        <v>0</v>
      </c>
      <c r="AR250" s="23" t="s">
        <v>224</v>
      </c>
      <c r="AT250" s="23" t="s">
        <v>182</v>
      </c>
      <c r="AU250" s="23" t="s">
        <v>187</v>
      </c>
      <c r="AY250" s="23" t="s">
        <v>180</v>
      </c>
      <c r="BE250" s="230">
        <f>IF(N250="základní",J250,0)</f>
        <v>0</v>
      </c>
      <c r="BF250" s="230">
        <f>IF(N250="snížená",J250,0)</f>
        <v>0</v>
      </c>
      <c r="BG250" s="230">
        <f>IF(N250="zákl. přenesená",J250,0)</f>
        <v>0</v>
      </c>
      <c r="BH250" s="230">
        <f>IF(N250="sníž. přenesená",J250,0)</f>
        <v>0</v>
      </c>
      <c r="BI250" s="230">
        <f>IF(N250="nulová",J250,0)</f>
        <v>0</v>
      </c>
      <c r="BJ250" s="23" t="s">
        <v>187</v>
      </c>
      <c r="BK250" s="230">
        <f>ROUND(I250*H250,0)</f>
        <v>0</v>
      </c>
      <c r="BL250" s="23" t="s">
        <v>224</v>
      </c>
      <c r="BM250" s="23" t="s">
        <v>435</v>
      </c>
    </row>
    <row r="251" spans="2:47" s="1" customFormat="1" ht="13.5">
      <c r="B251" s="45"/>
      <c r="C251" s="73"/>
      <c r="D251" s="233" t="s">
        <v>205</v>
      </c>
      <c r="E251" s="73"/>
      <c r="F251" s="254" t="s">
        <v>436</v>
      </c>
      <c r="G251" s="73"/>
      <c r="H251" s="73"/>
      <c r="I251" s="190"/>
      <c r="J251" s="73"/>
      <c r="K251" s="73"/>
      <c r="L251" s="71"/>
      <c r="M251" s="255"/>
      <c r="N251" s="46"/>
      <c r="O251" s="46"/>
      <c r="P251" s="46"/>
      <c r="Q251" s="46"/>
      <c r="R251" s="46"/>
      <c r="S251" s="46"/>
      <c r="T251" s="94"/>
      <c r="AT251" s="23" t="s">
        <v>205</v>
      </c>
      <c r="AU251" s="23" t="s">
        <v>187</v>
      </c>
    </row>
    <row r="252" spans="2:65" s="1" customFormat="1" ht="14.4" customHeight="1">
      <c r="B252" s="45"/>
      <c r="C252" s="220" t="s">
        <v>323</v>
      </c>
      <c r="D252" s="220" t="s">
        <v>182</v>
      </c>
      <c r="E252" s="221" t="s">
        <v>437</v>
      </c>
      <c r="F252" s="222" t="s">
        <v>438</v>
      </c>
      <c r="G252" s="223" t="s">
        <v>423</v>
      </c>
      <c r="H252" s="224">
        <v>1</v>
      </c>
      <c r="I252" s="225"/>
      <c r="J252" s="224">
        <f>ROUND(I252*H252,0)</f>
        <v>0</v>
      </c>
      <c r="K252" s="222" t="s">
        <v>193</v>
      </c>
      <c r="L252" s="71"/>
      <c r="M252" s="226" t="s">
        <v>22</v>
      </c>
      <c r="N252" s="227" t="s">
        <v>45</v>
      </c>
      <c r="O252" s="46"/>
      <c r="P252" s="228">
        <f>O252*H252</f>
        <v>0</v>
      </c>
      <c r="Q252" s="228">
        <v>0</v>
      </c>
      <c r="R252" s="228">
        <f>Q252*H252</f>
        <v>0</v>
      </c>
      <c r="S252" s="228">
        <v>0</v>
      </c>
      <c r="T252" s="229">
        <f>S252*H252</f>
        <v>0</v>
      </c>
      <c r="AR252" s="23" t="s">
        <v>224</v>
      </c>
      <c r="AT252" s="23" t="s">
        <v>182</v>
      </c>
      <c r="AU252" s="23" t="s">
        <v>187</v>
      </c>
      <c r="AY252" s="23" t="s">
        <v>180</v>
      </c>
      <c r="BE252" s="230">
        <f>IF(N252="základní",J252,0)</f>
        <v>0</v>
      </c>
      <c r="BF252" s="230">
        <f>IF(N252="snížená",J252,0)</f>
        <v>0</v>
      </c>
      <c r="BG252" s="230">
        <f>IF(N252="zákl. přenesená",J252,0)</f>
        <v>0</v>
      </c>
      <c r="BH252" s="230">
        <f>IF(N252="sníž. přenesená",J252,0)</f>
        <v>0</v>
      </c>
      <c r="BI252" s="230">
        <f>IF(N252="nulová",J252,0)</f>
        <v>0</v>
      </c>
      <c r="BJ252" s="23" t="s">
        <v>187</v>
      </c>
      <c r="BK252" s="230">
        <f>ROUND(I252*H252,0)</f>
        <v>0</v>
      </c>
      <c r="BL252" s="23" t="s">
        <v>224</v>
      </c>
      <c r="BM252" s="23" t="s">
        <v>439</v>
      </c>
    </row>
    <row r="253" spans="2:65" s="1" customFormat="1" ht="22.8" customHeight="1">
      <c r="B253" s="45"/>
      <c r="C253" s="220" t="s">
        <v>440</v>
      </c>
      <c r="D253" s="220" t="s">
        <v>182</v>
      </c>
      <c r="E253" s="221" t="s">
        <v>441</v>
      </c>
      <c r="F253" s="222" t="s">
        <v>442</v>
      </c>
      <c r="G253" s="223" t="s">
        <v>423</v>
      </c>
      <c r="H253" s="224">
        <v>1</v>
      </c>
      <c r="I253" s="225"/>
      <c r="J253" s="224">
        <f>ROUND(I253*H253,0)</f>
        <v>0</v>
      </c>
      <c r="K253" s="222" t="s">
        <v>193</v>
      </c>
      <c r="L253" s="71"/>
      <c r="M253" s="226" t="s">
        <v>22</v>
      </c>
      <c r="N253" s="227" t="s">
        <v>45</v>
      </c>
      <c r="O253" s="46"/>
      <c r="P253" s="228">
        <f>O253*H253</f>
        <v>0</v>
      </c>
      <c r="Q253" s="228">
        <v>0</v>
      </c>
      <c r="R253" s="228">
        <f>Q253*H253</f>
        <v>0</v>
      </c>
      <c r="S253" s="228">
        <v>0</v>
      </c>
      <c r="T253" s="229">
        <f>S253*H253</f>
        <v>0</v>
      </c>
      <c r="AR253" s="23" t="s">
        <v>224</v>
      </c>
      <c r="AT253" s="23" t="s">
        <v>182</v>
      </c>
      <c r="AU253" s="23" t="s">
        <v>187</v>
      </c>
      <c r="AY253" s="23" t="s">
        <v>180</v>
      </c>
      <c r="BE253" s="230">
        <f>IF(N253="základní",J253,0)</f>
        <v>0</v>
      </c>
      <c r="BF253" s="230">
        <f>IF(N253="snížená",J253,0)</f>
        <v>0</v>
      </c>
      <c r="BG253" s="230">
        <f>IF(N253="zákl. přenesená",J253,0)</f>
        <v>0</v>
      </c>
      <c r="BH253" s="230">
        <f>IF(N253="sníž. přenesená",J253,0)</f>
        <v>0</v>
      </c>
      <c r="BI253" s="230">
        <f>IF(N253="nulová",J253,0)</f>
        <v>0</v>
      </c>
      <c r="BJ253" s="23" t="s">
        <v>187</v>
      </c>
      <c r="BK253" s="230">
        <f>ROUND(I253*H253,0)</f>
        <v>0</v>
      </c>
      <c r="BL253" s="23" t="s">
        <v>224</v>
      </c>
      <c r="BM253" s="23" t="s">
        <v>443</v>
      </c>
    </row>
    <row r="254" spans="2:47" s="1" customFormat="1" ht="13.5">
      <c r="B254" s="45"/>
      <c r="C254" s="73"/>
      <c r="D254" s="233" t="s">
        <v>205</v>
      </c>
      <c r="E254" s="73"/>
      <c r="F254" s="254" t="s">
        <v>444</v>
      </c>
      <c r="G254" s="73"/>
      <c r="H254" s="73"/>
      <c r="I254" s="190"/>
      <c r="J254" s="73"/>
      <c r="K254" s="73"/>
      <c r="L254" s="71"/>
      <c r="M254" s="255"/>
      <c r="N254" s="46"/>
      <c r="O254" s="46"/>
      <c r="P254" s="46"/>
      <c r="Q254" s="46"/>
      <c r="R254" s="46"/>
      <c r="S254" s="46"/>
      <c r="T254" s="94"/>
      <c r="AT254" s="23" t="s">
        <v>205</v>
      </c>
      <c r="AU254" s="23" t="s">
        <v>187</v>
      </c>
    </row>
    <row r="255" spans="2:65" s="1" customFormat="1" ht="22.8" customHeight="1">
      <c r="B255" s="45"/>
      <c r="C255" s="220" t="s">
        <v>329</v>
      </c>
      <c r="D255" s="220" t="s">
        <v>182</v>
      </c>
      <c r="E255" s="221" t="s">
        <v>445</v>
      </c>
      <c r="F255" s="222" t="s">
        <v>446</v>
      </c>
      <c r="G255" s="223" t="s">
        <v>423</v>
      </c>
      <c r="H255" s="224">
        <v>1</v>
      </c>
      <c r="I255" s="225"/>
      <c r="J255" s="224">
        <f>ROUND(I255*H255,0)</f>
        <v>0</v>
      </c>
      <c r="K255" s="222" t="s">
        <v>193</v>
      </c>
      <c r="L255" s="71"/>
      <c r="M255" s="226" t="s">
        <v>22</v>
      </c>
      <c r="N255" s="227" t="s">
        <v>45</v>
      </c>
      <c r="O255" s="46"/>
      <c r="P255" s="228">
        <f>O255*H255</f>
        <v>0</v>
      </c>
      <c r="Q255" s="228">
        <v>0</v>
      </c>
      <c r="R255" s="228">
        <f>Q255*H255</f>
        <v>0</v>
      </c>
      <c r="S255" s="228">
        <v>0</v>
      </c>
      <c r="T255" s="229">
        <f>S255*H255</f>
        <v>0</v>
      </c>
      <c r="AR255" s="23" t="s">
        <v>224</v>
      </c>
      <c r="AT255" s="23" t="s">
        <v>182</v>
      </c>
      <c r="AU255" s="23" t="s">
        <v>187</v>
      </c>
      <c r="AY255" s="23" t="s">
        <v>180</v>
      </c>
      <c r="BE255" s="230">
        <f>IF(N255="základní",J255,0)</f>
        <v>0</v>
      </c>
      <c r="BF255" s="230">
        <f>IF(N255="snížená",J255,0)</f>
        <v>0</v>
      </c>
      <c r="BG255" s="230">
        <f>IF(N255="zákl. přenesená",J255,0)</f>
        <v>0</v>
      </c>
      <c r="BH255" s="230">
        <f>IF(N255="sníž. přenesená",J255,0)</f>
        <v>0</v>
      </c>
      <c r="BI255" s="230">
        <f>IF(N255="nulová",J255,0)</f>
        <v>0</v>
      </c>
      <c r="BJ255" s="23" t="s">
        <v>187</v>
      </c>
      <c r="BK255" s="230">
        <f>ROUND(I255*H255,0)</f>
        <v>0</v>
      </c>
      <c r="BL255" s="23" t="s">
        <v>224</v>
      </c>
      <c r="BM255" s="23" t="s">
        <v>447</v>
      </c>
    </row>
    <row r="256" spans="2:65" s="1" customFormat="1" ht="14.4" customHeight="1">
      <c r="B256" s="45"/>
      <c r="C256" s="220" t="s">
        <v>448</v>
      </c>
      <c r="D256" s="220" t="s">
        <v>182</v>
      </c>
      <c r="E256" s="221" t="s">
        <v>449</v>
      </c>
      <c r="F256" s="222" t="s">
        <v>450</v>
      </c>
      <c r="G256" s="223" t="s">
        <v>423</v>
      </c>
      <c r="H256" s="224">
        <v>1</v>
      </c>
      <c r="I256" s="225"/>
      <c r="J256" s="224">
        <f>ROUND(I256*H256,0)</f>
        <v>0</v>
      </c>
      <c r="K256" s="222" t="s">
        <v>193</v>
      </c>
      <c r="L256" s="71"/>
      <c r="M256" s="226" t="s">
        <v>22</v>
      </c>
      <c r="N256" s="227" t="s">
        <v>45</v>
      </c>
      <c r="O256" s="46"/>
      <c r="P256" s="228">
        <f>O256*H256</f>
        <v>0</v>
      </c>
      <c r="Q256" s="228">
        <v>0</v>
      </c>
      <c r="R256" s="228">
        <f>Q256*H256</f>
        <v>0</v>
      </c>
      <c r="S256" s="228">
        <v>0</v>
      </c>
      <c r="T256" s="229">
        <f>S256*H256</f>
        <v>0</v>
      </c>
      <c r="AR256" s="23" t="s">
        <v>224</v>
      </c>
      <c r="AT256" s="23" t="s">
        <v>182</v>
      </c>
      <c r="AU256" s="23" t="s">
        <v>187</v>
      </c>
      <c r="AY256" s="23" t="s">
        <v>180</v>
      </c>
      <c r="BE256" s="230">
        <f>IF(N256="základní",J256,0)</f>
        <v>0</v>
      </c>
      <c r="BF256" s="230">
        <f>IF(N256="snížená",J256,0)</f>
        <v>0</v>
      </c>
      <c r="BG256" s="230">
        <f>IF(N256="zákl. přenesená",J256,0)</f>
        <v>0</v>
      </c>
      <c r="BH256" s="230">
        <f>IF(N256="sníž. přenesená",J256,0)</f>
        <v>0</v>
      </c>
      <c r="BI256" s="230">
        <f>IF(N256="nulová",J256,0)</f>
        <v>0</v>
      </c>
      <c r="BJ256" s="23" t="s">
        <v>187</v>
      </c>
      <c r="BK256" s="230">
        <f>ROUND(I256*H256,0)</f>
        <v>0</v>
      </c>
      <c r="BL256" s="23" t="s">
        <v>224</v>
      </c>
      <c r="BM256" s="23" t="s">
        <v>451</v>
      </c>
    </row>
    <row r="257" spans="2:47" s="1" customFormat="1" ht="13.5">
      <c r="B257" s="45"/>
      <c r="C257" s="73"/>
      <c r="D257" s="233" t="s">
        <v>205</v>
      </c>
      <c r="E257" s="73"/>
      <c r="F257" s="254" t="s">
        <v>452</v>
      </c>
      <c r="G257" s="73"/>
      <c r="H257" s="73"/>
      <c r="I257" s="190"/>
      <c r="J257" s="73"/>
      <c r="K257" s="73"/>
      <c r="L257" s="71"/>
      <c r="M257" s="255"/>
      <c r="N257" s="46"/>
      <c r="O257" s="46"/>
      <c r="P257" s="46"/>
      <c r="Q257" s="46"/>
      <c r="R257" s="46"/>
      <c r="S257" s="46"/>
      <c r="T257" s="94"/>
      <c r="AT257" s="23" t="s">
        <v>205</v>
      </c>
      <c r="AU257" s="23" t="s">
        <v>187</v>
      </c>
    </row>
    <row r="258" spans="2:65" s="1" customFormat="1" ht="22.8" customHeight="1">
      <c r="B258" s="45"/>
      <c r="C258" s="220" t="s">
        <v>335</v>
      </c>
      <c r="D258" s="220" t="s">
        <v>182</v>
      </c>
      <c r="E258" s="221" t="s">
        <v>453</v>
      </c>
      <c r="F258" s="222" t="s">
        <v>454</v>
      </c>
      <c r="G258" s="223" t="s">
        <v>423</v>
      </c>
      <c r="H258" s="224">
        <v>1</v>
      </c>
      <c r="I258" s="225"/>
      <c r="J258" s="224">
        <f>ROUND(I258*H258,0)</f>
        <v>0</v>
      </c>
      <c r="K258" s="222" t="s">
        <v>193</v>
      </c>
      <c r="L258" s="71"/>
      <c r="M258" s="226" t="s">
        <v>22</v>
      </c>
      <c r="N258" s="227" t="s">
        <v>45</v>
      </c>
      <c r="O258" s="46"/>
      <c r="P258" s="228">
        <f>O258*H258</f>
        <v>0</v>
      </c>
      <c r="Q258" s="228">
        <v>0</v>
      </c>
      <c r="R258" s="228">
        <f>Q258*H258</f>
        <v>0</v>
      </c>
      <c r="S258" s="228">
        <v>0</v>
      </c>
      <c r="T258" s="229">
        <f>S258*H258</f>
        <v>0</v>
      </c>
      <c r="AR258" s="23" t="s">
        <v>224</v>
      </c>
      <c r="AT258" s="23" t="s">
        <v>182</v>
      </c>
      <c r="AU258" s="23" t="s">
        <v>187</v>
      </c>
      <c r="AY258" s="23" t="s">
        <v>180</v>
      </c>
      <c r="BE258" s="230">
        <f>IF(N258="základní",J258,0)</f>
        <v>0</v>
      </c>
      <c r="BF258" s="230">
        <f>IF(N258="snížená",J258,0)</f>
        <v>0</v>
      </c>
      <c r="BG258" s="230">
        <f>IF(N258="zákl. přenesená",J258,0)</f>
        <v>0</v>
      </c>
      <c r="BH258" s="230">
        <f>IF(N258="sníž. přenesená",J258,0)</f>
        <v>0</v>
      </c>
      <c r="BI258" s="230">
        <f>IF(N258="nulová",J258,0)</f>
        <v>0</v>
      </c>
      <c r="BJ258" s="23" t="s">
        <v>187</v>
      </c>
      <c r="BK258" s="230">
        <f>ROUND(I258*H258,0)</f>
        <v>0</v>
      </c>
      <c r="BL258" s="23" t="s">
        <v>224</v>
      </c>
      <c r="BM258" s="23" t="s">
        <v>455</v>
      </c>
    </row>
    <row r="259" spans="2:65" s="1" customFormat="1" ht="22.8" customHeight="1">
      <c r="B259" s="45"/>
      <c r="C259" s="220" t="s">
        <v>456</v>
      </c>
      <c r="D259" s="220" t="s">
        <v>182</v>
      </c>
      <c r="E259" s="221" t="s">
        <v>457</v>
      </c>
      <c r="F259" s="222" t="s">
        <v>458</v>
      </c>
      <c r="G259" s="223" t="s">
        <v>358</v>
      </c>
      <c r="H259" s="224">
        <v>1</v>
      </c>
      <c r="I259" s="225"/>
      <c r="J259" s="224">
        <f>ROUND(I259*H259,0)</f>
        <v>0</v>
      </c>
      <c r="K259" s="222" t="s">
        <v>193</v>
      </c>
      <c r="L259" s="71"/>
      <c r="M259" s="226" t="s">
        <v>22</v>
      </c>
      <c r="N259" s="227" t="s">
        <v>45</v>
      </c>
      <c r="O259" s="46"/>
      <c r="P259" s="228">
        <f>O259*H259</f>
        <v>0</v>
      </c>
      <c r="Q259" s="228">
        <v>0</v>
      </c>
      <c r="R259" s="228">
        <f>Q259*H259</f>
        <v>0</v>
      </c>
      <c r="S259" s="228">
        <v>0</v>
      </c>
      <c r="T259" s="229">
        <f>S259*H259</f>
        <v>0</v>
      </c>
      <c r="AR259" s="23" t="s">
        <v>224</v>
      </c>
      <c r="AT259" s="23" t="s">
        <v>182</v>
      </c>
      <c r="AU259" s="23" t="s">
        <v>187</v>
      </c>
      <c r="AY259" s="23" t="s">
        <v>180</v>
      </c>
      <c r="BE259" s="230">
        <f>IF(N259="základní",J259,0)</f>
        <v>0</v>
      </c>
      <c r="BF259" s="230">
        <f>IF(N259="snížená",J259,0)</f>
        <v>0</v>
      </c>
      <c r="BG259" s="230">
        <f>IF(N259="zákl. přenesená",J259,0)</f>
        <v>0</v>
      </c>
      <c r="BH259" s="230">
        <f>IF(N259="sníž. přenesená",J259,0)</f>
        <v>0</v>
      </c>
      <c r="BI259" s="230">
        <f>IF(N259="nulová",J259,0)</f>
        <v>0</v>
      </c>
      <c r="BJ259" s="23" t="s">
        <v>187</v>
      </c>
      <c r="BK259" s="230">
        <f>ROUND(I259*H259,0)</f>
        <v>0</v>
      </c>
      <c r="BL259" s="23" t="s">
        <v>224</v>
      </c>
      <c r="BM259" s="23" t="s">
        <v>459</v>
      </c>
    </row>
    <row r="260" spans="2:65" s="1" customFormat="1" ht="14.4" customHeight="1">
      <c r="B260" s="45"/>
      <c r="C260" s="220" t="s">
        <v>342</v>
      </c>
      <c r="D260" s="220" t="s">
        <v>182</v>
      </c>
      <c r="E260" s="221" t="s">
        <v>460</v>
      </c>
      <c r="F260" s="222" t="s">
        <v>461</v>
      </c>
      <c r="G260" s="223" t="s">
        <v>423</v>
      </c>
      <c r="H260" s="224">
        <v>3</v>
      </c>
      <c r="I260" s="225"/>
      <c r="J260" s="224">
        <f>ROUND(I260*H260,0)</f>
        <v>0</v>
      </c>
      <c r="K260" s="222" t="s">
        <v>193</v>
      </c>
      <c r="L260" s="71"/>
      <c r="M260" s="226" t="s">
        <v>22</v>
      </c>
      <c r="N260" s="227" t="s">
        <v>45</v>
      </c>
      <c r="O260" s="46"/>
      <c r="P260" s="228">
        <f>O260*H260</f>
        <v>0</v>
      </c>
      <c r="Q260" s="228">
        <v>0</v>
      </c>
      <c r="R260" s="228">
        <f>Q260*H260</f>
        <v>0</v>
      </c>
      <c r="S260" s="228">
        <v>0</v>
      </c>
      <c r="T260" s="229">
        <f>S260*H260</f>
        <v>0</v>
      </c>
      <c r="AR260" s="23" t="s">
        <v>224</v>
      </c>
      <c r="AT260" s="23" t="s">
        <v>182</v>
      </c>
      <c r="AU260" s="23" t="s">
        <v>187</v>
      </c>
      <c r="AY260" s="23" t="s">
        <v>180</v>
      </c>
      <c r="BE260" s="230">
        <f>IF(N260="základní",J260,0)</f>
        <v>0</v>
      </c>
      <c r="BF260" s="230">
        <f>IF(N260="snížená",J260,0)</f>
        <v>0</v>
      </c>
      <c r="BG260" s="230">
        <f>IF(N260="zákl. přenesená",J260,0)</f>
        <v>0</v>
      </c>
      <c r="BH260" s="230">
        <f>IF(N260="sníž. přenesená",J260,0)</f>
        <v>0</v>
      </c>
      <c r="BI260" s="230">
        <f>IF(N260="nulová",J260,0)</f>
        <v>0</v>
      </c>
      <c r="BJ260" s="23" t="s">
        <v>187</v>
      </c>
      <c r="BK260" s="230">
        <f>ROUND(I260*H260,0)</f>
        <v>0</v>
      </c>
      <c r="BL260" s="23" t="s">
        <v>224</v>
      </c>
      <c r="BM260" s="23" t="s">
        <v>462</v>
      </c>
    </row>
    <row r="261" spans="2:65" s="1" customFormat="1" ht="22.8" customHeight="1">
      <c r="B261" s="45"/>
      <c r="C261" s="220" t="s">
        <v>463</v>
      </c>
      <c r="D261" s="220" t="s">
        <v>182</v>
      </c>
      <c r="E261" s="221" t="s">
        <v>464</v>
      </c>
      <c r="F261" s="222" t="s">
        <v>465</v>
      </c>
      <c r="G261" s="223" t="s">
        <v>423</v>
      </c>
      <c r="H261" s="224">
        <v>1</v>
      </c>
      <c r="I261" s="225"/>
      <c r="J261" s="224">
        <f>ROUND(I261*H261,0)</f>
        <v>0</v>
      </c>
      <c r="K261" s="222" t="s">
        <v>193</v>
      </c>
      <c r="L261" s="71"/>
      <c r="M261" s="226" t="s">
        <v>22</v>
      </c>
      <c r="N261" s="227" t="s">
        <v>45</v>
      </c>
      <c r="O261" s="46"/>
      <c r="P261" s="228">
        <f>O261*H261</f>
        <v>0</v>
      </c>
      <c r="Q261" s="228">
        <v>0</v>
      </c>
      <c r="R261" s="228">
        <f>Q261*H261</f>
        <v>0</v>
      </c>
      <c r="S261" s="228">
        <v>0</v>
      </c>
      <c r="T261" s="229">
        <f>S261*H261</f>
        <v>0</v>
      </c>
      <c r="AR261" s="23" t="s">
        <v>224</v>
      </c>
      <c r="AT261" s="23" t="s">
        <v>182</v>
      </c>
      <c r="AU261" s="23" t="s">
        <v>187</v>
      </c>
      <c r="AY261" s="23" t="s">
        <v>180</v>
      </c>
      <c r="BE261" s="230">
        <f>IF(N261="základní",J261,0)</f>
        <v>0</v>
      </c>
      <c r="BF261" s="230">
        <f>IF(N261="snížená",J261,0)</f>
        <v>0</v>
      </c>
      <c r="BG261" s="230">
        <f>IF(N261="zákl. přenesená",J261,0)</f>
        <v>0</v>
      </c>
      <c r="BH261" s="230">
        <f>IF(N261="sníž. přenesená",J261,0)</f>
        <v>0</v>
      </c>
      <c r="BI261" s="230">
        <f>IF(N261="nulová",J261,0)</f>
        <v>0</v>
      </c>
      <c r="BJ261" s="23" t="s">
        <v>187</v>
      </c>
      <c r="BK261" s="230">
        <f>ROUND(I261*H261,0)</f>
        <v>0</v>
      </c>
      <c r="BL261" s="23" t="s">
        <v>224</v>
      </c>
      <c r="BM261" s="23" t="s">
        <v>466</v>
      </c>
    </row>
    <row r="262" spans="2:47" s="1" customFormat="1" ht="13.5">
      <c r="B262" s="45"/>
      <c r="C262" s="73"/>
      <c r="D262" s="233" t="s">
        <v>205</v>
      </c>
      <c r="E262" s="73"/>
      <c r="F262" s="254" t="s">
        <v>467</v>
      </c>
      <c r="G262" s="73"/>
      <c r="H262" s="73"/>
      <c r="I262" s="190"/>
      <c r="J262" s="73"/>
      <c r="K262" s="73"/>
      <c r="L262" s="71"/>
      <c r="M262" s="255"/>
      <c r="N262" s="46"/>
      <c r="O262" s="46"/>
      <c r="P262" s="46"/>
      <c r="Q262" s="46"/>
      <c r="R262" s="46"/>
      <c r="S262" s="46"/>
      <c r="T262" s="94"/>
      <c r="AT262" s="23" t="s">
        <v>205</v>
      </c>
      <c r="AU262" s="23" t="s">
        <v>187</v>
      </c>
    </row>
    <row r="263" spans="2:65" s="1" customFormat="1" ht="14.4" customHeight="1">
      <c r="B263" s="45"/>
      <c r="C263" s="220" t="s">
        <v>345</v>
      </c>
      <c r="D263" s="220" t="s">
        <v>182</v>
      </c>
      <c r="E263" s="221" t="s">
        <v>468</v>
      </c>
      <c r="F263" s="222" t="s">
        <v>469</v>
      </c>
      <c r="G263" s="223" t="s">
        <v>423</v>
      </c>
      <c r="H263" s="224">
        <v>1</v>
      </c>
      <c r="I263" s="225"/>
      <c r="J263" s="224">
        <f>ROUND(I263*H263,0)</f>
        <v>0</v>
      </c>
      <c r="K263" s="222" t="s">
        <v>193</v>
      </c>
      <c r="L263" s="71"/>
      <c r="M263" s="226" t="s">
        <v>22</v>
      </c>
      <c r="N263" s="227" t="s">
        <v>45</v>
      </c>
      <c r="O263" s="46"/>
      <c r="P263" s="228">
        <f>O263*H263</f>
        <v>0</v>
      </c>
      <c r="Q263" s="228">
        <v>0</v>
      </c>
      <c r="R263" s="228">
        <f>Q263*H263</f>
        <v>0</v>
      </c>
      <c r="S263" s="228">
        <v>0</v>
      </c>
      <c r="T263" s="229">
        <f>S263*H263</f>
        <v>0</v>
      </c>
      <c r="AR263" s="23" t="s">
        <v>224</v>
      </c>
      <c r="AT263" s="23" t="s">
        <v>182</v>
      </c>
      <c r="AU263" s="23" t="s">
        <v>187</v>
      </c>
      <c r="AY263" s="23" t="s">
        <v>180</v>
      </c>
      <c r="BE263" s="230">
        <f>IF(N263="základní",J263,0)</f>
        <v>0</v>
      </c>
      <c r="BF263" s="230">
        <f>IF(N263="snížená",J263,0)</f>
        <v>0</v>
      </c>
      <c r="BG263" s="230">
        <f>IF(N263="zákl. přenesená",J263,0)</f>
        <v>0</v>
      </c>
      <c r="BH263" s="230">
        <f>IF(N263="sníž. přenesená",J263,0)</f>
        <v>0</v>
      </c>
      <c r="BI263" s="230">
        <f>IF(N263="nulová",J263,0)</f>
        <v>0</v>
      </c>
      <c r="BJ263" s="23" t="s">
        <v>187</v>
      </c>
      <c r="BK263" s="230">
        <f>ROUND(I263*H263,0)</f>
        <v>0</v>
      </c>
      <c r="BL263" s="23" t="s">
        <v>224</v>
      </c>
      <c r="BM263" s="23" t="s">
        <v>470</v>
      </c>
    </row>
    <row r="264" spans="2:47" s="1" customFormat="1" ht="13.5">
      <c r="B264" s="45"/>
      <c r="C264" s="73"/>
      <c r="D264" s="233" t="s">
        <v>205</v>
      </c>
      <c r="E264" s="73"/>
      <c r="F264" s="254" t="s">
        <v>471</v>
      </c>
      <c r="G264" s="73"/>
      <c r="H264" s="73"/>
      <c r="I264" s="190"/>
      <c r="J264" s="73"/>
      <c r="K264" s="73"/>
      <c r="L264" s="71"/>
      <c r="M264" s="255"/>
      <c r="N264" s="46"/>
      <c r="O264" s="46"/>
      <c r="P264" s="46"/>
      <c r="Q264" s="46"/>
      <c r="R264" s="46"/>
      <c r="S264" s="46"/>
      <c r="T264" s="94"/>
      <c r="AT264" s="23" t="s">
        <v>205</v>
      </c>
      <c r="AU264" s="23" t="s">
        <v>187</v>
      </c>
    </row>
    <row r="265" spans="2:65" s="1" customFormat="1" ht="14.4" customHeight="1">
      <c r="B265" s="45"/>
      <c r="C265" s="220" t="s">
        <v>472</v>
      </c>
      <c r="D265" s="220" t="s">
        <v>182</v>
      </c>
      <c r="E265" s="221" t="s">
        <v>473</v>
      </c>
      <c r="F265" s="222" t="s">
        <v>474</v>
      </c>
      <c r="G265" s="223" t="s">
        <v>423</v>
      </c>
      <c r="H265" s="224">
        <v>1</v>
      </c>
      <c r="I265" s="225"/>
      <c r="J265" s="224">
        <f>ROUND(I265*H265,0)</f>
        <v>0</v>
      </c>
      <c r="K265" s="222" t="s">
        <v>193</v>
      </c>
      <c r="L265" s="71"/>
      <c r="M265" s="226" t="s">
        <v>22</v>
      </c>
      <c r="N265" s="227" t="s">
        <v>45</v>
      </c>
      <c r="O265" s="46"/>
      <c r="P265" s="228">
        <f>O265*H265</f>
        <v>0</v>
      </c>
      <c r="Q265" s="228">
        <v>0</v>
      </c>
      <c r="R265" s="228">
        <f>Q265*H265</f>
        <v>0</v>
      </c>
      <c r="S265" s="228">
        <v>0</v>
      </c>
      <c r="T265" s="229">
        <f>S265*H265</f>
        <v>0</v>
      </c>
      <c r="AR265" s="23" t="s">
        <v>224</v>
      </c>
      <c r="AT265" s="23" t="s">
        <v>182</v>
      </c>
      <c r="AU265" s="23" t="s">
        <v>187</v>
      </c>
      <c r="AY265" s="23" t="s">
        <v>180</v>
      </c>
      <c r="BE265" s="230">
        <f>IF(N265="základní",J265,0)</f>
        <v>0</v>
      </c>
      <c r="BF265" s="230">
        <f>IF(N265="snížená",J265,0)</f>
        <v>0</v>
      </c>
      <c r="BG265" s="230">
        <f>IF(N265="zákl. přenesená",J265,0)</f>
        <v>0</v>
      </c>
      <c r="BH265" s="230">
        <f>IF(N265="sníž. přenesená",J265,0)</f>
        <v>0</v>
      </c>
      <c r="BI265" s="230">
        <f>IF(N265="nulová",J265,0)</f>
        <v>0</v>
      </c>
      <c r="BJ265" s="23" t="s">
        <v>187</v>
      </c>
      <c r="BK265" s="230">
        <f>ROUND(I265*H265,0)</f>
        <v>0</v>
      </c>
      <c r="BL265" s="23" t="s">
        <v>224</v>
      </c>
      <c r="BM265" s="23" t="s">
        <v>475</v>
      </c>
    </row>
    <row r="266" spans="2:47" s="1" customFormat="1" ht="13.5">
      <c r="B266" s="45"/>
      <c r="C266" s="73"/>
      <c r="D266" s="233" t="s">
        <v>205</v>
      </c>
      <c r="E266" s="73"/>
      <c r="F266" s="254" t="s">
        <v>476</v>
      </c>
      <c r="G266" s="73"/>
      <c r="H266" s="73"/>
      <c r="I266" s="190"/>
      <c r="J266" s="73"/>
      <c r="K266" s="73"/>
      <c r="L266" s="71"/>
      <c r="M266" s="255"/>
      <c r="N266" s="46"/>
      <c r="O266" s="46"/>
      <c r="P266" s="46"/>
      <c r="Q266" s="46"/>
      <c r="R266" s="46"/>
      <c r="S266" s="46"/>
      <c r="T266" s="94"/>
      <c r="AT266" s="23" t="s">
        <v>205</v>
      </c>
      <c r="AU266" s="23" t="s">
        <v>187</v>
      </c>
    </row>
    <row r="267" spans="2:65" s="1" customFormat="1" ht="34.2" customHeight="1">
      <c r="B267" s="45"/>
      <c r="C267" s="220" t="s">
        <v>351</v>
      </c>
      <c r="D267" s="220" t="s">
        <v>182</v>
      </c>
      <c r="E267" s="221" t="s">
        <v>477</v>
      </c>
      <c r="F267" s="222" t="s">
        <v>478</v>
      </c>
      <c r="G267" s="223" t="s">
        <v>334</v>
      </c>
      <c r="H267" s="225"/>
      <c r="I267" s="225"/>
      <c r="J267" s="224">
        <f>ROUND(I267*H267,0)</f>
        <v>0</v>
      </c>
      <c r="K267" s="222" t="s">
        <v>193</v>
      </c>
      <c r="L267" s="71"/>
      <c r="M267" s="226" t="s">
        <v>22</v>
      </c>
      <c r="N267" s="227" t="s">
        <v>45</v>
      </c>
      <c r="O267" s="46"/>
      <c r="P267" s="228">
        <f>O267*H267</f>
        <v>0</v>
      </c>
      <c r="Q267" s="228">
        <v>0</v>
      </c>
      <c r="R267" s="228">
        <f>Q267*H267</f>
        <v>0</v>
      </c>
      <c r="S267" s="228">
        <v>0</v>
      </c>
      <c r="T267" s="229">
        <f>S267*H267</f>
        <v>0</v>
      </c>
      <c r="AR267" s="23" t="s">
        <v>224</v>
      </c>
      <c r="AT267" s="23" t="s">
        <v>182</v>
      </c>
      <c r="AU267" s="23" t="s">
        <v>187</v>
      </c>
      <c r="AY267" s="23" t="s">
        <v>180</v>
      </c>
      <c r="BE267" s="230">
        <f>IF(N267="základní",J267,0)</f>
        <v>0</v>
      </c>
      <c r="BF267" s="230">
        <f>IF(N267="snížená",J267,0)</f>
        <v>0</v>
      </c>
      <c r="BG267" s="230">
        <f>IF(N267="zákl. přenesená",J267,0)</f>
        <v>0</v>
      </c>
      <c r="BH267" s="230">
        <f>IF(N267="sníž. přenesená",J267,0)</f>
        <v>0</v>
      </c>
      <c r="BI267" s="230">
        <f>IF(N267="nulová",J267,0)</f>
        <v>0</v>
      </c>
      <c r="BJ267" s="23" t="s">
        <v>187</v>
      </c>
      <c r="BK267" s="230">
        <f>ROUND(I267*H267,0)</f>
        <v>0</v>
      </c>
      <c r="BL267" s="23" t="s">
        <v>224</v>
      </c>
      <c r="BM267" s="23" t="s">
        <v>479</v>
      </c>
    </row>
    <row r="268" spans="2:47" s="1" customFormat="1" ht="13.5">
      <c r="B268" s="45"/>
      <c r="C268" s="73"/>
      <c r="D268" s="233" t="s">
        <v>205</v>
      </c>
      <c r="E268" s="73"/>
      <c r="F268" s="254" t="s">
        <v>480</v>
      </c>
      <c r="G268" s="73"/>
      <c r="H268" s="73"/>
      <c r="I268" s="190"/>
      <c r="J268" s="73"/>
      <c r="K268" s="73"/>
      <c r="L268" s="71"/>
      <c r="M268" s="255"/>
      <c r="N268" s="46"/>
      <c r="O268" s="46"/>
      <c r="P268" s="46"/>
      <c r="Q268" s="46"/>
      <c r="R268" s="46"/>
      <c r="S268" s="46"/>
      <c r="T268" s="94"/>
      <c r="AT268" s="23" t="s">
        <v>205</v>
      </c>
      <c r="AU268" s="23" t="s">
        <v>187</v>
      </c>
    </row>
    <row r="269" spans="2:63" s="10" customFormat="1" ht="29.85" customHeight="1">
      <c r="B269" s="204"/>
      <c r="C269" s="205"/>
      <c r="D269" s="206" t="s">
        <v>72</v>
      </c>
      <c r="E269" s="218" t="s">
        <v>481</v>
      </c>
      <c r="F269" s="218" t="s">
        <v>482</v>
      </c>
      <c r="G269" s="205"/>
      <c r="H269" s="205"/>
      <c r="I269" s="208"/>
      <c r="J269" s="219">
        <f>BK269</f>
        <v>0</v>
      </c>
      <c r="K269" s="205"/>
      <c r="L269" s="210"/>
      <c r="M269" s="211"/>
      <c r="N269" s="212"/>
      <c r="O269" s="212"/>
      <c r="P269" s="213">
        <f>SUM(P270:P296)</f>
        <v>0</v>
      </c>
      <c r="Q269" s="212"/>
      <c r="R269" s="213">
        <f>SUM(R270:R296)</f>
        <v>0</v>
      </c>
      <c r="S269" s="212"/>
      <c r="T269" s="214">
        <f>SUM(T270:T296)</f>
        <v>0</v>
      </c>
      <c r="AR269" s="215" t="s">
        <v>187</v>
      </c>
      <c r="AT269" s="216" t="s">
        <v>72</v>
      </c>
      <c r="AU269" s="216" t="s">
        <v>10</v>
      </c>
      <c r="AY269" s="215" t="s">
        <v>180</v>
      </c>
      <c r="BK269" s="217">
        <f>SUM(BK270:BK296)</f>
        <v>0</v>
      </c>
    </row>
    <row r="270" spans="2:65" s="1" customFormat="1" ht="14.4" customHeight="1">
      <c r="B270" s="45"/>
      <c r="C270" s="220" t="s">
        <v>483</v>
      </c>
      <c r="D270" s="220" t="s">
        <v>182</v>
      </c>
      <c r="E270" s="221" t="s">
        <v>484</v>
      </c>
      <c r="F270" s="222" t="s">
        <v>485</v>
      </c>
      <c r="G270" s="223" t="s">
        <v>269</v>
      </c>
      <c r="H270" s="224">
        <v>1</v>
      </c>
      <c r="I270" s="225"/>
      <c r="J270" s="224">
        <f>ROUND(I270*H270,0)</f>
        <v>0</v>
      </c>
      <c r="K270" s="222" t="s">
        <v>22</v>
      </c>
      <c r="L270" s="71"/>
      <c r="M270" s="226" t="s">
        <v>22</v>
      </c>
      <c r="N270" s="227" t="s">
        <v>45</v>
      </c>
      <c r="O270" s="46"/>
      <c r="P270" s="228">
        <f>O270*H270</f>
        <v>0</v>
      </c>
      <c r="Q270" s="228">
        <v>0</v>
      </c>
      <c r="R270" s="228">
        <f>Q270*H270</f>
        <v>0</v>
      </c>
      <c r="S270" s="228">
        <v>0</v>
      </c>
      <c r="T270" s="229">
        <f>S270*H270</f>
        <v>0</v>
      </c>
      <c r="AR270" s="23" t="s">
        <v>224</v>
      </c>
      <c r="AT270" s="23" t="s">
        <v>182</v>
      </c>
      <c r="AU270" s="23" t="s">
        <v>187</v>
      </c>
      <c r="AY270" s="23" t="s">
        <v>180</v>
      </c>
      <c r="BE270" s="230">
        <f>IF(N270="základní",J270,0)</f>
        <v>0</v>
      </c>
      <c r="BF270" s="230">
        <f>IF(N270="snížená",J270,0)</f>
        <v>0</v>
      </c>
      <c r="BG270" s="230">
        <f>IF(N270="zákl. přenesená",J270,0)</f>
        <v>0</v>
      </c>
      <c r="BH270" s="230">
        <f>IF(N270="sníž. přenesená",J270,0)</f>
        <v>0</v>
      </c>
      <c r="BI270" s="230">
        <f>IF(N270="nulová",J270,0)</f>
        <v>0</v>
      </c>
      <c r="BJ270" s="23" t="s">
        <v>187</v>
      </c>
      <c r="BK270" s="230">
        <f>ROUND(I270*H270,0)</f>
        <v>0</v>
      </c>
      <c r="BL270" s="23" t="s">
        <v>224</v>
      </c>
      <c r="BM270" s="23" t="s">
        <v>486</v>
      </c>
    </row>
    <row r="271" spans="2:65" s="1" customFormat="1" ht="14.4" customHeight="1">
      <c r="B271" s="45"/>
      <c r="C271" s="220" t="s">
        <v>354</v>
      </c>
      <c r="D271" s="220" t="s">
        <v>182</v>
      </c>
      <c r="E271" s="221" t="s">
        <v>487</v>
      </c>
      <c r="F271" s="222" t="s">
        <v>488</v>
      </c>
      <c r="G271" s="223" t="s">
        <v>269</v>
      </c>
      <c r="H271" s="224">
        <v>1</v>
      </c>
      <c r="I271" s="225"/>
      <c r="J271" s="224">
        <f>ROUND(I271*H271,0)</f>
        <v>0</v>
      </c>
      <c r="K271" s="222" t="s">
        <v>22</v>
      </c>
      <c r="L271" s="71"/>
      <c r="M271" s="226" t="s">
        <v>22</v>
      </c>
      <c r="N271" s="227" t="s">
        <v>45</v>
      </c>
      <c r="O271" s="46"/>
      <c r="P271" s="228">
        <f>O271*H271</f>
        <v>0</v>
      </c>
      <c r="Q271" s="228">
        <v>0</v>
      </c>
      <c r="R271" s="228">
        <f>Q271*H271</f>
        <v>0</v>
      </c>
      <c r="S271" s="228">
        <v>0</v>
      </c>
      <c r="T271" s="229">
        <f>S271*H271</f>
        <v>0</v>
      </c>
      <c r="AR271" s="23" t="s">
        <v>224</v>
      </c>
      <c r="AT271" s="23" t="s">
        <v>182</v>
      </c>
      <c r="AU271" s="23" t="s">
        <v>187</v>
      </c>
      <c r="AY271" s="23" t="s">
        <v>180</v>
      </c>
      <c r="BE271" s="230">
        <f>IF(N271="základní",J271,0)</f>
        <v>0</v>
      </c>
      <c r="BF271" s="230">
        <f>IF(N271="snížená",J271,0)</f>
        <v>0</v>
      </c>
      <c r="BG271" s="230">
        <f>IF(N271="zákl. přenesená",J271,0)</f>
        <v>0</v>
      </c>
      <c r="BH271" s="230">
        <f>IF(N271="sníž. přenesená",J271,0)</f>
        <v>0</v>
      </c>
      <c r="BI271" s="230">
        <f>IF(N271="nulová",J271,0)</f>
        <v>0</v>
      </c>
      <c r="BJ271" s="23" t="s">
        <v>187</v>
      </c>
      <c r="BK271" s="230">
        <f>ROUND(I271*H271,0)</f>
        <v>0</v>
      </c>
      <c r="BL271" s="23" t="s">
        <v>224</v>
      </c>
      <c r="BM271" s="23" t="s">
        <v>489</v>
      </c>
    </row>
    <row r="272" spans="2:65" s="1" customFormat="1" ht="14.4" customHeight="1">
      <c r="B272" s="45"/>
      <c r="C272" s="220" t="s">
        <v>490</v>
      </c>
      <c r="D272" s="220" t="s">
        <v>182</v>
      </c>
      <c r="E272" s="221" t="s">
        <v>491</v>
      </c>
      <c r="F272" s="222" t="s">
        <v>492</v>
      </c>
      <c r="G272" s="223" t="s">
        <v>269</v>
      </c>
      <c r="H272" s="224">
        <v>2</v>
      </c>
      <c r="I272" s="225"/>
      <c r="J272" s="224">
        <f>ROUND(I272*H272,0)</f>
        <v>0</v>
      </c>
      <c r="K272" s="222" t="s">
        <v>22</v>
      </c>
      <c r="L272" s="71"/>
      <c r="M272" s="226" t="s">
        <v>22</v>
      </c>
      <c r="N272" s="227" t="s">
        <v>45</v>
      </c>
      <c r="O272" s="46"/>
      <c r="P272" s="228">
        <f>O272*H272</f>
        <v>0</v>
      </c>
      <c r="Q272" s="228">
        <v>0</v>
      </c>
      <c r="R272" s="228">
        <f>Q272*H272</f>
        <v>0</v>
      </c>
      <c r="S272" s="228">
        <v>0</v>
      </c>
      <c r="T272" s="229">
        <f>S272*H272</f>
        <v>0</v>
      </c>
      <c r="AR272" s="23" t="s">
        <v>224</v>
      </c>
      <c r="AT272" s="23" t="s">
        <v>182</v>
      </c>
      <c r="AU272" s="23" t="s">
        <v>187</v>
      </c>
      <c r="AY272" s="23" t="s">
        <v>180</v>
      </c>
      <c r="BE272" s="230">
        <f>IF(N272="základní",J272,0)</f>
        <v>0</v>
      </c>
      <c r="BF272" s="230">
        <f>IF(N272="snížená",J272,0)</f>
        <v>0</v>
      </c>
      <c r="BG272" s="230">
        <f>IF(N272="zákl. přenesená",J272,0)</f>
        <v>0</v>
      </c>
      <c r="BH272" s="230">
        <f>IF(N272="sníž. přenesená",J272,0)</f>
        <v>0</v>
      </c>
      <c r="BI272" s="230">
        <f>IF(N272="nulová",J272,0)</f>
        <v>0</v>
      </c>
      <c r="BJ272" s="23" t="s">
        <v>187</v>
      </c>
      <c r="BK272" s="230">
        <f>ROUND(I272*H272,0)</f>
        <v>0</v>
      </c>
      <c r="BL272" s="23" t="s">
        <v>224</v>
      </c>
      <c r="BM272" s="23" t="s">
        <v>493</v>
      </c>
    </row>
    <row r="273" spans="2:65" s="1" customFormat="1" ht="14.4" customHeight="1">
      <c r="B273" s="45"/>
      <c r="C273" s="220" t="s">
        <v>359</v>
      </c>
      <c r="D273" s="220" t="s">
        <v>182</v>
      </c>
      <c r="E273" s="221" t="s">
        <v>494</v>
      </c>
      <c r="F273" s="222" t="s">
        <v>495</v>
      </c>
      <c r="G273" s="223" t="s">
        <v>203</v>
      </c>
      <c r="H273" s="224">
        <v>18</v>
      </c>
      <c r="I273" s="225"/>
      <c r="J273" s="224">
        <f>ROUND(I273*H273,0)</f>
        <v>0</v>
      </c>
      <c r="K273" s="222" t="s">
        <v>22</v>
      </c>
      <c r="L273" s="71"/>
      <c r="M273" s="226" t="s">
        <v>22</v>
      </c>
      <c r="N273" s="227" t="s">
        <v>45</v>
      </c>
      <c r="O273" s="46"/>
      <c r="P273" s="228">
        <f>O273*H273</f>
        <v>0</v>
      </c>
      <c r="Q273" s="228">
        <v>0</v>
      </c>
      <c r="R273" s="228">
        <f>Q273*H273</f>
        <v>0</v>
      </c>
      <c r="S273" s="228">
        <v>0</v>
      </c>
      <c r="T273" s="229">
        <f>S273*H273</f>
        <v>0</v>
      </c>
      <c r="AR273" s="23" t="s">
        <v>224</v>
      </c>
      <c r="AT273" s="23" t="s">
        <v>182</v>
      </c>
      <c r="AU273" s="23" t="s">
        <v>187</v>
      </c>
      <c r="AY273" s="23" t="s">
        <v>180</v>
      </c>
      <c r="BE273" s="230">
        <f>IF(N273="základní",J273,0)</f>
        <v>0</v>
      </c>
      <c r="BF273" s="230">
        <f>IF(N273="snížená",J273,0)</f>
        <v>0</v>
      </c>
      <c r="BG273" s="230">
        <f>IF(N273="zákl. přenesená",J273,0)</f>
        <v>0</v>
      </c>
      <c r="BH273" s="230">
        <f>IF(N273="sníž. přenesená",J273,0)</f>
        <v>0</v>
      </c>
      <c r="BI273" s="230">
        <f>IF(N273="nulová",J273,0)</f>
        <v>0</v>
      </c>
      <c r="BJ273" s="23" t="s">
        <v>187</v>
      </c>
      <c r="BK273" s="230">
        <f>ROUND(I273*H273,0)</f>
        <v>0</v>
      </c>
      <c r="BL273" s="23" t="s">
        <v>224</v>
      </c>
      <c r="BM273" s="23" t="s">
        <v>496</v>
      </c>
    </row>
    <row r="274" spans="2:65" s="1" customFormat="1" ht="14.4" customHeight="1">
      <c r="B274" s="45"/>
      <c r="C274" s="220" t="s">
        <v>497</v>
      </c>
      <c r="D274" s="220" t="s">
        <v>182</v>
      </c>
      <c r="E274" s="221" t="s">
        <v>498</v>
      </c>
      <c r="F274" s="222" t="s">
        <v>499</v>
      </c>
      <c r="G274" s="223" t="s">
        <v>203</v>
      </c>
      <c r="H274" s="224">
        <v>52</v>
      </c>
      <c r="I274" s="225"/>
      <c r="J274" s="224">
        <f>ROUND(I274*H274,0)</f>
        <v>0</v>
      </c>
      <c r="K274" s="222" t="s">
        <v>22</v>
      </c>
      <c r="L274" s="71"/>
      <c r="M274" s="226" t="s">
        <v>22</v>
      </c>
      <c r="N274" s="227" t="s">
        <v>45</v>
      </c>
      <c r="O274" s="46"/>
      <c r="P274" s="228">
        <f>O274*H274</f>
        <v>0</v>
      </c>
      <c r="Q274" s="228">
        <v>0</v>
      </c>
      <c r="R274" s="228">
        <f>Q274*H274</f>
        <v>0</v>
      </c>
      <c r="S274" s="228">
        <v>0</v>
      </c>
      <c r="T274" s="229">
        <f>S274*H274</f>
        <v>0</v>
      </c>
      <c r="AR274" s="23" t="s">
        <v>224</v>
      </c>
      <c r="AT274" s="23" t="s">
        <v>182</v>
      </c>
      <c r="AU274" s="23" t="s">
        <v>187</v>
      </c>
      <c r="AY274" s="23" t="s">
        <v>180</v>
      </c>
      <c r="BE274" s="230">
        <f>IF(N274="základní",J274,0)</f>
        <v>0</v>
      </c>
      <c r="BF274" s="230">
        <f>IF(N274="snížená",J274,0)</f>
        <v>0</v>
      </c>
      <c r="BG274" s="230">
        <f>IF(N274="zákl. přenesená",J274,0)</f>
        <v>0</v>
      </c>
      <c r="BH274" s="230">
        <f>IF(N274="sníž. přenesená",J274,0)</f>
        <v>0</v>
      </c>
      <c r="BI274" s="230">
        <f>IF(N274="nulová",J274,0)</f>
        <v>0</v>
      </c>
      <c r="BJ274" s="23" t="s">
        <v>187</v>
      </c>
      <c r="BK274" s="230">
        <f>ROUND(I274*H274,0)</f>
        <v>0</v>
      </c>
      <c r="BL274" s="23" t="s">
        <v>224</v>
      </c>
      <c r="BM274" s="23" t="s">
        <v>500</v>
      </c>
    </row>
    <row r="275" spans="2:65" s="1" customFormat="1" ht="14.4" customHeight="1">
      <c r="B275" s="45"/>
      <c r="C275" s="220" t="s">
        <v>363</v>
      </c>
      <c r="D275" s="220" t="s">
        <v>182</v>
      </c>
      <c r="E275" s="221" t="s">
        <v>501</v>
      </c>
      <c r="F275" s="222" t="s">
        <v>502</v>
      </c>
      <c r="G275" s="223" t="s">
        <v>203</v>
      </c>
      <c r="H275" s="224">
        <v>80</v>
      </c>
      <c r="I275" s="225"/>
      <c r="J275" s="224">
        <f>ROUND(I275*H275,0)</f>
        <v>0</v>
      </c>
      <c r="K275" s="222" t="s">
        <v>22</v>
      </c>
      <c r="L275" s="71"/>
      <c r="M275" s="226" t="s">
        <v>22</v>
      </c>
      <c r="N275" s="227" t="s">
        <v>45</v>
      </c>
      <c r="O275" s="46"/>
      <c r="P275" s="228">
        <f>O275*H275</f>
        <v>0</v>
      </c>
      <c r="Q275" s="228">
        <v>0</v>
      </c>
      <c r="R275" s="228">
        <f>Q275*H275</f>
        <v>0</v>
      </c>
      <c r="S275" s="228">
        <v>0</v>
      </c>
      <c r="T275" s="229">
        <f>S275*H275</f>
        <v>0</v>
      </c>
      <c r="AR275" s="23" t="s">
        <v>224</v>
      </c>
      <c r="AT275" s="23" t="s">
        <v>182</v>
      </c>
      <c r="AU275" s="23" t="s">
        <v>187</v>
      </c>
      <c r="AY275" s="23" t="s">
        <v>180</v>
      </c>
      <c r="BE275" s="230">
        <f>IF(N275="základní",J275,0)</f>
        <v>0</v>
      </c>
      <c r="BF275" s="230">
        <f>IF(N275="snížená",J275,0)</f>
        <v>0</v>
      </c>
      <c r="BG275" s="230">
        <f>IF(N275="zákl. přenesená",J275,0)</f>
        <v>0</v>
      </c>
      <c r="BH275" s="230">
        <f>IF(N275="sníž. přenesená",J275,0)</f>
        <v>0</v>
      </c>
      <c r="BI275" s="230">
        <f>IF(N275="nulová",J275,0)</f>
        <v>0</v>
      </c>
      <c r="BJ275" s="23" t="s">
        <v>187</v>
      </c>
      <c r="BK275" s="230">
        <f>ROUND(I275*H275,0)</f>
        <v>0</v>
      </c>
      <c r="BL275" s="23" t="s">
        <v>224</v>
      </c>
      <c r="BM275" s="23" t="s">
        <v>503</v>
      </c>
    </row>
    <row r="276" spans="2:65" s="1" customFormat="1" ht="14.4" customHeight="1">
      <c r="B276" s="45"/>
      <c r="C276" s="220" t="s">
        <v>504</v>
      </c>
      <c r="D276" s="220" t="s">
        <v>182</v>
      </c>
      <c r="E276" s="221" t="s">
        <v>505</v>
      </c>
      <c r="F276" s="222" t="s">
        <v>506</v>
      </c>
      <c r="G276" s="223" t="s">
        <v>203</v>
      </c>
      <c r="H276" s="224">
        <v>19</v>
      </c>
      <c r="I276" s="225"/>
      <c r="J276" s="224">
        <f>ROUND(I276*H276,0)</f>
        <v>0</v>
      </c>
      <c r="K276" s="222" t="s">
        <v>22</v>
      </c>
      <c r="L276" s="71"/>
      <c r="M276" s="226" t="s">
        <v>22</v>
      </c>
      <c r="N276" s="227" t="s">
        <v>45</v>
      </c>
      <c r="O276" s="46"/>
      <c r="P276" s="228">
        <f>O276*H276</f>
        <v>0</v>
      </c>
      <c r="Q276" s="228">
        <v>0</v>
      </c>
      <c r="R276" s="228">
        <f>Q276*H276</f>
        <v>0</v>
      </c>
      <c r="S276" s="228">
        <v>0</v>
      </c>
      <c r="T276" s="229">
        <f>S276*H276</f>
        <v>0</v>
      </c>
      <c r="AR276" s="23" t="s">
        <v>224</v>
      </c>
      <c r="AT276" s="23" t="s">
        <v>182</v>
      </c>
      <c r="AU276" s="23" t="s">
        <v>187</v>
      </c>
      <c r="AY276" s="23" t="s">
        <v>180</v>
      </c>
      <c r="BE276" s="230">
        <f>IF(N276="základní",J276,0)</f>
        <v>0</v>
      </c>
      <c r="BF276" s="230">
        <f>IF(N276="snížená",J276,0)</f>
        <v>0</v>
      </c>
      <c r="BG276" s="230">
        <f>IF(N276="zákl. přenesená",J276,0)</f>
        <v>0</v>
      </c>
      <c r="BH276" s="230">
        <f>IF(N276="sníž. přenesená",J276,0)</f>
        <v>0</v>
      </c>
      <c r="BI276" s="230">
        <f>IF(N276="nulová",J276,0)</f>
        <v>0</v>
      </c>
      <c r="BJ276" s="23" t="s">
        <v>187</v>
      </c>
      <c r="BK276" s="230">
        <f>ROUND(I276*H276,0)</f>
        <v>0</v>
      </c>
      <c r="BL276" s="23" t="s">
        <v>224</v>
      </c>
      <c r="BM276" s="23" t="s">
        <v>507</v>
      </c>
    </row>
    <row r="277" spans="2:65" s="1" customFormat="1" ht="14.4" customHeight="1">
      <c r="B277" s="45"/>
      <c r="C277" s="220" t="s">
        <v>367</v>
      </c>
      <c r="D277" s="220" t="s">
        <v>182</v>
      </c>
      <c r="E277" s="221" t="s">
        <v>508</v>
      </c>
      <c r="F277" s="222" t="s">
        <v>509</v>
      </c>
      <c r="G277" s="223" t="s">
        <v>203</v>
      </c>
      <c r="H277" s="224">
        <v>18</v>
      </c>
      <c r="I277" s="225"/>
      <c r="J277" s="224">
        <f>ROUND(I277*H277,0)</f>
        <v>0</v>
      </c>
      <c r="K277" s="222" t="s">
        <v>22</v>
      </c>
      <c r="L277" s="71"/>
      <c r="M277" s="226" t="s">
        <v>22</v>
      </c>
      <c r="N277" s="227" t="s">
        <v>45</v>
      </c>
      <c r="O277" s="46"/>
      <c r="P277" s="228">
        <f>O277*H277</f>
        <v>0</v>
      </c>
      <c r="Q277" s="228">
        <v>0</v>
      </c>
      <c r="R277" s="228">
        <f>Q277*H277</f>
        <v>0</v>
      </c>
      <c r="S277" s="228">
        <v>0</v>
      </c>
      <c r="T277" s="229">
        <f>S277*H277</f>
        <v>0</v>
      </c>
      <c r="AR277" s="23" t="s">
        <v>224</v>
      </c>
      <c r="AT277" s="23" t="s">
        <v>182</v>
      </c>
      <c r="AU277" s="23" t="s">
        <v>187</v>
      </c>
      <c r="AY277" s="23" t="s">
        <v>180</v>
      </c>
      <c r="BE277" s="230">
        <f>IF(N277="základní",J277,0)</f>
        <v>0</v>
      </c>
      <c r="BF277" s="230">
        <f>IF(N277="snížená",J277,0)</f>
        <v>0</v>
      </c>
      <c r="BG277" s="230">
        <f>IF(N277="zákl. přenesená",J277,0)</f>
        <v>0</v>
      </c>
      <c r="BH277" s="230">
        <f>IF(N277="sníž. přenesená",J277,0)</f>
        <v>0</v>
      </c>
      <c r="BI277" s="230">
        <f>IF(N277="nulová",J277,0)</f>
        <v>0</v>
      </c>
      <c r="BJ277" s="23" t="s">
        <v>187</v>
      </c>
      <c r="BK277" s="230">
        <f>ROUND(I277*H277,0)</f>
        <v>0</v>
      </c>
      <c r="BL277" s="23" t="s">
        <v>224</v>
      </c>
      <c r="BM277" s="23" t="s">
        <v>510</v>
      </c>
    </row>
    <row r="278" spans="2:65" s="1" customFormat="1" ht="14.4" customHeight="1">
      <c r="B278" s="45"/>
      <c r="C278" s="220" t="s">
        <v>511</v>
      </c>
      <c r="D278" s="220" t="s">
        <v>182</v>
      </c>
      <c r="E278" s="221" t="s">
        <v>512</v>
      </c>
      <c r="F278" s="222" t="s">
        <v>513</v>
      </c>
      <c r="G278" s="223" t="s">
        <v>203</v>
      </c>
      <c r="H278" s="224">
        <v>3</v>
      </c>
      <c r="I278" s="225"/>
      <c r="J278" s="224">
        <f>ROUND(I278*H278,0)</f>
        <v>0</v>
      </c>
      <c r="K278" s="222" t="s">
        <v>22</v>
      </c>
      <c r="L278" s="71"/>
      <c r="M278" s="226" t="s">
        <v>22</v>
      </c>
      <c r="N278" s="227" t="s">
        <v>45</v>
      </c>
      <c r="O278" s="46"/>
      <c r="P278" s="228">
        <f>O278*H278</f>
        <v>0</v>
      </c>
      <c r="Q278" s="228">
        <v>0</v>
      </c>
      <c r="R278" s="228">
        <f>Q278*H278</f>
        <v>0</v>
      </c>
      <c r="S278" s="228">
        <v>0</v>
      </c>
      <c r="T278" s="229">
        <f>S278*H278</f>
        <v>0</v>
      </c>
      <c r="AR278" s="23" t="s">
        <v>224</v>
      </c>
      <c r="AT278" s="23" t="s">
        <v>182</v>
      </c>
      <c r="AU278" s="23" t="s">
        <v>187</v>
      </c>
      <c r="AY278" s="23" t="s">
        <v>180</v>
      </c>
      <c r="BE278" s="230">
        <f>IF(N278="základní",J278,0)</f>
        <v>0</v>
      </c>
      <c r="BF278" s="230">
        <f>IF(N278="snížená",J278,0)</f>
        <v>0</v>
      </c>
      <c r="BG278" s="230">
        <f>IF(N278="zákl. přenesená",J278,0)</f>
        <v>0</v>
      </c>
      <c r="BH278" s="230">
        <f>IF(N278="sníž. přenesená",J278,0)</f>
        <v>0</v>
      </c>
      <c r="BI278" s="230">
        <f>IF(N278="nulová",J278,0)</f>
        <v>0</v>
      </c>
      <c r="BJ278" s="23" t="s">
        <v>187</v>
      </c>
      <c r="BK278" s="230">
        <f>ROUND(I278*H278,0)</f>
        <v>0</v>
      </c>
      <c r="BL278" s="23" t="s">
        <v>224</v>
      </c>
      <c r="BM278" s="23" t="s">
        <v>514</v>
      </c>
    </row>
    <row r="279" spans="2:65" s="1" customFormat="1" ht="14.4" customHeight="1">
      <c r="B279" s="45"/>
      <c r="C279" s="220" t="s">
        <v>370</v>
      </c>
      <c r="D279" s="220" t="s">
        <v>182</v>
      </c>
      <c r="E279" s="221" t="s">
        <v>515</v>
      </c>
      <c r="F279" s="222" t="s">
        <v>516</v>
      </c>
      <c r="G279" s="223" t="s">
        <v>269</v>
      </c>
      <c r="H279" s="224">
        <v>12</v>
      </c>
      <c r="I279" s="225"/>
      <c r="J279" s="224">
        <f>ROUND(I279*H279,0)</f>
        <v>0</v>
      </c>
      <c r="K279" s="222" t="s">
        <v>22</v>
      </c>
      <c r="L279" s="71"/>
      <c r="M279" s="226" t="s">
        <v>22</v>
      </c>
      <c r="N279" s="227" t="s">
        <v>45</v>
      </c>
      <c r="O279" s="46"/>
      <c r="P279" s="228">
        <f>O279*H279</f>
        <v>0</v>
      </c>
      <c r="Q279" s="228">
        <v>0</v>
      </c>
      <c r="R279" s="228">
        <f>Q279*H279</f>
        <v>0</v>
      </c>
      <c r="S279" s="228">
        <v>0</v>
      </c>
      <c r="T279" s="229">
        <f>S279*H279</f>
        <v>0</v>
      </c>
      <c r="AR279" s="23" t="s">
        <v>224</v>
      </c>
      <c r="AT279" s="23" t="s">
        <v>182</v>
      </c>
      <c r="AU279" s="23" t="s">
        <v>187</v>
      </c>
      <c r="AY279" s="23" t="s">
        <v>180</v>
      </c>
      <c r="BE279" s="230">
        <f>IF(N279="základní",J279,0)</f>
        <v>0</v>
      </c>
      <c r="BF279" s="230">
        <f>IF(N279="snížená",J279,0)</f>
        <v>0</v>
      </c>
      <c r="BG279" s="230">
        <f>IF(N279="zákl. přenesená",J279,0)</f>
        <v>0</v>
      </c>
      <c r="BH279" s="230">
        <f>IF(N279="sníž. přenesená",J279,0)</f>
        <v>0</v>
      </c>
      <c r="BI279" s="230">
        <f>IF(N279="nulová",J279,0)</f>
        <v>0</v>
      </c>
      <c r="BJ279" s="23" t="s">
        <v>187</v>
      </c>
      <c r="BK279" s="230">
        <f>ROUND(I279*H279,0)</f>
        <v>0</v>
      </c>
      <c r="BL279" s="23" t="s">
        <v>224</v>
      </c>
      <c r="BM279" s="23" t="s">
        <v>517</v>
      </c>
    </row>
    <row r="280" spans="2:65" s="1" customFormat="1" ht="14.4" customHeight="1">
      <c r="B280" s="45"/>
      <c r="C280" s="220" t="s">
        <v>518</v>
      </c>
      <c r="D280" s="220" t="s">
        <v>182</v>
      </c>
      <c r="E280" s="221" t="s">
        <v>519</v>
      </c>
      <c r="F280" s="222" t="s">
        <v>520</v>
      </c>
      <c r="G280" s="223" t="s">
        <v>269</v>
      </c>
      <c r="H280" s="224">
        <v>4</v>
      </c>
      <c r="I280" s="225"/>
      <c r="J280" s="224">
        <f>ROUND(I280*H280,0)</f>
        <v>0</v>
      </c>
      <c r="K280" s="222" t="s">
        <v>22</v>
      </c>
      <c r="L280" s="71"/>
      <c r="M280" s="226" t="s">
        <v>22</v>
      </c>
      <c r="N280" s="227" t="s">
        <v>45</v>
      </c>
      <c r="O280" s="46"/>
      <c r="P280" s="228">
        <f>O280*H280</f>
        <v>0</v>
      </c>
      <c r="Q280" s="228">
        <v>0</v>
      </c>
      <c r="R280" s="228">
        <f>Q280*H280</f>
        <v>0</v>
      </c>
      <c r="S280" s="228">
        <v>0</v>
      </c>
      <c r="T280" s="229">
        <f>S280*H280</f>
        <v>0</v>
      </c>
      <c r="AR280" s="23" t="s">
        <v>224</v>
      </c>
      <c r="AT280" s="23" t="s">
        <v>182</v>
      </c>
      <c r="AU280" s="23" t="s">
        <v>187</v>
      </c>
      <c r="AY280" s="23" t="s">
        <v>180</v>
      </c>
      <c r="BE280" s="230">
        <f>IF(N280="základní",J280,0)</f>
        <v>0</v>
      </c>
      <c r="BF280" s="230">
        <f>IF(N280="snížená",J280,0)</f>
        <v>0</v>
      </c>
      <c r="BG280" s="230">
        <f>IF(N280="zákl. přenesená",J280,0)</f>
        <v>0</v>
      </c>
      <c r="BH280" s="230">
        <f>IF(N280="sníž. přenesená",J280,0)</f>
        <v>0</v>
      </c>
      <c r="BI280" s="230">
        <f>IF(N280="nulová",J280,0)</f>
        <v>0</v>
      </c>
      <c r="BJ280" s="23" t="s">
        <v>187</v>
      </c>
      <c r="BK280" s="230">
        <f>ROUND(I280*H280,0)</f>
        <v>0</v>
      </c>
      <c r="BL280" s="23" t="s">
        <v>224</v>
      </c>
      <c r="BM280" s="23" t="s">
        <v>521</v>
      </c>
    </row>
    <row r="281" spans="2:65" s="1" customFormat="1" ht="14.4" customHeight="1">
      <c r="B281" s="45"/>
      <c r="C281" s="220" t="s">
        <v>374</v>
      </c>
      <c r="D281" s="220" t="s">
        <v>182</v>
      </c>
      <c r="E281" s="221" t="s">
        <v>522</v>
      </c>
      <c r="F281" s="222" t="s">
        <v>523</v>
      </c>
      <c r="G281" s="223" t="s">
        <v>269</v>
      </c>
      <c r="H281" s="224">
        <v>2</v>
      </c>
      <c r="I281" s="225"/>
      <c r="J281" s="224">
        <f>ROUND(I281*H281,0)</f>
        <v>0</v>
      </c>
      <c r="K281" s="222" t="s">
        <v>22</v>
      </c>
      <c r="L281" s="71"/>
      <c r="M281" s="226" t="s">
        <v>22</v>
      </c>
      <c r="N281" s="227" t="s">
        <v>45</v>
      </c>
      <c r="O281" s="46"/>
      <c r="P281" s="228">
        <f>O281*H281</f>
        <v>0</v>
      </c>
      <c r="Q281" s="228">
        <v>0</v>
      </c>
      <c r="R281" s="228">
        <f>Q281*H281</f>
        <v>0</v>
      </c>
      <c r="S281" s="228">
        <v>0</v>
      </c>
      <c r="T281" s="229">
        <f>S281*H281</f>
        <v>0</v>
      </c>
      <c r="AR281" s="23" t="s">
        <v>224</v>
      </c>
      <c r="AT281" s="23" t="s">
        <v>182</v>
      </c>
      <c r="AU281" s="23" t="s">
        <v>187</v>
      </c>
      <c r="AY281" s="23" t="s">
        <v>180</v>
      </c>
      <c r="BE281" s="230">
        <f>IF(N281="základní",J281,0)</f>
        <v>0</v>
      </c>
      <c r="BF281" s="230">
        <f>IF(N281="snížená",J281,0)</f>
        <v>0</v>
      </c>
      <c r="BG281" s="230">
        <f>IF(N281="zákl. přenesená",J281,0)</f>
        <v>0</v>
      </c>
      <c r="BH281" s="230">
        <f>IF(N281="sníž. přenesená",J281,0)</f>
        <v>0</v>
      </c>
      <c r="BI281" s="230">
        <f>IF(N281="nulová",J281,0)</f>
        <v>0</v>
      </c>
      <c r="BJ281" s="23" t="s">
        <v>187</v>
      </c>
      <c r="BK281" s="230">
        <f>ROUND(I281*H281,0)</f>
        <v>0</v>
      </c>
      <c r="BL281" s="23" t="s">
        <v>224</v>
      </c>
      <c r="BM281" s="23" t="s">
        <v>524</v>
      </c>
    </row>
    <row r="282" spans="2:65" s="1" customFormat="1" ht="14.4" customHeight="1">
      <c r="B282" s="45"/>
      <c r="C282" s="220" t="s">
        <v>525</v>
      </c>
      <c r="D282" s="220" t="s">
        <v>182</v>
      </c>
      <c r="E282" s="221" t="s">
        <v>526</v>
      </c>
      <c r="F282" s="222" t="s">
        <v>527</v>
      </c>
      <c r="G282" s="223" t="s">
        <v>269</v>
      </c>
      <c r="H282" s="224">
        <v>15</v>
      </c>
      <c r="I282" s="225"/>
      <c r="J282" s="224">
        <f>ROUND(I282*H282,0)</f>
        <v>0</v>
      </c>
      <c r="K282" s="222" t="s">
        <v>22</v>
      </c>
      <c r="L282" s="71"/>
      <c r="M282" s="226" t="s">
        <v>22</v>
      </c>
      <c r="N282" s="227" t="s">
        <v>45</v>
      </c>
      <c r="O282" s="46"/>
      <c r="P282" s="228">
        <f>O282*H282</f>
        <v>0</v>
      </c>
      <c r="Q282" s="228">
        <v>0</v>
      </c>
      <c r="R282" s="228">
        <f>Q282*H282</f>
        <v>0</v>
      </c>
      <c r="S282" s="228">
        <v>0</v>
      </c>
      <c r="T282" s="229">
        <f>S282*H282</f>
        <v>0</v>
      </c>
      <c r="AR282" s="23" t="s">
        <v>224</v>
      </c>
      <c r="AT282" s="23" t="s">
        <v>182</v>
      </c>
      <c r="AU282" s="23" t="s">
        <v>187</v>
      </c>
      <c r="AY282" s="23" t="s">
        <v>180</v>
      </c>
      <c r="BE282" s="230">
        <f>IF(N282="základní",J282,0)</f>
        <v>0</v>
      </c>
      <c r="BF282" s="230">
        <f>IF(N282="snížená",J282,0)</f>
        <v>0</v>
      </c>
      <c r="BG282" s="230">
        <f>IF(N282="zákl. přenesená",J282,0)</f>
        <v>0</v>
      </c>
      <c r="BH282" s="230">
        <f>IF(N282="sníž. přenesená",J282,0)</f>
        <v>0</v>
      </c>
      <c r="BI282" s="230">
        <f>IF(N282="nulová",J282,0)</f>
        <v>0</v>
      </c>
      <c r="BJ282" s="23" t="s">
        <v>187</v>
      </c>
      <c r="BK282" s="230">
        <f>ROUND(I282*H282,0)</f>
        <v>0</v>
      </c>
      <c r="BL282" s="23" t="s">
        <v>224</v>
      </c>
      <c r="BM282" s="23" t="s">
        <v>528</v>
      </c>
    </row>
    <row r="283" spans="2:65" s="1" customFormat="1" ht="14.4" customHeight="1">
      <c r="B283" s="45"/>
      <c r="C283" s="220" t="s">
        <v>378</v>
      </c>
      <c r="D283" s="220" t="s">
        <v>182</v>
      </c>
      <c r="E283" s="221" t="s">
        <v>529</v>
      </c>
      <c r="F283" s="222" t="s">
        <v>530</v>
      </c>
      <c r="G283" s="223" t="s">
        <v>269</v>
      </c>
      <c r="H283" s="224">
        <v>14</v>
      </c>
      <c r="I283" s="225"/>
      <c r="J283" s="224">
        <f>ROUND(I283*H283,0)</f>
        <v>0</v>
      </c>
      <c r="K283" s="222" t="s">
        <v>22</v>
      </c>
      <c r="L283" s="71"/>
      <c r="M283" s="226" t="s">
        <v>22</v>
      </c>
      <c r="N283" s="227" t="s">
        <v>45</v>
      </c>
      <c r="O283" s="46"/>
      <c r="P283" s="228">
        <f>O283*H283</f>
        <v>0</v>
      </c>
      <c r="Q283" s="228">
        <v>0</v>
      </c>
      <c r="R283" s="228">
        <f>Q283*H283</f>
        <v>0</v>
      </c>
      <c r="S283" s="228">
        <v>0</v>
      </c>
      <c r="T283" s="229">
        <f>S283*H283</f>
        <v>0</v>
      </c>
      <c r="AR283" s="23" t="s">
        <v>224</v>
      </c>
      <c r="AT283" s="23" t="s">
        <v>182</v>
      </c>
      <c r="AU283" s="23" t="s">
        <v>187</v>
      </c>
      <c r="AY283" s="23" t="s">
        <v>180</v>
      </c>
      <c r="BE283" s="230">
        <f>IF(N283="základní",J283,0)</f>
        <v>0</v>
      </c>
      <c r="BF283" s="230">
        <f>IF(N283="snížená",J283,0)</f>
        <v>0</v>
      </c>
      <c r="BG283" s="230">
        <f>IF(N283="zákl. přenesená",J283,0)</f>
        <v>0</v>
      </c>
      <c r="BH283" s="230">
        <f>IF(N283="sníž. přenesená",J283,0)</f>
        <v>0</v>
      </c>
      <c r="BI283" s="230">
        <f>IF(N283="nulová",J283,0)</f>
        <v>0</v>
      </c>
      <c r="BJ283" s="23" t="s">
        <v>187</v>
      </c>
      <c r="BK283" s="230">
        <f>ROUND(I283*H283,0)</f>
        <v>0</v>
      </c>
      <c r="BL283" s="23" t="s">
        <v>224</v>
      </c>
      <c r="BM283" s="23" t="s">
        <v>531</v>
      </c>
    </row>
    <row r="284" spans="2:65" s="1" customFormat="1" ht="14.4" customHeight="1">
      <c r="B284" s="45"/>
      <c r="C284" s="220" t="s">
        <v>532</v>
      </c>
      <c r="D284" s="220" t="s">
        <v>182</v>
      </c>
      <c r="E284" s="221" t="s">
        <v>533</v>
      </c>
      <c r="F284" s="222" t="s">
        <v>534</v>
      </c>
      <c r="G284" s="223" t="s">
        <v>269</v>
      </c>
      <c r="H284" s="224">
        <v>12</v>
      </c>
      <c r="I284" s="225"/>
      <c r="J284" s="224">
        <f>ROUND(I284*H284,0)</f>
        <v>0</v>
      </c>
      <c r="K284" s="222" t="s">
        <v>22</v>
      </c>
      <c r="L284" s="71"/>
      <c r="M284" s="226" t="s">
        <v>22</v>
      </c>
      <c r="N284" s="227" t="s">
        <v>45</v>
      </c>
      <c r="O284" s="46"/>
      <c r="P284" s="228">
        <f>O284*H284</f>
        <v>0</v>
      </c>
      <c r="Q284" s="228">
        <v>0</v>
      </c>
      <c r="R284" s="228">
        <f>Q284*H284</f>
        <v>0</v>
      </c>
      <c r="S284" s="228">
        <v>0</v>
      </c>
      <c r="T284" s="229">
        <f>S284*H284</f>
        <v>0</v>
      </c>
      <c r="AR284" s="23" t="s">
        <v>224</v>
      </c>
      <c r="AT284" s="23" t="s">
        <v>182</v>
      </c>
      <c r="AU284" s="23" t="s">
        <v>187</v>
      </c>
      <c r="AY284" s="23" t="s">
        <v>180</v>
      </c>
      <c r="BE284" s="230">
        <f>IF(N284="základní",J284,0)</f>
        <v>0</v>
      </c>
      <c r="BF284" s="230">
        <f>IF(N284="snížená",J284,0)</f>
        <v>0</v>
      </c>
      <c r="BG284" s="230">
        <f>IF(N284="zákl. přenesená",J284,0)</f>
        <v>0</v>
      </c>
      <c r="BH284" s="230">
        <f>IF(N284="sníž. přenesená",J284,0)</f>
        <v>0</v>
      </c>
      <c r="BI284" s="230">
        <f>IF(N284="nulová",J284,0)</f>
        <v>0</v>
      </c>
      <c r="BJ284" s="23" t="s">
        <v>187</v>
      </c>
      <c r="BK284" s="230">
        <f>ROUND(I284*H284,0)</f>
        <v>0</v>
      </c>
      <c r="BL284" s="23" t="s">
        <v>224</v>
      </c>
      <c r="BM284" s="23" t="s">
        <v>535</v>
      </c>
    </row>
    <row r="285" spans="2:65" s="1" customFormat="1" ht="14.4" customHeight="1">
      <c r="B285" s="45"/>
      <c r="C285" s="220" t="s">
        <v>383</v>
      </c>
      <c r="D285" s="220" t="s">
        <v>182</v>
      </c>
      <c r="E285" s="221" t="s">
        <v>536</v>
      </c>
      <c r="F285" s="222" t="s">
        <v>537</v>
      </c>
      <c r="G285" s="223" t="s">
        <v>269</v>
      </c>
      <c r="H285" s="224">
        <v>2</v>
      </c>
      <c r="I285" s="225"/>
      <c r="J285" s="224">
        <f>ROUND(I285*H285,0)</f>
        <v>0</v>
      </c>
      <c r="K285" s="222" t="s">
        <v>22</v>
      </c>
      <c r="L285" s="71"/>
      <c r="M285" s="226" t="s">
        <v>22</v>
      </c>
      <c r="N285" s="227" t="s">
        <v>45</v>
      </c>
      <c r="O285" s="46"/>
      <c r="P285" s="228">
        <f>O285*H285</f>
        <v>0</v>
      </c>
      <c r="Q285" s="228">
        <v>0</v>
      </c>
      <c r="R285" s="228">
        <f>Q285*H285</f>
        <v>0</v>
      </c>
      <c r="S285" s="228">
        <v>0</v>
      </c>
      <c r="T285" s="229">
        <f>S285*H285</f>
        <v>0</v>
      </c>
      <c r="AR285" s="23" t="s">
        <v>224</v>
      </c>
      <c r="AT285" s="23" t="s">
        <v>182</v>
      </c>
      <c r="AU285" s="23" t="s">
        <v>187</v>
      </c>
      <c r="AY285" s="23" t="s">
        <v>180</v>
      </c>
      <c r="BE285" s="230">
        <f>IF(N285="základní",J285,0)</f>
        <v>0</v>
      </c>
      <c r="BF285" s="230">
        <f>IF(N285="snížená",J285,0)</f>
        <v>0</v>
      </c>
      <c r="BG285" s="230">
        <f>IF(N285="zákl. přenesená",J285,0)</f>
        <v>0</v>
      </c>
      <c r="BH285" s="230">
        <f>IF(N285="sníž. přenesená",J285,0)</f>
        <v>0</v>
      </c>
      <c r="BI285" s="230">
        <f>IF(N285="nulová",J285,0)</f>
        <v>0</v>
      </c>
      <c r="BJ285" s="23" t="s">
        <v>187</v>
      </c>
      <c r="BK285" s="230">
        <f>ROUND(I285*H285,0)</f>
        <v>0</v>
      </c>
      <c r="BL285" s="23" t="s">
        <v>224</v>
      </c>
      <c r="BM285" s="23" t="s">
        <v>538</v>
      </c>
    </row>
    <row r="286" spans="2:65" s="1" customFormat="1" ht="14.4" customHeight="1">
      <c r="B286" s="45"/>
      <c r="C286" s="220" t="s">
        <v>539</v>
      </c>
      <c r="D286" s="220" t="s">
        <v>182</v>
      </c>
      <c r="E286" s="221" t="s">
        <v>540</v>
      </c>
      <c r="F286" s="222" t="s">
        <v>541</v>
      </c>
      <c r="G286" s="223" t="s">
        <v>269</v>
      </c>
      <c r="H286" s="224">
        <v>1</v>
      </c>
      <c r="I286" s="225"/>
      <c r="J286" s="224">
        <f>ROUND(I286*H286,0)</f>
        <v>0</v>
      </c>
      <c r="K286" s="222" t="s">
        <v>22</v>
      </c>
      <c r="L286" s="71"/>
      <c r="M286" s="226" t="s">
        <v>22</v>
      </c>
      <c r="N286" s="227" t="s">
        <v>45</v>
      </c>
      <c r="O286" s="46"/>
      <c r="P286" s="228">
        <f>O286*H286</f>
        <v>0</v>
      </c>
      <c r="Q286" s="228">
        <v>0</v>
      </c>
      <c r="R286" s="228">
        <f>Q286*H286</f>
        <v>0</v>
      </c>
      <c r="S286" s="228">
        <v>0</v>
      </c>
      <c r="T286" s="229">
        <f>S286*H286</f>
        <v>0</v>
      </c>
      <c r="AR286" s="23" t="s">
        <v>224</v>
      </c>
      <c r="AT286" s="23" t="s">
        <v>182</v>
      </c>
      <c r="AU286" s="23" t="s">
        <v>187</v>
      </c>
      <c r="AY286" s="23" t="s">
        <v>180</v>
      </c>
      <c r="BE286" s="230">
        <f>IF(N286="základní",J286,0)</f>
        <v>0</v>
      </c>
      <c r="BF286" s="230">
        <f>IF(N286="snížená",J286,0)</f>
        <v>0</v>
      </c>
      <c r="BG286" s="230">
        <f>IF(N286="zákl. přenesená",J286,0)</f>
        <v>0</v>
      </c>
      <c r="BH286" s="230">
        <f>IF(N286="sníž. přenesená",J286,0)</f>
        <v>0</v>
      </c>
      <c r="BI286" s="230">
        <f>IF(N286="nulová",J286,0)</f>
        <v>0</v>
      </c>
      <c r="BJ286" s="23" t="s">
        <v>187</v>
      </c>
      <c r="BK286" s="230">
        <f>ROUND(I286*H286,0)</f>
        <v>0</v>
      </c>
      <c r="BL286" s="23" t="s">
        <v>224</v>
      </c>
      <c r="BM286" s="23" t="s">
        <v>542</v>
      </c>
    </row>
    <row r="287" spans="2:65" s="1" customFormat="1" ht="14.4" customHeight="1">
      <c r="B287" s="45"/>
      <c r="C287" s="220" t="s">
        <v>386</v>
      </c>
      <c r="D287" s="220" t="s">
        <v>182</v>
      </c>
      <c r="E287" s="221" t="s">
        <v>543</v>
      </c>
      <c r="F287" s="222" t="s">
        <v>544</v>
      </c>
      <c r="G287" s="223" t="s">
        <v>269</v>
      </c>
      <c r="H287" s="224">
        <v>2</v>
      </c>
      <c r="I287" s="225"/>
      <c r="J287" s="224">
        <f>ROUND(I287*H287,0)</f>
        <v>0</v>
      </c>
      <c r="K287" s="222" t="s">
        <v>22</v>
      </c>
      <c r="L287" s="71"/>
      <c r="M287" s="226" t="s">
        <v>22</v>
      </c>
      <c r="N287" s="227" t="s">
        <v>45</v>
      </c>
      <c r="O287" s="46"/>
      <c r="P287" s="228">
        <f>O287*H287</f>
        <v>0</v>
      </c>
      <c r="Q287" s="228">
        <v>0</v>
      </c>
      <c r="R287" s="228">
        <f>Q287*H287</f>
        <v>0</v>
      </c>
      <c r="S287" s="228">
        <v>0</v>
      </c>
      <c r="T287" s="229">
        <f>S287*H287</f>
        <v>0</v>
      </c>
      <c r="AR287" s="23" t="s">
        <v>224</v>
      </c>
      <c r="AT287" s="23" t="s">
        <v>182</v>
      </c>
      <c r="AU287" s="23" t="s">
        <v>187</v>
      </c>
      <c r="AY287" s="23" t="s">
        <v>180</v>
      </c>
      <c r="BE287" s="230">
        <f>IF(N287="základní",J287,0)</f>
        <v>0</v>
      </c>
      <c r="BF287" s="230">
        <f>IF(N287="snížená",J287,0)</f>
        <v>0</v>
      </c>
      <c r="BG287" s="230">
        <f>IF(N287="zákl. přenesená",J287,0)</f>
        <v>0</v>
      </c>
      <c r="BH287" s="230">
        <f>IF(N287="sníž. přenesená",J287,0)</f>
        <v>0</v>
      </c>
      <c r="BI287" s="230">
        <f>IF(N287="nulová",J287,0)</f>
        <v>0</v>
      </c>
      <c r="BJ287" s="23" t="s">
        <v>187</v>
      </c>
      <c r="BK287" s="230">
        <f>ROUND(I287*H287,0)</f>
        <v>0</v>
      </c>
      <c r="BL287" s="23" t="s">
        <v>224</v>
      </c>
      <c r="BM287" s="23" t="s">
        <v>545</v>
      </c>
    </row>
    <row r="288" spans="2:65" s="1" customFormat="1" ht="14.4" customHeight="1">
      <c r="B288" s="45"/>
      <c r="C288" s="220" t="s">
        <v>546</v>
      </c>
      <c r="D288" s="220" t="s">
        <v>182</v>
      </c>
      <c r="E288" s="221" t="s">
        <v>547</v>
      </c>
      <c r="F288" s="222" t="s">
        <v>548</v>
      </c>
      <c r="G288" s="223" t="s">
        <v>269</v>
      </c>
      <c r="H288" s="224">
        <v>2</v>
      </c>
      <c r="I288" s="225"/>
      <c r="J288" s="224">
        <f>ROUND(I288*H288,0)</f>
        <v>0</v>
      </c>
      <c r="K288" s="222" t="s">
        <v>22</v>
      </c>
      <c r="L288" s="71"/>
      <c r="M288" s="226" t="s">
        <v>22</v>
      </c>
      <c r="N288" s="227" t="s">
        <v>45</v>
      </c>
      <c r="O288" s="46"/>
      <c r="P288" s="228">
        <f>O288*H288</f>
        <v>0</v>
      </c>
      <c r="Q288" s="228">
        <v>0</v>
      </c>
      <c r="R288" s="228">
        <f>Q288*H288</f>
        <v>0</v>
      </c>
      <c r="S288" s="228">
        <v>0</v>
      </c>
      <c r="T288" s="229">
        <f>S288*H288</f>
        <v>0</v>
      </c>
      <c r="AR288" s="23" t="s">
        <v>224</v>
      </c>
      <c r="AT288" s="23" t="s">
        <v>182</v>
      </c>
      <c r="AU288" s="23" t="s">
        <v>187</v>
      </c>
      <c r="AY288" s="23" t="s">
        <v>180</v>
      </c>
      <c r="BE288" s="230">
        <f>IF(N288="základní",J288,0)</f>
        <v>0</v>
      </c>
      <c r="BF288" s="230">
        <f>IF(N288="snížená",J288,0)</f>
        <v>0</v>
      </c>
      <c r="BG288" s="230">
        <f>IF(N288="zákl. přenesená",J288,0)</f>
        <v>0</v>
      </c>
      <c r="BH288" s="230">
        <f>IF(N288="sníž. přenesená",J288,0)</f>
        <v>0</v>
      </c>
      <c r="BI288" s="230">
        <f>IF(N288="nulová",J288,0)</f>
        <v>0</v>
      </c>
      <c r="BJ288" s="23" t="s">
        <v>187</v>
      </c>
      <c r="BK288" s="230">
        <f>ROUND(I288*H288,0)</f>
        <v>0</v>
      </c>
      <c r="BL288" s="23" t="s">
        <v>224</v>
      </c>
      <c r="BM288" s="23" t="s">
        <v>549</v>
      </c>
    </row>
    <row r="289" spans="2:65" s="1" customFormat="1" ht="14.4" customHeight="1">
      <c r="B289" s="45"/>
      <c r="C289" s="220" t="s">
        <v>392</v>
      </c>
      <c r="D289" s="220" t="s">
        <v>182</v>
      </c>
      <c r="E289" s="221" t="s">
        <v>550</v>
      </c>
      <c r="F289" s="222" t="s">
        <v>551</v>
      </c>
      <c r="G289" s="223" t="s">
        <v>269</v>
      </c>
      <c r="H289" s="224">
        <v>5</v>
      </c>
      <c r="I289" s="225"/>
      <c r="J289" s="224">
        <f>ROUND(I289*H289,0)</f>
        <v>0</v>
      </c>
      <c r="K289" s="222" t="s">
        <v>22</v>
      </c>
      <c r="L289" s="71"/>
      <c r="M289" s="226" t="s">
        <v>22</v>
      </c>
      <c r="N289" s="227" t="s">
        <v>45</v>
      </c>
      <c r="O289" s="46"/>
      <c r="P289" s="228">
        <f>O289*H289</f>
        <v>0</v>
      </c>
      <c r="Q289" s="228">
        <v>0</v>
      </c>
      <c r="R289" s="228">
        <f>Q289*H289</f>
        <v>0</v>
      </c>
      <c r="S289" s="228">
        <v>0</v>
      </c>
      <c r="T289" s="229">
        <f>S289*H289</f>
        <v>0</v>
      </c>
      <c r="AR289" s="23" t="s">
        <v>224</v>
      </c>
      <c r="AT289" s="23" t="s">
        <v>182</v>
      </c>
      <c r="AU289" s="23" t="s">
        <v>187</v>
      </c>
      <c r="AY289" s="23" t="s">
        <v>180</v>
      </c>
      <c r="BE289" s="230">
        <f>IF(N289="základní",J289,0)</f>
        <v>0</v>
      </c>
      <c r="BF289" s="230">
        <f>IF(N289="snížená",J289,0)</f>
        <v>0</v>
      </c>
      <c r="BG289" s="230">
        <f>IF(N289="zákl. přenesená",J289,0)</f>
        <v>0</v>
      </c>
      <c r="BH289" s="230">
        <f>IF(N289="sníž. přenesená",J289,0)</f>
        <v>0</v>
      </c>
      <c r="BI289" s="230">
        <f>IF(N289="nulová",J289,0)</f>
        <v>0</v>
      </c>
      <c r="BJ289" s="23" t="s">
        <v>187</v>
      </c>
      <c r="BK289" s="230">
        <f>ROUND(I289*H289,0)</f>
        <v>0</v>
      </c>
      <c r="BL289" s="23" t="s">
        <v>224</v>
      </c>
      <c r="BM289" s="23" t="s">
        <v>552</v>
      </c>
    </row>
    <row r="290" spans="2:65" s="1" customFormat="1" ht="14.4" customHeight="1">
      <c r="B290" s="45"/>
      <c r="C290" s="220" t="s">
        <v>553</v>
      </c>
      <c r="D290" s="220" t="s">
        <v>182</v>
      </c>
      <c r="E290" s="221" t="s">
        <v>554</v>
      </c>
      <c r="F290" s="222" t="s">
        <v>555</v>
      </c>
      <c r="G290" s="223" t="s">
        <v>269</v>
      </c>
      <c r="H290" s="224">
        <v>6</v>
      </c>
      <c r="I290" s="225"/>
      <c r="J290" s="224">
        <f>ROUND(I290*H290,0)</f>
        <v>0</v>
      </c>
      <c r="K290" s="222" t="s">
        <v>22</v>
      </c>
      <c r="L290" s="71"/>
      <c r="M290" s="226" t="s">
        <v>22</v>
      </c>
      <c r="N290" s="227" t="s">
        <v>45</v>
      </c>
      <c r="O290" s="46"/>
      <c r="P290" s="228">
        <f>O290*H290</f>
        <v>0</v>
      </c>
      <c r="Q290" s="228">
        <v>0</v>
      </c>
      <c r="R290" s="228">
        <f>Q290*H290</f>
        <v>0</v>
      </c>
      <c r="S290" s="228">
        <v>0</v>
      </c>
      <c r="T290" s="229">
        <f>S290*H290</f>
        <v>0</v>
      </c>
      <c r="AR290" s="23" t="s">
        <v>224</v>
      </c>
      <c r="AT290" s="23" t="s">
        <v>182</v>
      </c>
      <c r="AU290" s="23" t="s">
        <v>187</v>
      </c>
      <c r="AY290" s="23" t="s">
        <v>180</v>
      </c>
      <c r="BE290" s="230">
        <f>IF(N290="základní",J290,0)</f>
        <v>0</v>
      </c>
      <c r="BF290" s="230">
        <f>IF(N290="snížená",J290,0)</f>
        <v>0</v>
      </c>
      <c r="BG290" s="230">
        <f>IF(N290="zákl. přenesená",J290,0)</f>
        <v>0</v>
      </c>
      <c r="BH290" s="230">
        <f>IF(N290="sníž. přenesená",J290,0)</f>
        <v>0</v>
      </c>
      <c r="BI290" s="230">
        <f>IF(N290="nulová",J290,0)</f>
        <v>0</v>
      </c>
      <c r="BJ290" s="23" t="s">
        <v>187</v>
      </c>
      <c r="BK290" s="230">
        <f>ROUND(I290*H290,0)</f>
        <v>0</v>
      </c>
      <c r="BL290" s="23" t="s">
        <v>224</v>
      </c>
      <c r="BM290" s="23" t="s">
        <v>556</v>
      </c>
    </row>
    <row r="291" spans="2:65" s="1" customFormat="1" ht="14.4" customHeight="1">
      <c r="B291" s="45"/>
      <c r="C291" s="220" t="s">
        <v>396</v>
      </c>
      <c r="D291" s="220" t="s">
        <v>182</v>
      </c>
      <c r="E291" s="221" t="s">
        <v>557</v>
      </c>
      <c r="F291" s="222" t="s">
        <v>558</v>
      </c>
      <c r="G291" s="223" t="s">
        <v>269</v>
      </c>
      <c r="H291" s="224">
        <v>7</v>
      </c>
      <c r="I291" s="225"/>
      <c r="J291" s="224">
        <f>ROUND(I291*H291,0)</f>
        <v>0</v>
      </c>
      <c r="K291" s="222" t="s">
        <v>22</v>
      </c>
      <c r="L291" s="71"/>
      <c r="M291" s="226" t="s">
        <v>22</v>
      </c>
      <c r="N291" s="227" t="s">
        <v>45</v>
      </c>
      <c r="O291" s="46"/>
      <c r="P291" s="228">
        <f>O291*H291</f>
        <v>0</v>
      </c>
      <c r="Q291" s="228">
        <v>0</v>
      </c>
      <c r="R291" s="228">
        <f>Q291*H291</f>
        <v>0</v>
      </c>
      <c r="S291" s="228">
        <v>0</v>
      </c>
      <c r="T291" s="229">
        <f>S291*H291</f>
        <v>0</v>
      </c>
      <c r="AR291" s="23" t="s">
        <v>224</v>
      </c>
      <c r="AT291" s="23" t="s">
        <v>182</v>
      </c>
      <c r="AU291" s="23" t="s">
        <v>187</v>
      </c>
      <c r="AY291" s="23" t="s">
        <v>180</v>
      </c>
      <c r="BE291" s="230">
        <f>IF(N291="základní",J291,0)</f>
        <v>0</v>
      </c>
      <c r="BF291" s="230">
        <f>IF(N291="snížená",J291,0)</f>
        <v>0</v>
      </c>
      <c r="BG291" s="230">
        <f>IF(N291="zákl. přenesená",J291,0)</f>
        <v>0</v>
      </c>
      <c r="BH291" s="230">
        <f>IF(N291="sníž. přenesená",J291,0)</f>
        <v>0</v>
      </c>
      <c r="BI291" s="230">
        <f>IF(N291="nulová",J291,0)</f>
        <v>0</v>
      </c>
      <c r="BJ291" s="23" t="s">
        <v>187</v>
      </c>
      <c r="BK291" s="230">
        <f>ROUND(I291*H291,0)</f>
        <v>0</v>
      </c>
      <c r="BL291" s="23" t="s">
        <v>224</v>
      </c>
      <c r="BM291" s="23" t="s">
        <v>559</v>
      </c>
    </row>
    <row r="292" spans="2:65" s="1" customFormat="1" ht="22.8" customHeight="1">
      <c r="B292" s="45"/>
      <c r="C292" s="220" t="s">
        <v>560</v>
      </c>
      <c r="D292" s="220" t="s">
        <v>182</v>
      </c>
      <c r="E292" s="221" t="s">
        <v>561</v>
      </c>
      <c r="F292" s="222" t="s">
        <v>562</v>
      </c>
      <c r="G292" s="223" t="s">
        <v>563</v>
      </c>
      <c r="H292" s="224">
        <v>8</v>
      </c>
      <c r="I292" s="225"/>
      <c r="J292" s="224">
        <f>ROUND(I292*H292,0)</f>
        <v>0</v>
      </c>
      <c r="K292" s="222" t="s">
        <v>22</v>
      </c>
      <c r="L292" s="71"/>
      <c r="M292" s="226" t="s">
        <v>22</v>
      </c>
      <c r="N292" s="227" t="s">
        <v>45</v>
      </c>
      <c r="O292" s="46"/>
      <c r="P292" s="228">
        <f>O292*H292</f>
        <v>0</v>
      </c>
      <c r="Q292" s="228">
        <v>0</v>
      </c>
      <c r="R292" s="228">
        <f>Q292*H292</f>
        <v>0</v>
      </c>
      <c r="S292" s="228">
        <v>0</v>
      </c>
      <c r="T292" s="229">
        <f>S292*H292</f>
        <v>0</v>
      </c>
      <c r="AR292" s="23" t="s">
        <v>224</v>
      </c>
      <c r="AT292" s="23" t="s">
        <v>182</v>
      </c>
      <c r="AU292" s="23" t="s">
        <v>187</v>
      </c>
      <c r="AY292" s="23" t="s">
        <v>180</v>
      </c>
      <c r="BE292" s="230">
        <f>IF(N292="základní",J292,0)</f>
        <v>0</v>
      </c>
      <c r="BF292" s="230">
        <f>IF(N292="snížená",J292,0)</f>
        <v>0</v>
      </c>
      <c r="BG292" s="230">
        <f>IF(N292="zákl. přenesená",J292,0)</f>
        <v>0</v>
      </c>
      <c r="BH292" s="230">
        <f>IF(N292="sníž. přenesená",J292,0)</f>
        <v>0</v>
      </c>
      <c r="BI292" s="230">
        <f>IF(N292="nulová",J292,0)</f>
        <v>0</v>
      </c>
      <c r="BJ292" s="23" t="s">
        <v>187</v>
      </c>
      <c r="BK292" s="230">
        <f>ROUND(I292*H292,0)</f>
        <v>0</v>
      </c>
      <c r="BL292" s="23" t="s">
        <v>224</v>
      </c>
      <c r="BM292" s="23" t="s">
        <v>564</v>
      </c>
    </row>
    <row r="293" spans="2:65" s="1" customFormat="1" ht="14.4" customHeight="1">
      <c r="B293" s="45"/>
      <c r="C293" s="220" t="s">
        <v>401</v>
      </c>
      <c r="D293" s="220" t="s">
        <v>182</v>
      </c>
      <c r="E293" s="221" t="s">
        <v>565</v>
      </c>
      <c r="F293" s="222" t="s">
        <v>566</v>
      </c>
      <c r="G293" s="223" t="s">
        <v>567</v>
      </c>
      <c r="H293" s="224">
        <v>1</v>
      </c>
      <c r="I293" s="225"/>
      <c r="J293" s="224">
        <f>ROUND(I293*H293,0)</f>
        <v>0</v>
      </c>
      <c r="K293" s="222" t="s">
        <v>22</v>
      </c>
      <c r="L293" s="71"/>
      <c r="M293" s="226" t="s">
        <v>22</v>
      </c>
      <c r="N293" s="227" t="s">
        <v>45</v>
      </c>
      <c r="O293" s="46"/>
      <c r="P293" s="228">
        <f>O293*H293</f>
        <v>0</v>
      </c>
      <c r="Q293" s="228">
        <v>0</v>
      </c>
      <c r="R293" s="228">
        <f>Q293*H293</f>
        <v>0</v>
      </c>
      <c r="S293" s="228">
        <v>0</v>
      </c>
      <c r="T293" s="229">
        <f>S293*H293</f>
        <v>0</v>
      </c>
      <c r="AR293" s="23" t="s">
        <v>224</v>
      </c>
      <c r="AT293" s="23" t="s">
        <v>182</v>
      </c>
      <c r="AU293" s="23" t="s">
        <v>187</v>
      </c>
      <c r="AY293" s="23" t="s">
        <v>180</v>
      </c>
      <c r="BE293" s="230">
        <f>IF(N293="základní",J293,0)</f>
        <v>0</v>
      </c>
      <c r="BF293" s="230">
        <f>IF(N293="snížená",J293,0)</f>
        <v>0</v>
      </c>
      <c r="BG293" s="230">
        <f>IF(N293="zákl. přenesená",J293,0)</f>
        <v>0</v>
      </c>
      <c r="BH293" s="230">
        <f>IF(N293="sníž. přenesená",J293,0)</f>
        <v>0</v>
      </c>
      <c r="BI293" s="230">
        <f>IF(N293="nulová",J293,0)</f>
        <v>0</v>
      </c>
      <c r="BJ293" s="23" t="s">
        <v>187</v>
      </c>
      <c r="BK293" s="230">
        <f>ROUND(I293*H293,0)</f>
        <v>0</v>
      </c>
      <c r="BL293" s="23" t="s">
        <v>224</v>
      </c>
      <c r="BM293" s="23" t="s">
        <v>568</v>
      </c>
    </row>
    <row r="294" spans="2:65" s="1" customFormat="1" ht="14.4" customHeight="1">
      <c r="B294" s="45"/>
      <c r="C294" s="220" t="s">
        <v>569</v>
      </c>
      <c r="D294" s="220" t="s">
        <v>182</v>
      </c>
      <c r="E294" s="221" t="s">
        <v>570</v>
      </c>
      <c r="F294" s="222" t="s">
        <v>571</v>
      </c>
      <c r="G294" s="223" t="s">
        <v>567</v>
      </c>
      <c r="H294" s="224">
        <v>1</v>
      </c>
      <c r="I294" s="225"/>
      <c r="J294" s="224">
        <f>ROUND(I294*H294,0)</f>
        <v>0</v>
      </c>
      <c r="K294" s="222" t="s">
        <v>22</v>
      </c>
      <c r="L294" s="71"/>
      <c r="M294" s="226" t="s">
        <v>22</v>
      </c>
      <c r="N294" s="227" t="s">
        <v>45</v>
      </c>
      <c r="O294" s="46"/>
      <c r="P294" s="228">
        <f>O294*H294</f>
        <v>0</v>
      </c>
      <c r="Q294" s="228">
        <v>0</v>
      </c>
      <c r="R294" s="228">
        <f>Q294*H294</f>
        <v>0</v>
      </c>
      <c r="S294" s="228">
        <v>0</v>
      </c>
      <c r="T294" s="229">
        <f>S294*H294</f>
        <v>0</v>
      </c>
      <c r="AR294" s="23" t="s">
        <v>224</v>
      </c>
      <c r="AT294" s="23" t="s">
        <v>182</v>
      </c>
      <c r="AU294" s="23" t="s">
        <v>187</v>
      </c>
      <c r="AY294" s="23" t="s">
        <v>180</v>
      </c>
      <c r="BE294" s="230">
        <f>IF(N294="základní",J294,0)</f>
        <v>0</v>
      </c>
      <c r="BF294" s="230">
        <f>IF(N294="snížená",J294,0)</f>
        <v>0</v>
      </c>
      <c r="BG294" s="230">
        <f>IF(N294="zákl. přenesená",J294,0)</f>
        <v>0</v>
      </c>
      <c r="BH294" s="230">
        <f>IF(N294="sníž. přenesená",J294,0)</f>
        <v>0</v>
      </c>
      <c r="BI294" s="230">
        <f>IF(N294="nulová",J294,0)</f>
        <v>0</v>
      </c>
      <c r="BJ294" s="23" t="s">
        <v>187</v>
      </c>
      <c r="BK294" s="230">
        <f>ROUND(I294*H294,0)</f>
        <v>0</v>
      </c>
      <c r="BL294" s="23" t="s">
        <v>224</v>
      </c>
      <c r="BM294" s="23" t="s">
        <v>572</v>
      </c>
    </row>
    <row r="295" spans="2:65" s="1" customFormat="1" ht="14.4" customHeight="1">
      <c r="B295" s="45"/>
      <c r="C295" s="220" t="s">
        <v>404</v>
      </c>
      <c r="D295" s="220" t="s">
        <v>182</v>
      </c>
      <c r="E295" s="221" t="s">
        <v>573</v>
      </c>
      <c r="F295" s="222" t="s">
        <v>574</v>
      </c>
      <c r="G295" s="223" t="s">
        <v>563</v>
      </c>
      <c r="H295" s="224">
        <v>32</v>
      </c>
      <c r="I295" s="225"/>
      <c r="J295" s="224">
        <f>ROUND(I295*H295,0)</f>
        <v>0</v>
      </c>
      <c r="K295" s="222" t="s">
        <v>22</v>
      </c>
      <c r="L295" s="71"/>
      <c r="M295" s="226" t="s">
        <v>22</v>
      </c>
      <c r="N295" s="227" t="s">
        <v>45</v>
      </c>
      <c r="O295" s="46"/>
      <c r="P295" s="228">
        <f>O295*H295</f>
        <v>0</v>
      </c>
      <c r="Q295" s="228">
        <v>0</v>
      </c>
      <c r="R295" s="228">
        <f>Q295*H295</f>
        <v>0</v>
      </c>
      <c r="S295" s="228">
        <v>0</v>
      </c>
      <c r="T295" s="229">
        <f>S295*H295</f>
        <v>0</v>
      </c>
      <c r="AR295" s="23" t="s">
        <v>224</v>
      </c>
      <c r="AT295" s="23" t="s">
        <v>182</v>
      </c>
      <c r="AU295" s="23" t="s">
        <v>187</v>
      </c>
      <c r="AY295" s="23" t="s">
        <v>180</v>
      </c>
      <c r="BE295" s="230">
        <f>IF(N295="základní",J295,0)</f>
        <v>0</v>
      </c>
      <c r="BF295" s="230">
        <f>IF(N295="snížená",J295,0)</f>
        <v>0</v>
      </c>
      <c r="BG295" s="230">
        <f>IF(N295="zákl. přenesená",J295,0)</f>
        <v>0</v>
      </c>
      <c r="BH295" s="230">
        <f>IF(N295="sníž. přenesená",J295,0)</f>
        <v>0</v>
      </c>
      <c r="BI295" s="230">
        <f>IF(N295="nulová",J295,0)</f>
        <v>0</v>
      </c>
      <c r="BJ295" s="23" t="s">
        <v>187</v>
      </c>
      <c r="BK295" s="230">
        <f>ROUND(I295*H295,0)</f>
        <v>0</v>
      </c>
      <c r="BL295" s="23" t="s">
        <v>224</v>
      </c>
      <c r="BM295" s="23" t="s">
        <v>575</v>
      </c>
    </row>
    <row r="296" spans="2:65" s="1" customFormat="1" ht="14.4" customHeight="1">
      <c r="B296" s="45"/>
      <c r="C296" s="220" t="s">
        <v>576</v>
      </c>
      <c r="D296" s="220" t="s">
        <v>182</v>
      </c>
      <c r="E296" s="221" t="s">
        <v>577</v>
      </c>
      <c r="F296" s="222" t="s">
        <v>578</v>
      </c>
      <c r="G296" s="223" t="s">
        <v>567</v>
      </c>
      <c r="H296" s="224">
        <v>1</v>
      </c>
      <c r="I296" s="225"/>
      <c r="J296" s="224">
        <f>ROUND(I296*H296,0)</f>
        <v>0</v>
      </c>
      <c r="K296" s="222" t="s">
        <v>22</v>
      </c>
      <c r="L296" s="71"/>
      <c r="M296" s="226" t="s">
        <v>22</v>
      </c>
      <c r="N296" s="227" t="s">
        <v>45</v>
      </c>
      <c r="O296" s="46"/>
      <c r="P296" s="228">
        <f>O296*H296</f>
        <v>0</v>
      </c>
      <c r="Q296" s="228">
        <v>0</v>
      </c>
      <c r="R296" s="228">
        <f>Q296*H296</f>
        <v>0</v>
      </c>
      <c r="S296" s="228">
        <v>0</v>
      </c>
      <c r="T296" s="229">
        <f>S296*H296</f>
        <v>0</v>
      </c>
      <c r="AR296" s="23" t="s">
        <v>224</v>
      </c>
      <c r="AT296" s="23" t="s">
        <v>182</v>
      </c>
      <c r="AU296" s="23" t="s">
        <v>187</v>
      </c>
      <c r="AY296" s="23" t="s">
        <v>180</v>
      </c>
      <c r="BE296" s="230">
        <f>IF(N296="základní",J296,0)</f>
        <v>0</v>
      </c>
      <c r="BF296" s="230">
        <f>IF(N296="snížená",J296,0)</f>
        <v>0</v>
      </c>
      <c r="BG296" s="230">
        <f>IF(N296="zákl. přenesená",J296,0)</f>
        <v>0</v>
      </c>
      <c r="BH296" s="230">
        <f>IF(N296="sníž. přenesená",J296,0)</f>
        <v>0</v>
      </c>
      <c r="BI296" s="230">
        <f>IF(N296="nulová",J296,0)</f>
        <v>0</v>
      </c>
      <c r="BJ296" s="23" t="s">
        <v>187</v>
      </c>
      <c r="BK296" s="230">
        <f>ROUND(I296*H296,0)</f>
        <v>0</v>
      </c>
      <c r="BL296" s="23" t="s">
        <v>224</v>
      </c>
      <c r="BM296" s="23" t="s">
        <v>579</v>
      </c>
    </row>
    <row r="297" spans="2:63" s="10" customFormat="1" ht="29.85" customHeight="1">
      <c r="B297" s="204"/>
      <c r="C297" s="205"/>
      <c r="D297" s="206" t="s">
        <v>72</v>
      </c>
      <c r="E297" s="218" t="s">
        <v>580</v>
      </c>
      <c r="F297" s="218" t="s">
        <v>581</v>
      </c>
      <c r="G297" s="205"/>
      <c r="H297" s="205"/>
      <c r="I297" s="208"/>
      <c r="J297" s="219">
        <f>BK297</f>
        <v>0</v>
      </c>
      <c r="K297" s="205"/>
      <c r="L297" s="210"/>
      <c r="M297" s="211"/>
      <c r="N297" s="212"/>
      <c r="O297" s="212"/>
      <c r="P297" s="213">
        <f>SUM(P298:P309)</f>
        <v>0</v>
      </c>
      <c r="Q297" s="212"/>
      <c r="R297" s="213">
        <f>SUM(R298:R309)</f>
        <v>0</v>
      </c>
      <c r="S297" s="212"/>
      <c r="T297" s="214">
        <f>SUM(T298:T309)</f>
        <v>0</v>
      </c>
      <c r="AR297" s="215" t="s">
        <v>187</v>
      </c>
      <c r="AT297" s="216" t="s">
        <v>72</v>
      </c>
      <c r="AU297" s="216" t="s">
        <v>10</v>
      </c>
      <c r="AY297" s="215" t="s">
        <v>180</v>
      </c>
      <c r="BK297" s="217">
        <f>SUM(BK298:BK309)</f>
        <v>0</v>
      </c>
    </row>
    <row r="298" spans="2:65" s="1" customFormat="1" ht="22.8" customHeight="1">
      <c r="B298" s="45"/>
      <c r="C298" s="220" t="s">
        <v>409</v>
      </c>
      <c r="D298" s="220" t="s">
        <v>182</v>
      </c>
      <c r="E298" s="221" t="s">
        <v>582</v>
      </c>
      <c r="F298" s="222" t="s">
        <v>583</v>
      </c>
      <c r="G298" s="223" t="s">
        <v>269</v>
      </c>
      <c r="H298" s="224">
        <v>1</v>
      </c>
      <c r="I298" s="225"/>
      <c r="J298" s="224">
        <f>ROUND(I298*H298,0)</f>
        <v>0</v>
      </c>
      <c r="K298" s="222" t="s">
        <v>22</v>
      </c>
      <c r="L298" s="71"/>
      <c r="M298" s="226" t="s">
        <v>22</v>
      </c>
      <c r="N298" s="227" t="s">
        <v>45</v>
      </c>
      <c r="O298" s="46"/>
      <c r="P298" s="228">
        <f>O298*H298</f>
        <v>0</v>
      </c>
      <c r="Q298" s="228">
        <v>0</v>
      </c>
      <c r="R298" s="228">
        <f>Q298*H298</f>
        <v>0</v>
      </c>
      <c r="S298" s="228">
        <v>0</v>
      </c>
      <c r="T298" s="229">
        <f>S298*H298</f>
        <v>0</v>
      </c>
      <c r="AR298" s="23" t="s">
        <v>224</v>
      </c>
      <c r="AT298" s="23" t="s">
        <v>182</v>
      </c>
      <c r="AU298" s="23" t="s">
        <v>187</v>
      </c>
      <c r="AY298" s="23" t="s">
        <v>180</v>
      </c>
      <c r="BE298" s="230">
        <f>IF(N298="základní",J298,0)</f>
        <v>0</v>
      </c>
      <c r="BF298" s="230">
        <f>IF(N298="snížená",J298,0)</f>
        <v>0</v>
      </c>
      <c r="BG298" s="230">
        <f>IF(N298="zákl. přenesená",J298,0)</f>
        <v>0</v>
      </c>
      <c r="BH298" s="230">
        <f>IF(N298="sníž. přenesená",J298,0)</f>
        <v>0</v>
      </c>
      <c r="BI298" s="230">
        <f>IF(N298="nulová",J298,0)</f>
        <v>0</v>
      </c>
      <c r="BJ298" s="23" t="s">
        <v>187</v>
      </c>
      <c r="BK298" s="230">
        <f>ROUND(I298*H298,0)</f>
        <v>0</v>
      </c>
      <c r="BL298" s="23" t="s">
        <v>224</v>
      </c>
      <c r="BM298" s="23" t="s">
        <v>584</v>
      </c>
    </row>
    <row r="299" spans="2:65" s="1" customFormat="1" ht="14.4" customHeight="1">
      <c r="B299" s="45"/>
      <c r="C299" s="220" t="s">
        <v>585</v>
      </c>
      <c r="D299" s="220" t="s">
        <v>182</v>
      </c>
      <c r="E299" s="221" t="s">
        <v>586</v>
      </c>
      <c r="F299" s="222" t="s">
        <v>587</v>
      </c>
      <c r="G299" s="223" t="s">
        <v>269</v>
      </c>
      <c r="H299" s="224">
        <v>1</v>
      </c>
      <c r="I299" s="225"/>
      <c r="J299" s="224">
        <f>ROUND(I299*H299,0)</f>
        <v>0</v>
      </c>
      <c r="K299" s="222" t="s">
        <v>22</v>
      </c>
      <c r="L299" s="71"/>
      <c r="M299" s="226" t="s">
        <v>22</v>
      </c>
      <c r="N299" s="227" t="s">
        <v>45</v>
      </c>
      <c r="O299" s="46"/>
      <c r="P299" s="228">
        <f>O299*H299</f>
        <v>0</v>
      </c>
      <c r="Q299" s="228">
        <v>0</v>
      </c>
      <c r="R299" s="228">
        <f>Q299*H299</f>
        <v>0</v>
      </c>
      <c r="S299" s="228">
        <v>0</v>
      </c>
      <c r="T299" s="229">
        <f>S299*H299</f>
        <v>0</v>
      </c>
      <c r="AR299" s="23" t="s">
        <v>224</v>
      </c>
      <c r="AT299" s="23" t="s">
        <v>182</v>
      </c>
      <c r="AU299" s="23" t="s">
        <v>187</v>
      </c>
      <c r="AY299" s="23" t="s">
        <v>180</v>
      </c>
      <c r="BE299" s="230">
        <f>IF(N299="základní",J299,0)</f>
        <v>0</v>
      </c>
      <c r="BF299" s="230">
        <f>IF(N299="snížená",J299,0)</f>
        <v>0</v>
      </c>
      <c r="BG299" s="230">
        <f>IF(N299="zákl. přenesená",J299,0)</f>
        <v>0</v>
      </c>
      <c r="BH299" s="230">
        <f>IF(N299="sníž. přenesená",J299,0)</f>
        <v>0</v>
      </c>
      <c r="BI299" s="230">
        <f>IF(N299="nulová",J299,0)</f>
        <v>0</v>
      </c>
      <c r="BJ299" s="23" t="s">
        <v>187</v>
      </c>
      <c r="BK299" s="230">
        <f>ROUND(I299*H299,0)</f>
        <v>0</v>
      </c>
      <c r="BL299" s="23" t="s">
        <v>224</v>
      </c>
      <c r="BM299" s="23" t="s">
        <v>588</v>
      </c>
    </row>
    <row r="300" spans="2:65" s="1" customFormat="1" ht="34.2" customHeight="1">
      <c r="B300" s="45"/>
      <c r="C300" s="220" t="s">
        <v>413</v>
      </c>
      <c r="D300" s="220" t="s">
        <v>182</v>
      </c>
      <c r="E300" s="221" t="s">
        <v>589</v>
      </c>
      <c r="F300" s="222" t="s">
        <v>590</v>
      </c>
      <c r="G300" s="223" t="s">
        <v>358</v>
      </c>
      <c r="H300" s="224">
        <v>3</v>
      </c>
      <c r="I300" s="225"/>
      <c r="J300" s="224">
        <f>ROUND(I300*H300,0)</f>
        <v>0</v>
      </c>
      <c r="K300" s="222" t="s">
        <v>193</v>
      </c>
      <c r="L300" s="71"/>
      <c r="M300" s="226" t="s">
        <v>22</v>
      </c>
      <c r="N300" s="227" t="s">
        <v>45</v>
      </c>
      <c r="O300" s="46"/>
      <c r="P300" s="228">
        <f>O300*H300</f>
        <v>0</v>
      </c>
      <c r="Q300" s="228">
        <v>0</v>
      </c>
      <c r="R300" s="228">
        <f>Q300*H300</f>
        <v>0</v>
      </c>
      <c r="S300" s="228">
        <v>0</v>
      </c>
      <c r="T300" s="229">
        <f>S300*H300</f>
        <v>0</v>
      </c>
      <c r="AR300" s="23" t="s">
        <v>224</v>
      </c>
      <c r="AT300" s="23" t="s">
        <v>182</v>
      </c>
      <c r="AU300" s="23" t="s">
        <v>187</v>
      </c>
      <c r="AY300" s="23" t="s">
        <v>180</v>
      </c>
      <c r="BE300" s="230">
        <f>IF(N300="základní",J300,0)</f>
        <v>0</v>
      </c>
      <c r="BF300" s="230">
        <f>IF(N300="snížená",J300,0)</f>
        <v>0</v>
      </c>
      <c r="BG300" s="230">
        <f>IF(N300="zákl. přenesená",J300,0)</f>
        <v>0</v>
      </c>
      <c r="BH300" s="230">
        <f>IF(N300="sníž. přenesená",J300,0)</f>
        <v>0</v>
      </c>
      <c r="BI300" s="230">
        <f>IF(N300="nulová",J300,0)</f>
        <v>0</v>
      </c>
      <c r="BJ300" s="23" t="s">
        <v>187</v>
      </c>
      <c r="BK300" s="230">
        <f>ROUND(I300*H300,0)</f>
        <v>0</v>
      </c>
      <c r="BL300" s="23" t="s">
        <v>224</v>
      </c>
      <c r="BM300" s="23" t="s">
        <v>591</v>
      </c>
    </row>
    <row r="301" spans="2:47" s="1" customFormat="1" ht="13.5">
      <c r="B301" s="45"/>
      <c r="C301" s="73"/>
      <c r="D301" s="233" t="s">
        <v>205</v>
      </c>
      <c r="E301" s="73"/>
      <c r="F301" s="254" t="s">
        <v>592</v>
      </c>
      <c r="G301" s="73"/>
      <c r="H301" s="73"/>
      <c r="I301" s="190"/>
      <c r="J301" s="73"/>
      <c r="K301" s="73"/>
      <c r="L301" s="71"/>
      <c r="M301" s="255"/>
      <c r="N301" s="46"/>
      <c r="O301" s="46"/>
      <c r="P301" s="46"/>
      <c r="Q301" s="46"/>
      <c r="R301" s="46"/>
      <c r="S301" s="46"/>
      <c r="T301" s="94"/>
      <c r="AT301" s="23" t="s">
        <v>205</v>
      </c>
      <c r="AU301" s="23" t="s">
        <v>187</v>
      </c>
    </row>
    <row r="302" spans="2:65" s="1" customFormat="1" ht="14.4" customHeight="1">
      <c r="B302" s="45"/>
      <c r="C302" s="266" t="s">
        <v>593</v>
      </c>
      <c r="D302" s="266" t="s">
        <v>594</v>
      </c>
      <c r="E302" s="267" t="s">
        <v>595</v>
      </c>
      <c r="F302" s="268" t="s">
        <v>596</v>
      </c>
      <c r="G302" s="269" t="s">
        <v>269</v>
      </c>
      <c r="H302" s="270">
        <v>3</v>
      </c>
      <c r="I302" s="271"/>
      <c r="J302" s="270">
        <f>ROUND(I302*H302,0)</f>
        <v>0</v>
      </c>
      <c r="K302" s="268" t="s">
        <v>22</v>
      </c>
      <c r="L302" s="272"/>
      <c r="M302" s="273" t="s">
        <v>22</v>
      </c>
      <c r="N302" s="274" t="s">
        <v>45</v>
      </c>
      <c r="O302" s="46"/>
      <c r="P302" s="228">
        <f>O302*H302</f>
        <v>0</v>
      </c>
      <c r="Q302" s="228">
        <v>0</v>
      </c>
      <c r="R302" s="228">
        <f>Q302*H302</f>
        <v>0</v>
      </c>
      <c r="S302" s="228">
        <v>0</v>
      </c>
      <c r="T302" s="229">
        <f>S302*H302</f>
        <v>0</v>
      </c>
      <c r="AR302" s="23" t="s">
        <v>270</v>
      </c>
      <c r="AT302" s="23" t="s">
        <v>594</v>
      </c>
      <c r="AU302" s="23" t="s">
        <v>187</v>
      </c>
      <c r="AY302" s="23" t="s">
        <v>180</v>
      </c>
      <c r="BE302" s="230">
        <f>IF(N302="základní",J302,0)</f>
        <v>0</v>
      </c>
      <c r="BF302" s="230">
        <f>IF(N302="snížená",J302,0)</f>
        <v>0</v>
      </c>
      <c r="BG302" s="230">
        <f>IF(N302="zákl. přenesená",J302,0)</f>
        <v>0</v>
      </c>
      <c r="BH302" s="230">
        <f>IF(N302="sníž. přenesená",J302,0)</f>
        <v>0</v>
      </c>
      <c r="BI302" s="230">
        <f>IF(N302="nulová",J302,0)</f>
        <v>0</v>
      </c>
      <c r="BJ302" s="23" t="s">
        <v>187</v>
      </c>
      <c r="BK302" s="230">
        <f>ROUND(I302*H302,0)</f>
        <v>0</v>
      </c>
      <c r="BL302" s="23" t="s">
        <v>224</v>
      </c>
      <c r="BM302" s="23" t="s">
        <v>597</v>
      </c>
    </row>
    <row r="303" spans="2:65" s="1" customFormat="1" ht="14.4" customHeight="1">
      <c r="B303" s="45"/>
      <c r="C303" s="266" t="s">
        <v>417</v>
      </c>
      <c r="D303" s="266" t="s">
        <v>594</v>
      </c>
      <c r="E303" s="267" t="s">
        <v>598</v>
      </c>
      <c r="F303" s="268" t="s">
        <v>599</v>
      </c>
      <c r="G303" s="269" t="s">
        <v>358</v>
      </c>
      <c r="H303" s="270">
        <v>2</v>
      </c>
      <c r="I303" s="271"/>
      <c r="J303" s="270">
        <f>ROUND(I303*H303,0)</f>
        <v>0</v>
      </c>
      <c r="K303" s="268" t="s">
        <v>193</v>
      </c>
      <c r="L303" s="272"/>
      <c r="M303" s="273" t="s">
        <v>22</v>
      </c>
      <c r="N303" s="274" t="s">
        <v>45</v>
      </c>
      <c r="O303" s="46"/>
      <c r="P303" s="228">
        <f>O303*H303</f>
        <v>0</v>
      </c>
      <c r="Q303" s="228">
        <v>0</v>
      </c>
      <c r="R303" s="228">
        <f>Q303*H303</f>
        <v>0</v>
      </c>
      <c r="S303" s="228">
        <v>0</v>
      </c>
      <c r="T303" s="229">
        <f>S303*H303</f>
        <v>0</v>
      </c>
      <c r="AR303" s="23" t="s">
        <v>270</v>
      </c>
      <c r="AT303" s="23" t="s">
        <v>594</v>
      </c>
      <c r="AU303" s="23" t="s">
        <v>187</v>
      </c>
      <c r="AY303" s="23" t="s">
        <v>180</v>
      </c>
      <c r="BE303" s="230">
        <f>IF(N303="základní",J303,0)</f>
        <v>0</v>
      </c>
      <c r="BF303" s="230">
        <f>IF(N303="snížená",J303,0)</f>
        <v>0</v>
      </c>
      <c r="BG303" s="230">
        <f>IF(N303="zákl. přenesená",J303,0)</f>
        <v>0</v>
      </c>
      <c r="BH303" s="230">
        <f>IF(N303="sníž. přenesená",J303,0)</f>
        <v>0</v>
      </c>
      <c r="BI303" s="230">
        <f>IF(N303="nulová",J303,0)</f>
        <v>0</v>
      </c>
      <c r="BJ303" s="23" t="s">
        <v>187</v>
      </c>
      <c r="BK303" s="230">
        <f>ROUND(I303*H303,0)</f>
        <v>0</v>
      </c>
      <c r="BL303" s="23" t="s">
        <v>224</v>
      </c>
      <c r="BM303" s="23" t="s">
        <v>600</v>
      </c>
    </row>
    <row r="304" spans="2:65" s="1" customFormat="1" ht="14.4" customHeight="1">
      <c r="B304" s="45"/>
      <c r="C304" s="266" t="s">
        <v>601</v>
      </c>
      <c r="D304" s="266" t="s">
        <v>594</v>
      </c>
      <c r="E304" s="267" t="s">
        <v>602</v>
      </c>
      <c r="F304" s="268" t="s">
        <v>603</v>
      </c>
      <c r="G304" s="269" t="s">
        <v>358</v>
      </c>
      <c r="H304" s="270">
        <v>1</v>
      </c>
      <c r="I304" s="271"/>
      <c r="J304" s="270">
        <f>ROUND(I304*H304,0)</f>
        <v>0</v>
      </c>
      <c r="K304" s="268" t="s">
        <v>193</v>
      </c>
      <c r="L304" s="272"/>
      <c r="M304" s="273" t="s">
        <v>22</v>
      </c>
      <c r="N304" s="274" t="s">
        <v>45</v>
      </c>
      <c r="O304" s="46"/>
      <c r="P304" s="228">
        <f>O304*H304</f>
        <v>0</v>
      </c>
      <c r="Q304" s="228">
        <v>0</v>
      </c>
      <c r="R304" s="228">
        <f>Q304*H304</f>
        <v>0</v>
      </c>
      <c r="S304" s="228">
        <v>0</v>
      </c>
      <c r="T304" s="229">
        <f>S304*H304</f>
        <v>0</v>
      </c>
      <c r="AR304" s="23" t="s">
        <v>270</v>
      </c>
      <c r="AT304" s="23" t="s">
        <v>594</v>
      </c>
      <c r="AU304" s="23" t="s">
        <v>187</v>
      </c>
      <c r="AY304" s="23" t="s">
        <v>180</v>
      </c>
      <c r="BE304" s="230">
        <f>IF(N304="základní",J304,0)</f>
        <v>0</v>
      </c>
      <c r="BF304" s="230">
        <f>IF(N304="snížená",J304,0)</f>
        <v>0</v>
      </c>
      <c r="BG304" s="230">
        <f>IF(N304="zákl. přenesená",J304,0)</f>
        <v>0</v>
      </c>
      <c r="BH304" s="230">
        <f>IF(N304="sníž. přenesená",J304,0)</f>
        <v>0</v>
      </c>
      <c r="BI304" s="230">
        <f>IF(N304="nulová",J304,0)</f>
        <v>0</v>
      </c>
      <c r="BJ304" s="23" t="s">
        <v>187</v>
      </c>
      <c r="BK304" s="230">
        <f>ROUND(I304*H304,0)</f>
        <v>0</v>
      </c>
      <c r="BL304" s="23" t="s">
        <v>224</v>
      </c>
      <c r="BM304" s="23" t="s">
        <v>604</v>
      </c>
    </row>
    <row r="305" spans="2:65" s="1" customFormat="1" ht="22.8" customHeight="1">
      <c r="B305" s="45"/>
      <c r="C305" s="220" t="s">
        <v>424</v>
      </c>
      <c r="D305" s="220" t="s">
        <v>182</v>
      </c>
      <c r="E305" s="221" t="s">
        <v>605</v>
      </c>
      <c r="F305" s="222" t="s">
        <v>606</v>
      </c>
      <c r="G305" s="223" t="s">
        <v>358</v>
      </c>
      <c r="H305" s="224">
        <v>3</v>
      </c>
      <c r="I305" s="225"/>
      <c r="J305" s="224">
        <f>ROUND(I305*H305,0)</f>
        <v>0</v>
      </c>
      <c r="K305" s="222" t="s">
        <v>193</v>
      </c>
      <c r="L305" s="71"/>
      <c r="M305" s="226" t="s">
        <v>22</v>
      </c>
      <c r="N305" s="227" t="s">
        <v>45</v>
      </c>
      <c r="O305" s="46"/>
      <c r="P305" s="228">
        <f>O305*H305</f>
        <v>0</v>
      </c>
      <c r="Q305" s="228">
        <v>0</v>
      </c>
      <c r="R305" s="228">
        <f>Q305*H305</f>
        <v>0</v>
      </c>
      <c r="S305" s="228">
        <v>0</v>
      </c>
      <c r="T305" s="229">
        <f>S305*H305</f>
        <v>0</v>
      </c>
      <c r="AR305" s="23" t="s">
        <v>224</v>
      </c>
      <c r="AT305" s="23" t="s">
        <v>182</v>
      </c>
      <c r="AU305" s="23" t="s">
        <v>187</v>
      </c>
      <c r="AY305" s="23" t="s">
        <v>180</v>
      </c>
      <c r="BE305" s="230">
        <f>IF(N305="základní",J305,0)</f>
        <v>0</v>
      </c>
      <c r="BF305" s="230">
        <f>IF(N305="snížená",J305,0)</f>
        <v>0</v>
      </c>
      <c r="BG305" s="230">
        <f>IF(N305="zákl. přenesená",J305,0)</f>
        <v>0</v>
      </c>
      <c r="BH305" s="230">
        <f>IF(N305="sníž. přenesená",J305,0)</f>
        <v>0</v>
      </c>
      <c r="BI305" s="230">
        <f>IF(N305="nulová",J305,0)</f>
        <v>0</v>
      </c>
      <c r="BJ305" s="23" t="s">
        <v>187</v>
      </c>
      <c r="BK305" s="230">
        <f>ROUND(I305*H305,0)</f>
        <v>0</v>
      </c>
      <c r="BL305" s="23" t="s">
        <v>224</v>
      </c>
      <c r="BM305" s="23" t="s">
        <v>607</v>
      </c>
    </row>
    <row r="306" spans="2:47" s="1" customFormat="1" ht="13.5">
      <c r="B306" s="45"/>
      <c r="C306" s="73"/>
      <c r="D306" s="233" t="s">
        <v>205</v>
      </c>
      <c r="E306" s="73"/>
      <c r="F306" s="254" t="s">
        <v>608</v>
      </c>
      <c r="G306" s="73"/>
      <c r="H306" s="73"/>
      <c r="I306" s="190"/>
      <c r="J306" s="73"/>
      <c r="K306" s="73"/>
      <c r="L306" s="71"/>
      <c r="M306" s="255"/>
      <c r="N306" s="46"/>
      <c r="O306" s="46"/>
      <c r="P306" s="46"/>
      <c r="Q306" s="46"/>
      <c r="R306" s="46"/>
      <c r="S306" s="46"/>
      <c r="T306" s="94"/>
      <c r="AT306" s="23" t="s">
        <v>205</v>
      </c>
      <c r="AU306" s="23" t="s">
        <v>187</v>
      </c>
    </row>
    <row r="307" spans="2:65" s="1" customFormat="1" ht="22.8" customHeight="1">
      <c r="B307" s="45"/>
      <c r="C307" s="266" t="s">
        <v>609</v>
      </c>
      <c r="D307" s="266" t="s">
        <v>594</v>
      </c>
      <c r="E307" s="267" t="s">
        <v>610</v>
      </c>
      <c r="F307" s="268" t="s">
        <v>611</v>
      </c>
      <c r="G307" s="269" t="s">
        <v>358</v>
      </c>
      <c r="H307" s="270">
        <v>3</v>
      </c>
      <c r="I307" s="271"/>
      <c r="J307" s="270">
        <f>ROUND(I307*H307,0)</f>
        <v>0</v>
      </c>
      <c r="K307" s="268" t="s">
        <v>193</v>
      </c>
      <c r="L307" s="272"/>
      <c r="M307" s="273" t="s">
        <v>22</v>
      </c>
      <c r="N307" s="274" t="s">
        <v>45</v>
      </c>
      <c r="O307" s="46"/>
      <c r="P307" s="228">
        <f>O307*H307</f>
        <v>0</v>
      </c>
      <c r="Q307" s="228">
        <v>0</v>
      </c>
      <c r="R307" s="228">
        <f>Q307*H307</f>
        <v>0</v>
      </c>
      <c r="S307" s="228">
        <v>0</v>
      </c>
      <c r="T307" s="229">
        <f>S307*H307</f>
        <v>0</v>
      </c>
      <c r="AR307" s="23" t="s">
        <v>270</v>
      </c>
      <c r="AT307" s="23" t="s">
        <v>594</v>
      </c>
      <c r="AU307" s="23" t="s">
        <v>187</v>
      </c>
      <c r="AY307" s="23" t="s">
        <v>180</v>
      </c>
      <c r="BE307" s="230">
        <f>IF(N307="základní",J307,0)</f>
        <v>0</v>
      </c>
      <c r="BF307" s="230">
        <f>IF(N307="snížená",J307,0)</f>
        <v>0</v>
      </c>
      <c r="BG307" s="230">
        <f>IF(N307="zákl. přenesená",J307,0)</f>
        <v>0</v>
      </c>
      <c r="BH307" s="230">
        <f>IF(N307="sníž. přenesená",J307,0)</f>
        <v>0</v>
      </c>
      <c r="BI307" s="230">
        <f>IF(N307="nulová",J307,0)</f>
        <v>0</v>
      </c>
      <c r="BJ307" s="23" t="s">
        <v>187</v>
      </c>
      <c r="BK307" s="230">
        <f>ROUND(I307*H307,0)</f>
        <v>0</v>
      </c>
      <c r="BL307" s="23" t="s">
        <v>224</v>
      </c>
      <c r="BM307" s="23" t="s">
        <v>612</v>
      </c>
    </row>
    <row r="308" spans="2:65" s="1" customFormat="1" ht="34.2" customHeight="1">
      <c r="B308" s="45"/>
      <c r="C308" s="220" t="s">
        <v>428</v>
      </c>
      <c r="D308" s="220" t="s">
        <v>182</v>
      </c>
      <c r="E308" s="221" t="s">
        <v>613</v>
      </c>
      <c r="F308" s="222" t="s">
        <v>614</v>
      </c>
      <c r="G308" s="223" t="s">
        <v>334</v>
      </c>
      <c r="H308" s="225"/>
      <c r="I308" s="225"/>
      <c r="J308" s="224">
        <f>ROUND(I308*H308,0)</f>
        <v>0</v>
      </c>
      <c r="K308" s="222" t="s">
        <v>193</v>
      </c>
      <c r="L308" s="71"/>
      <c r="M308" s="226" t="s">
        <v>22</v>
      </c>
      <c r="N308" s="227" t="s">
        <v>45</v>
      </c>
      <c r="O308" s="46"/>
      <c r="P308" s="228">
        <f>O308*H308</f>
        <v>0</v>
      </c>
      <c r="Q308" s="228">
        <v>0</v>
      </c>
      <c r="R308" s="228">
        <f>Q308*H308</f>
        <v>0</v>
      </c>
      <c r="S308" s="228">
        <v>0</v>
      </c>
      <c r="T308" s="229">
        <f>S308*H308</f>
        <v>0</v>
      </c>
      <c r="AR308" s="23" t="s">
        <v>224</v>
      </c>
      <c r="AT308" s="23" t="s">
        <v>182</v>
      </c>
      <c r="AU308" s="23" t="s">
        <v>187</v>
      </c>
      <c r="AY308" s="23" t="s">
        <v>180</v>
      </c>
      <c r="BE308" s="230">
        <f>IF(N308="základní",J308,0)</f>
        <v>0</v>
      </c>
      <c r="BF308" s="230">
        <f>IF(N308="snížená",J308,0)</f>
        <v>0</v>
      </c>
      <c r="BG308" s="230">
        <f>IF(N308="zákl. přenesená",J308,0)</f>
        <v>0</v>
      </c>
      <c r="BH308" s="230">
        <f>IF(N308="sníž. přenesená",J308,0)</f>
        <v>0</v>
      </c>
      <c r="BI308" s="230">
        <f>IF(N308="nulová",J308,0)</f>
        <v>0</v>
      </c>
      <c r="BJ308" s="23" t="s">
        <v>187</v>
      </c>
      <c r="BK308" s="230">
        <f>ROUND(I308*H308,0)</f>
        <v>0</v>
      </c>
      <c r="BL308" s="23" t="s">
        <v>224</v>
      </c>
      <c r="BM308" s="23" t="s">
        <v>615</v>
      </c>
    </row>
    <row r="309" spans="2:47" s="1" customFormat="1" ht="13.5">
      <c r="B309" s="45"/>
      <c r="C309" s="73"/>
      <c r="D309" s="233" t="s">
        <v>205</v>
      </c>
      <c r="E309" s="73"/>
      <c r="F309" s="254" t="s">
        <v>616</v>
      </c>
      <c r="G309" s="73"/>
      <c r="H309" s="73"/>
      <c r="I309" s="190"/>
      <c r="J309" s="73"/>
      <c r="K309" s="73"/>
      <c r="L309" s="71"/>
      <c r="M309" s="255"/>
      <c r="N309" s="46"/>
      <c r="O309" s="46"/>
      <c r="P309" s="46"/>
      <c r="Q309" s="46"/>
      <c r="R309" s="46"/>
      <c r="S309" s="46"/>
      <c r="T309" s="94"/>
      <c r="AT309" s="23" t="s">
        <v>205</v>
      </c>
      <c r="AU309" s="23" t="s">
        <v>187</v>
      </c>
    </row>
    <row r="310" spans="2:63" s="10" customFormat="1" ht="29.85" customHeight="1">
      <c r="B310" s="204"/>
      <c r="C310" s="205"/>
      <c r="D310" s="206" t="s">
        <v>72</v>
      </c>
      <c r="E310" s="218" t="s">
        <v>617</v>
      </c>
      <c r="F310" s="218" t="s">
        <v>618</v>
      </c>
      <c r="G310" s="205"/>
      <c r="H310" s="205"/>
      <c r="I310" s="208"/>
      <c r="J310" s="219">
        <f>BK310</f>
        <v>0</v>
      </c>
      <c r="K310" s="205"/>
      <c r="L310" s="210"/>
      <c r="M310" s="211"/>
      <c r="N310" s="212"/>
      <c r="O310" s="212"/>
      <c r="P310" s="213">
        <f>SUM(P311:P344)</f>
        <v>0</v>
      </c>
      <c r="Q310" s="212"/>
      <c r="R310" s="213">
        <f>SUM(R311:R344)</f>
        <v>0</v>
      </c>
      <c r="S310" s="212"/>
      <c r="T310" s="214">
        <f>SUM(T311:T344)</f>
        <v>0</v>
      </c>
      <c r="AR310" s="215" t="s">
        <v>187</v>
      </c>
      <c r="AT310" s="216" t="s">
        <v>72</v>
      </c>
      <c r="AU310" s="216" t="s">
        <v>10</v>
      </c>
      <c r="AY310" s="215" t="s">
        <v>180</v>
      </c>
      <c r="BK310" s="217">
        <f>SUM(BK311:BK344)</f>
        <v>0</v>
      </c>
    </row>
    <row r="311" spans="2:65" s="1" customFormat="1" ht="22.8" customHeight="1">
      <c r="B311" s="45"/>
      <c r="C311" s="220" t="s">
        <v>619</v>
      </c>
      <c r="D311" s="220" t="s">
        <v>182</v>
      </c>
      <c r="E311" s="221" t="s">
        <v>620</v>
      </c>
      <c r="F311" s="222" t="s">
        <v>621</v>
      </c>
      <c r="G311" s="223" t="s">
        <v>203</v>
      </c>
      <c r="H311" s="224">
        <v>2.62</v>
      </c>
      <c r="I311" s="225"/>
      <c r="J311" s="224">
        <f>ROUND(I311*H311,0)</f>
        <v>0</v>
      </c>
      <c r="K311" s="222" t="s">
        <v>193</v>
      </c>
      <c r="L311" s="71"/>
      <c r="M311" s="226" t="s">
        <v>22</v>
      </c>
      <c r="N311" s="227" t="s">
        <v>45</v>
      </c>
      <c r="O311" s="46"/>
      <c r="P311" s="228">
        <f>O311*H311</f>
        <v>0</v>
      </c>
      <c r="Q311" s="228">
        <v>0</v>
      </c>
      <c r="R311" s="228">
        <f>Q311*H311</f>
        <v>0</v>
      </c>
      <c r="S311" s="228">
        <v>0</v>
      </c>
      <c r="T311" s="229">
        <f>S311*H311</f>
        <v>0</v>
      </c>
      <c r="AR311" s="23" t="s">
        <v>224</v>
      </c>
      <c r="AT311" s="23" t="s">
        <v>182</v>
      </c>
      <c r="AU311" s="23" t="s">
        <v>187</v>
      </c>
      <c r="AY311" s="23" t="s">
        <v>180</v>
      </c>
      <c r="BE311" s="230">
        <f>IF(N311="základní",J311,0)</f>
        <v>0</v>
      </c>
      <c r="BF311" s="230">
        <f>IF(N311="snížená",J311,0)</f>
        <v>0</v>
      </c>
      <c r="BG311" s="230">
        <f>IF(N311="zákl. přenesená",J311,0)</f>
        <v>0</v>
      </c>
      <c r="BH311" s="230">
        <f>IF(N311="sníž. přenesená",J311,0)</f>
        <v>0</v>
      </c>
      <c r="BI311" s="230">
        <f>IF(N311="nulová",J311,0)</f>
        <v>0</v>
      </c>
      <c r="BJ311" s="23" t="s">
        <v>187</v>
      </c>
      <c r="BK311" s="230">
        <f>ROUND(I311*H311,0)</f>
        <v>0</v>
      </c>
      <c r="BL311" s="23" t="s">
        <v>224</v>
      </c>
      <c r="BM311" s="23" t="s">
        <v>622</v>
      </c>
    </row>
    <row r="312" spans="2:51" s="13" customFormat="1" ht="13.5">
      <c r="B312" s="256"/>
      <c r="C312" s="257"/>
      <c r="D312" s="233" t="s">
        <v>194</v>
      </c>
      <c r="E312" s="258" t="s">
        <v>22</v>
      </c>
      <c r="F312" s="259" t="s">
        <v>623</v>
      </c>
      <c r="G312" s="257"/>
      <c r="H312" s="258" t="s">
        <v>22</v>
      </c>
      <c r="I312" s="260"/>
      <c r="J312" s="257"/>
      <c r="K312" s="257"/>
      <c r="L312" s="261"/>
      <c r="M312" s="262"/>
      <c r="N312" s="263"/>
      <c r="O312" s="263"/>
      <c r="P312" s="263"/>
      <c r="Q312" s="263"/>
      <c r="R312" s="263"/>
      <c r="S312" s="263"/>
      <c r="T312" s="264"/>
      <c r="AT312" s="265" t="s">
        <v>194</v>
      </c>
      <c r="AU312" s="265" t="s">
        <v>187</v>
      </c>
      <c r="AV312" s="13" t="s">
        <v>10</v>
      </c>
      <c r="AW312" s="13" t="s">
        <v>35</v>
      </c>
      <c r="AX312" s="13" t="s">
        <v>73</v>
      </c>
      <c r="AY312" s="265" t="s">
        <v>180</v>
      </c>
    </row>
    <row r="313" spans="2:51" s="11" customFormat="1" ht="13.5">
      <c r="B313" s="231"/>
      <c r="C313" s="232"/>
      <c r="D313" s="233" t="s">
        <v>194</v>
      </c>
      <c r="E313" s="234" t="s">
        <v>22</v>
      </c>
      <c r="F313" s="235" t="s">
        <v>624</v>
      </c>
      <c r="G313" s="232"/>
      <c r="H313" s="236">
        <v>2.62</v>
      </c>
      <c r="I313" s="237"/>
      <c r="J313" s="232"/>
      <c r="K313" s="232"/>
      <c r="L313" s="238"/>
      <c r="M313" s="239"/>
      <c r="N313" s="240"/>
      <c r="O313" s="240"/>
      <c r="P313" s="240"/>
      <c r="Q313" s="240"/>
      <c r="R313" s="240"/>
      <c r="S313" s="240"/>
      <c r="T313" s="241"/>
      <c r="AT313" s="242" t="s">
        <v>194</v>
      </c>
      <c r="AU313" s="242" t="s">
        <v>187</v>
      </c>
      <c r="AV313" s="11" t="s">
        <v>187</v>
      </c>
      <c r="AW313" s="11" t="s">
        <v>35</v>
      </c>
      <c r="AX313" s="11" t="s">
        <v>73</v>
      </c>
      <c r="AY313" s="242" t="s">
        <v>180</v>
      </c>
    </row>
    <row r="314" spans="2:51" s="12" customFormat="1" ht="13.5">
      <c r="B314" s="243"/>
      <c r="C314" s="244"/>
      <c r="D314" s="233" t="s">
        <v>194</v>
      </c>
      <c r="E314" s="245" t="s">
        <v>22</v>
      </c>
      <c r="F314" s="246" t="s">
        <v>196</v>
      </c>
      <c r="G314" s="244"/>
      <c r="H314" s="247">
        <v>2.62</v>
      </c>
      <c r="I314" s="248"/>
      <c r="J314" s="244"/>
      <c r="K314" s="244"/>
      <c r="L314" s="249"/>
      <c r="M314" s="250"/>
      <c r="N314" s="251"/>
      <c r="O314" s="251"/>
      <c r="P314" s="251"/>
      <c r="Q314" s="251"/>
      <c r="R314" s="251"/>
      <c r="S314" s="251"/>
      <c r="T314" s="252"/>
      <c r="AT314" s="253" t="s">
        <v>194</v>
      </c>
      <c r="AU314" s="253" t="s">
        <v>187</v>
      </c>
      <c r="AV314" s="12" t="s">
        <v>186</v>
      </c>
      <c r="AW314" s="12" t="s">
        <v>35</v>
      </c>
      <c r="AX314" s="12" t="s">
        <v>10</v>
      </c>
      <c r="AY314" s="253" t="s">
        <v>180</v>
      </c>
    </row>
    <row r="315" spans="2:65" s="1" customFormat="1" ht="22.8" customHeight="1">
      <c r="B315" s="45"/>
      <c r="C315" s="220" t="s">
        <v>29</v>
      </c>
      <c r="D315" s="220" t="s">
        <v>182</v>
      </c>
      <c r="E315" s="221" t="s">
        <v>625</v>
      </c>
      <c r="F315" s="222" t="s">
        <v>626</v>
      </c>
      <c r="G315" s="223" t="s">
        <v>192</v>
      </c>
      <c r="H315" s="224">
        <v>5.49</v>
      </c>
      <c r="I315" s="225"/>
      <c r="J315" s="224">
        <f>ROUND(I315*H315,0)</f>
        <v>0</v>
      </c>
      <c r="K315" s="222" t="s">
        <v>193</v>
      </c>
      <c r="L315" s="71"/>
      <c r="M315" s="226" t="s">
        <v>22</v>
      </c>
      <c r="N315" s="227" t="s">
        <v>45</v>
      </c>
      <c r="O315" s="46"/>
      <c r="P315" s="228">
        <f>O315*H315</f>
        <v>0</v>
      </c>
      <c r="Q315" s="228">
        <v>0</v>
      </c>
      <c r="R315" s="228">
        <f>Q315*H315</f>
        <v>0</v>
      </c>
      <c r="S315" s="228">
        <v>0</v>
      </c>
      <c r="T315" s="229">
        <f>S315*H315</f>
        <v>0</v>
      </c>
      <c r="AR315" s="23" t="s">
        <v>224</v>
      </c>
      <c r="AT315" s="23" t="s">
        <v>182</v>
      </c>
      <c r="AU315" s="23" t="s">
        <v>187</v>
      </c>
      <c r="AY315" s="23" t="s">
        <v>180</v>
      </c>
      <c r="BE315" s="230">
        <f>IF(N315="základní",J315,0)</f>
        <v>0</v>
      </c>
      <c r="BF315" s="230">
        <f>IF(N315="snížená",J315,0)</f>
        <v>0</v>
      </c>
      <c r="BG315" s="230">
        <f>IF(N315="zákl. přenesená",J315,0)</f>
        <v>0</v>
      </c>
      <c r="BH315" s="230">
        <f>IF(N315="sníž. přenesená",J315,0)</f>
        <v>0</v>
      </c>
      <c r="BI315" s="230">
        <f>IF(N315="nulová",J315,0)</f>
        <v>0</v>
      </c>
      <c r="BJ315" s="23" t="s">
        <v>187</v>
      </c>
      <c r="BK315" s="230">
        <f>ROUND(I315*H315,0)</f>
        <v>0</v>
      </c>
      <c r="BL315" s="23" t="s">
        <v>224</v>
      </c>
      <c r="BM315" s="23" t="s">
        <v>627</v>
      </c>
    </row>
    <row r="316" spans="2:51" s="11" customFormat="1" ht="13.5">
      <c r="B316" s="231"/>
      <c r="C316" s="232"/>
      <c r="D316" s="233" t="s">
        <v>194</v>
      </c>
      <c r="E316" s="234" t="s">
        <v>22</v>
      </c>
      <c r="F316" s="235" t="s">
        <v>628</v>
      </c>
      <c r="G316" s="232"/>
      <c r="H316" s="236">
        <v>1.94</v>
      </c>
      <c r="I316" s="237"/>
      <c r="J316" s="232"/>
      <c r="K316" s="232"/>
      <c r="L316" s="238"/>
      <c r="M316" s="239"/>
      <c r="N316" s="240"/>
      <c r="O316" s="240"/>
      <c r="P316" s="240"/>
      <c r="Q316" s="240"/>
      <c r="R316" s="240"/>
      <c r="S316" s="240"/>
      <c r="T316" s="241"/>
      <c r="AT316" s="242" t="s">
        <v>194</v>
      </c>
      <c r="AU316" s="242" t="s">
        <v>187</v>
      </c>
      <c r="AV316" s="11" t="s">
        <v>187</v>
      </c>
      <c r="AW316" s="11" t="s">
        <v>35</v>
      </c>
      <c r="AX316" s="11" t="s">
        <v>73</v>
      </c>
      <c r="AY316" s="242" t="s">
        <v>180</v>
      </c>
    </row>
    <row r="317" spans="2:51" s="11" customFormat="1" ht="13.5">
      <c r="B317" s="231"/>
      <c r="C317" s="232"/>
      <c r="D317" s="233" t="s">
        <v>194</v>
      </c>
      <c r="E317" s="234" t="s">
        <v>22</v>
      </c>
      <c r="F317" s="235" t="s">
        <v>629</v>
      </c>
      <c r="G317" s="232"/>
      <c r="H317" s="236">
        <v>2.45</v>
      </c>
      <c r="I317" s="237"/>
      <c r="J317" s="232"/>
      <c r="K317" s="232"/>
      <c r="L317" s="238"/>
      <c r="M317" s="239"/>
      <c r="N317" s="240"/>
      <c r="O317" s="240"/>
      <c r="P317" s="240"/>
      <c r="Q317" s="240"/>
      <c r="R317" s="240"/>
      <c r="S317" s="240"/>
      <c r="T317" s="241"/>
      <c r="AT317" s="242" t="s">
        <v>194</v>
      </c>
      <c r="AU317" s="242" t="s">
        <v>187</v>
      </c>
      <c r="AV317" s="11" t="s">
        <v>187</v>
      </c>
      <c r="AW317" s="11" t="s">
        <v>35</v>
      </c>
      <c r="AX317" s="11" t="s">
        <v>73</v>
      </c>
      <c r="AY317" s="242" t="s">
        <v>180</v>
      </c>
    </row>
    <row r="318" spans="2:51" s="11" customFormat="1" ht="13.5">
      <c r="B318" s="231"/>
      <c r="C318" s="232"/>
      <c r="D318" s="233" t="s">
        <v>194</v>
      </c>
      <c r="E318" s="234" t="s">
        <v>22</v>
      </c>
      <c r="F318" s="235" t="s">
        <v>325</v>
      </c>
      <c r="G318" s="232"/>
      <c r="H318" s="236">
        <v>1.1</v>
      </c>
      <c r="I318" s="237"/>
      <c r="J318" s="232"/>
      <c r="K318" s="232"/>
      <c r="L318" s="238"/>
      <c r="M318" s="239"/>
      <c r="N318" s="240"/>
      <c r="O318" s="240"/>
      <c r="P318" s="240"/>
      <c r="Q318" s="240"/>
      <c r="R318" s="240"/>
      <c r="S318" s="240"/>
      <c r="T318" s="241"/>
      <c r="AT318" s="242" t="s">
        <v>194</v>
      </c>
      <c r="AU318" s="242" t="s">
        <v>187</v>
      </c>
      <c r="AV318" s="11" t="s">
        <v>187</v>
      </c>
      <c r="AW318" s="11" t="s">
        <v>35</v>
      </c>
      <c r="AX318" s="11" t="s">
        <v>73</v>
      </c>
      <c r="AY318" s="242" t="s">
        <v>180</v>
      </c>
    </row>
    <row r="319" spans="2:51" s="12" customFormat="1" ht="13.5">
      <c r="B319" s="243"/>
      <c r="C319" s="244"/>
      <c r="D319" s="233" t="s">
        <v>194</v>
      </c>
      <c r="E319" s="245" t="s">
        <v>22</v>
      </c>
      <c r="F319" s="246" t="s">
        <v>196</v>
      </c>
      <c r="G319" s="244"/>
      <c r="H319" s="247">
        <v>5.49</v>
      </c>
      <c r="I319" s="248"/>
      <c r="J319" s="244"/>
      <c r="K319" s="244"/>
      <c r="L319" s="249"/>
      <c r="M319" s="250"/>
      <c r="N319" s="251"/>
      <c r="O319" s="251"/>
      <c r="P319" s="251"/>
      <c r="Q319" s="251"/>
      <c r="R319" s="251"/>
      <c r="S319" s="251"/>
      <c r="T319" s="252"/>
      <c r="AT319" s="253" t="s">
        <v>194</v>
      </c>
      <c r="AU319" s="253" t="s">
        <v>187</v>
      </c>
      <c r="AV319" s="12" t="s">
        <v>186</v>
      </c>
      <c r="AW319" s="12" t="s">
        <v>35</v>
      </c>
      <c r="AX319" s="12" t="s">
        <v>10</v>
      </c>
      <c r="AY319" s="253" t="s">
        <v>180</v>
      </c>
    </row>
    <row r="320" spans="2:65" s="1" customFormat="1" ht="14.4" customHeight="1">
      <c r="B320" s="45"/>
      <c r="C320" s="266" t="s">
        <v>630</v>
      </c>
      <c r="D320" s="266" t="s">
        <v>594</v>
      </c>
      <c r="E320" s="267" t="s">
        <v>631</v>
      </c>
      <c r="F320" s="268" t="s">
        <v>632</v>
      </c>
      <c r="G320" s="269" t="s">
        <v>192</v>
      </c>
      <c r="H320" s="270">
        <v>6.33</v>
      </c>
      <c r="I320" s="271"/>
      <c r="J320" s="270">
        <f>ROUND(I320*H320,0)</f>
        <v>0</v>
      </c>
      <c r="K320" s="268" t="s">
        <v>22</v>
      </c>
      <c r="L320" s="272"/>
      <c r="M320" s="273" t="s">
        <v>22</v>
      </c>
      <c r="N320" s="274" t="s">
        <v>45</v>
      </c>
      <c r="O320" s="46"/>
      <c r="P320" s="228">
        <f>O320*H320</f>
        <v>0</v>
      </c>
      <c r="Q320" s="228">
        <v>0</v>
      </c>
      <c r="R320" s="228">
        <f>Q320*H320</f>
        <v>0</v>
      </c>
      <c r="S320" s="228">
        <v>0</v>
      </c>
      <c r="T320" s="229">
        <f>S320*H320</f>
        <v>0</v>
      </c>
      <c r="AR320" s="23" t="s">
        <v>270</v>
      </c>
      <c r="AT320" s="23" t="s">
        <v>594</v>
      </c>
      <c r="AU320" s="23" t="s">
        <v>187</v>
      </c>
      <c r="AY320" s="23" t="s">
        <v>180</v>
      </c>
      <c r="BE320" s="230">
        <f>IF(N320="základní",J320,0)</f>
        <v>0</v>
      </c>
      <c r="BF320" s="230">
        <f>IF(N320="snížená",J320,0)</f>
        <v>0</v>
      </c>
      <c r="BG320" s="230">
        <f>IF(N320="zákl. přenesená",J320,0)</f>
        <v>0</v>
      </c>
      <c r="BH320" s="230">
        <f>IF(N320="sníž. přenesená",J320,0)</f>
        <v>0</v>
      </c>
      <c r="BI320" s="230">
        <f>IF(N320="nulová",J320,0)</f>
        <v>0</v>
      </c>
      <c r="BJ320" s="23" t="s">
        <v>187</v>
      </c>
      <c r="BK320" s="230">
        <f>ROUND(I320*H320,0)</f>
        <v>0</v>
      </c>
      <c r="BL320" s="23" t="s">
        <v>224</v>
      </c>
      <c r="BM320" s="23" t="s">
        <v>633</v>
      </c>
    </row>
    <row r="321" spans="2:51" s="11" customFormat="1" ht="13.5">
      <c r="B321" s="231"/>
      <c r="C321" s="232"/>
      <c r="D321" s="233" t="s">
        <v>194</v>
      </c>
      <c r="E321" s="234" t="s">
        <v>22</v>
      </c>
      <c r="F321" s="235" t="s">
        <v>634</v>
      </c>
      <c r="G321" s="232"/>
      <c r="H321" s="236">
        <v>0.29</v>
      </c>
      <c r="I321" s="237"/>
      <c r="J321" s="232"/>
      <c r="K321" s="232"/>
      <c r="L321" s="238"/>
      <c r="M321" s="239"/>
      <c r="N321" s="240"/>
      <c r="O321" s="240"/>
      <c r="P321" s="240"/>
      <c r="Q321" s="240"/>
      <c r="R321" s="240"/>
      <c r="S321" s="240"/>
      <c r="T321" s="241"/>
      <c r="AT321" s="242" t="s">
        <v>194</v>
      </c>
      <c r="AU321" s="242" t="s">
        <v>187</v>
      </c>
      <c r="AV321" s="11" t="s">
        <v>187</v>
      </c>
      <c r="AW321" s="11" t="s">
        <v>35</v>
      </c>
      <c r="AX321" s="11" t="s">
        <v>73</v>
      </c>
      <c r="AY321" s="242" t="s">
        <v>180</v>
      </c>
    </row>
    <row r="322" spans="2:51" s="11" customFormat="1" ht="13.5">
      <c r="B322" s="231"/>
      <c r="C322" s="232"/>
      <c r="D322" s="233" t="s">
        <v>194</v>
      </c>
      <c r="E322" s="234" t="s">
        <v>22</v>
      </c>
      <c r="F322" s="235" t="s">
        <v>635</v>
      </c>
      <c r="G322" s="232"/>
      <c r="H322" s="236">
        <v>6.04</v>
      </c>
      <c r="I322" s="237"/>
      <c r="J322" s="232"/>
      <c r="K322" s="232"/>
      <c r="L322" s="238"/>
      <c r="M322" s="239"/>
      <c r="N322" s="240"/>
      <c r="O322" s="240"/>
      <c r="P322" s="240"/>
      <c r="Q322" s="240"/>
      <c r="R322" s="240"/>
      <c r="S322" s="240"/>
      <c r="T322" s="241"/>
      <c r="AT322" s="242" t="s">
        <v>194</v>
      </c>
      <c r="AU322" s="242" t="s">
        <v>187</v>
      </c>
      <c r="AV322" s="11" t="s">
        <v>187</v>
      </c>
      <c r="AW322" s="11" t="s">
        <v>35</v>
      </c>
      <c r="AX322" s="11" t="s">
        <v>73</v>
      </c>
      <c r="AY322" s="242" t="s">
        <v>180</v>
      </c>
    </row>
    <row r="323" spans="2:51" s="12" customFormat="1" ht="13.5">
      <c r="B323" s="243"/>
      <c r="C323" s="244"/>
      <c r="D323" s="233" t="s">
        <v>194</v>
      </c>
      <c r="E323" s="245" t="s">
        <v>22</v>
      </c>
      <c r="F323" s="246" t="s">
        <v>196</v>
      </c>
      <c r="G323" s="244"/>
      <c r="H323" s="247">
        <v>6.33</v>
      </c>
      <c r="I323" s="248"/>
      <c r="J323" s="244"/>
      <c r="K323" s="244"/>
      <c r="L323" s="249"/>
      <c r="M323" s="250"/>
      <c r="N323" s="251"/>
      <c r="O323" s="251"/>
      <c r="P323" s="251"/>
      <c r="Q323" s="251"/>
      <c r="R323" s="251"/>
      <c r="S323" s="251"/>
      <c r="T323" s="252"/>
      <c r="AT323" s="253" t="s">
        <v>194</v>
      </c>
      <c r="AU323" s="253" t="s">
        <v>187</v>
      </c>
      <c r="AV323" s="12" t="s">
        <v>186</v>
      </c>
      <c r="AW323" s="12" t="s">
        <v>35</v>
      </c>
      <c r="AX323" s="12" t="s">
        <v>10</v>
      </c>
      <c r="AY323" s="253" t="s">
        <v>180</v>
      </c>
    </row>
    <row r="324" spans="2:65" s="1" customFormat="1" ht="22.8" customHeight="1">
      <c r="B324" s="45"/>
      <c r="C324" s="220" t="s">
        <v>435</v>
      </c>
      <c r="D324" s="220" t="s">
        <v>182</v>
      </c>
      <c r="E324" s="221" t="s">
        <v>636</v>
      </c>
      <c r="F324" s="222" t="s">
        <v>637</v>
      </c>
      <c r="G324" s="223" t="s">
        <v>192</v>
      </c>
      <c r="H324" s="224">
        <v>5.49</v>
      </c>
      <c r="I324" s="225"/>
      <c r="J324" s="224">
        <f>ROUND(I324*H324,0)</f>
        <v>0</v>
      </c>
      <c r="K324" s="222" t="s">
        <v>193</v>
      </c>
      <c r="L324" s="71"/>
      <c r="M324" s="226" t="s">
        <v>22</v>
      </c>
      <c r="N324" s="227" t="s">
        <v>45</v>
      </c>
      <c r="O324" s="46"/>
      <c r="P324" s="228">
        <f>O324*H324</f>
        <v>0</v>
      </c>
      <c r="Q324" s="228">
        <v>0</v>
      </c>
      <c r="R324" s="228">
        <f>Q324*H324</f>
        <v>0</v>
      </c>
      <c r="S324" s="228">
        <v>0</v>
      </c>
      <c r="T324" s="229">
        <f>S324*H324</f>
        <v>0</v>
      </c>
      <c r="AR324" s="23" t="s">
        <v>224</v>
      </c>
      <c r="AT324" s="23" t="s">
        <v>182</v>
      </c>
      <c r="AU324" s="23" t="s">
        <v>187</v>
      </c>
      <c r="AY324" s="23" t="s">
        <v>180</v>
      </c>
      <c r="BE324" s="230">
        <f>IF(N324="základní",J324,0)</f>
        <v>0</v>
      </c>
      <c r="BF324" s="230">
        <f>IF(N324="snížená",J324,0)</f>
        <v>0</v>
      </c>
      <c r="BG324" s="230">
        <f>IF(N324="zákl. přenesená",J324,0)</f>
        <v>0</v>
      </c>
      <c r="BH324" s="230">
        <f>IF(N324="sníž. přenesená",J324,0)</f>
        <v>0</v>
      </c>
      <c r="BI324" s="230">
        <f>IF(N324="nulová",J324,0)</f>
        <v>0</v>
      </c>
      <c r="BJ324" s="23" t="s">
        <v>187</v>
      </c>
      <c r="BK324" s="230">
        <f>ROUND(I324*H324,0)</f>
        <v>0</v>
      </c>
      <c r="BL324" s="23" t="s">
        <v>224</v>
      </c>
      <c r="BM324" s="23" t="s">
        <v>638</v>
      </c>
    </row>
    <row r="325" spans="2:51" s="11" customFormat="1" ht="13.5">
      <c r="B325" s="231"/>
      <c r="C325" s="232"/>
      <c r="D325" s="233" t="s">
        <v>194</v>
      </c>
      <c r="E325" s="234" t="s">
        <v>22</v>
      </c>
      <c r="F325" s="235" t="s">
        <v>628</v>
      </c>
      <c r="G325" s="232"/>
      <c r="H325" s="236">
        <v>1.94</v>
      </c>
      <c r="I325" s="237"/>
      <c r="J325" s="232"/>
      <c r="K325" s="232"/>
      <c r="L325" s="238"/>
      <c r="M325" s="239"/>
      <c r="N325" s="240"/>
      <c r="O325" s="240"/>
      <c r="P325" s="240"/>
      <c r="Q325" s="240"/>
      <c r="R325" s="240"/>
      <c r="S325" s="240"/>
      <c r="T325" s="241"/>
      <c r="AT325" s="242" t="s">
        <v>194</v>
      </c>
      <c r="AU325" s="242" t="s">
        <v>187</v>
      </c>
      <c r="AV325" s="11" t="s">
        <v>187</v>
      </c>
      <c r="AW325" s="11" t="s">
        <v>35</v>
      </c>
      <c r="AX325" s="11" t="s">
        <v>73</v>
      </c>
      <c r="AY325" s="242" t="s">
        <v>180</v>
      </c>
    </row>
    <row r="326" spans="2:51" s="11" customFormat="1" ht="13.5">
      <c r="B326" s="231"/>
      <c r="C326" s="232"/>
      <c r="D326" s="233" t="s">
        <v>194</v>
      </c>
      <c r="E326" s="234" t="s">
        <v>22</v>
      </c>
      <c r="F326" s="235" t="s">
        <v>629</v>
      </c>
      <c r="G326" s="232"/>
      <c r="H326" s="236">
        <v>2.45</v>
      </c>
      <c r="I326" s="237"/>
      <c r="J326" s="232"/>
      <c r="K326" s="232"/>
      <c r="L326" s="238"/>
      <c r="M326" s="239"/>
      <c r="N326" s="240"/>
      <c r="O326" s="240"/>
      <c r="P326" s="240"/>
      <c r="Q326" s="240"/>
      <c r="R326" s="240"/>
      <c r="S326" s="240"/>
      <c r="T326" s="241"/>
      <c r="AT326" s="242" t="s">
        <v>194</v>
      </c>
      <c r="AU326" s="242" t="s">
        <v>187</v>
      </c>
      <c r="AV326" s="11" t="s">
        <v>187</v>
      </c>
      <c r="AW326" s="11" t="s">
        <v>35</v>
      </c>
      <c r="AX326" s="11" t="s">
        <v>73</v>
      </c>
      <c r="AY326" s="242" t="s">
        <v>180</v>
      </c>
    </row>
    <row r="327" spans="2:51" s="11" customFormat="1" ht="13.5">
      <c r="B327" s="231"/>
      <c r="C327" s="232"/>
      <c r="D327" s="233" t="s">
        <v>194</v>
      </c>
      <c r="E327" s="234" t="s">
        <v>22</v>
      </c>
      <c r="F327" s="235" t="s">
        <v>325</v>
      </c>
      <c r="G327" s="232"/>
      <c r="H327" s="236">
        <v>1.1</v>
      </c>
      <c r="I327" s="237"/>
      <c r="J327" s="232"/>
      <c r="K327" s="232"/>
      <c r="L327" s="238"/>
      <c r="M327" s="239"/>
      <c r="N327" s="240"/>
      <c r="O327" s="240"/>
      <c r="P327" s="240"/>
      <c r="Q327" s="240"/>
      <c r="R327" s="240"/>
      <c r="S327" s="240"/>
      <c r="T327" s="241"/>
      <c r="AT327" s="242" t="s">
        <v>194</v>
      </c>
      <c r="AU327" s="242" t="s">
        <v>187</v>
      </c>
      <c r="AV327" s="11" t="s">
        <v>187</v>
      </c>
      <c r="AW327" s="11" t="s">
        <v>35</v>
      </c>
      <c r="AX327" s="11" t="s">
        <v>73</v>
      </c>
      <c r="AY327" s="242" t="s">
        <v>180</v>
      </c>
    </row>
    <row r="328" spans="2:51" s="12" customFormat="1" ht="13.5">
      <c r="B328" s="243"/>
      <c r="C328" s="244"/>
      <c r="D328" s="233" t="s">
        <v>194</v>
      </c>
      <c r="E328" s="245" t="s">
        <v>22</v>
      </c>
      <c r="F328" s="246" t="s">
        <v>196</v>
      </c>
      <c r="G328" s="244"/>
      <c r="H328" s="247">
        <v>5.49</v>
      </c>
      <c r="I328" s="248"/>
      <c r="J328" s="244"/>
      <c r="K328" s="244"/>
      <c r="L328" s="249"/>
      <c r="M328" s="250"/>
      <c r="N328" s="251"/>
      <c r="O328" s="251"/>
      <c r="P328" s="251"/>
      <c r="Q328" s="251"/>
      <c r="R328" s="251"/>
      <c r="S328" s="251"/>
      <c r="T328" s="252"/>
      <c r="AT328" s="253" t="s">
        <v>194</v>
      </c>
      <c r="AU328" s="253" t="s">
        <v>187</v>
      </c>
      <c r="AV328" s="12" t="s">
        <v>186</v>
      </c>
      <c r="AW328" s="12" t="s">
        <v>35</v>
      </c>
      <c r="AX328" s="12" t="s">
        <v>10</v>
      </c>
      <c r="AY328" s="253" t="s">
        <v>180</v>
      </c>
    </row>
    <row r="329" spans="2:65" s="1" customFormat="1" ht="14.4" customHeight="1">
      <c r="B329" s="45"/>
      <c r="C329" s="220" t="s">
        <v>639</v>
      </c>
      <c r="D329" s="220" t="s">
        <v>182</v>
      </c>
      <c r="E329" s="221" t="s">
        <v>640</v>
      </c>
      <c r="F329" s="222" t="s">
        <v>641</v>
      </c>
      <c r="G329" s="223" t="s">
        <v>192</v>
      </c>
      <c r="H329" s="224">
        <v>5.49</v>
      </c>
      <c r="I329" s="225"/>
      <c r="J329" s="224">
        <f>ROUND(I329*H329,0)</f>
        <v>0</v>
      </c>
      <c r="K329" s="222" t="s">
        <v>193</v>
      </c>
      <c r="L329" s="71"/>
      <c r="M329" s="226" t="s">
        <v>22</v>
      </c>
      <c r="N329" s="227" t="s">
        <v>45</v>
      </c>
      <c r="O329" s="46"/>
      <c r="P329" s="228">
        <f>O329*H329</f>
        <v>0</v>
      </c>
      <c r="Q329" s="228">
        <v>0</v>
      </c>
      <c r="R329" s="228">
        <f>Q329*H329</f>
        <v>0</v>
      </c>
      <c r="S329" s="228">
        <v>0</v>
      </c>
      <c r="T329" s="229">
        <f>S329*H329</f>
        <v>0</v>
      </c>
      <c r="AR329" s="23" t="s">
        <v>224</v>
      </c>
      <c r="AT329" s="23" t="s">
        <v>182</v>
      </c>
      <c r="AU329" s="23" t="s">
        <v>187</v>
      </c>
      <c r="AY329" s="23" t="s">
        <v>180</v>
      </c>
      <c r="BE329" s="230">
        <f>IF(N329="základní",J329,0)</f>
        <v>0</v>
      </c>
      <c r="BF329" s="230">
        <f>IF(N329="snížená",J329,0)</f>
        <v>0</v>
      </c>
      <c r="BG329" s="230">
        <f>IF(N329="zákl. přenesená",J329,0)</f>
        <v>0</v>
      </c>
      <c r="BH329" s="230">
        <f>IF(N329="sníž. přenesená",J329,0)</f>
        <v>0</v>
      </c>
      <c r="BI329" s="230">
        <f>IF(N329="nulová",J329,0)</f>
        <v>0</v>
      </c>
      <c r="BJ329" s="23" t="s">
        <v>187</v>
      </c>
      <c r="BK329" s="230">
        <f>ROUND(I329*H329,0)</f>
        <v>0</v>
      </c>
      <c r="BL329" s="23" t="s">
        <v>224</v>
      </c>
      <c r="BM329" s="23" t="s">
        <v>642</v>
      </c>
    </row>
    <row r="330" spans="2:47" s="1" customFormat="1" ht="13.5">
      <c r="B330" s="45"/>
      <c r="C330" s="73"/>
      <c r="D330" s="233" t="s">
        <v>205</v>
      </c>
      <c r="E330" s="73"/>
      <c r="F330" s="254" t="s">
        <v>643</v>
      </c>
      <c r="G330" s="73"/>
      <c r="H330" s="73"/>
      <c r="I330" s="190"/>
      <c r="J330" s="73"/>
      <c r="K330" s="73"/>
      <c r="L330" s="71"/>
      <c r="M330" s="255"/>
      <c r="N330" s="46"/>
      <c r="O330" s="46"/>
      <c r="P330" s="46"/>
      <c r="Q330" s="46"/>
      <c r="R330" s="46"/>
      <c r="S330" s="46"/>
      <c r="T330" s="94"/>
      <c r="AT330" s="23" t="s">
        <v>205</v>
      </c>
      <c r="AU330" s="23" t="s">
        <v>187</v>
      </c>
    </row>
    <row r="331" spans="2:51" s="11" customFormat="1" ht="13.5">
      <c r="B331" s="231"/>
      <c r="C331" s="232"/>
      <c r="D331" s="233" t="s">
        <v>194</v>
      </c>
      <c r="E331" s="234" t="s">
        <v>22</v>
      </c>
      <c r="F331" s="235" t="s">
        <v>644</v>
      </c>
      <c r="G331" s="232"/>
      <c r="H331" s="236">
        <v>5.49</v>
      </c>
      <c r="I331" s="237"/>
      <c r="J331" s="232"/>
      <c r="K331" s="232"/>
      <c r="L331" s="238"/>
      <c r="M331" s="239"/>
      <c r="N331" s="240"/>
      <c r="O331" s="240"/>
      <c r="P331" s="240"/>
      <c r="Q331" s="240"/>
      <c r="R331" s="240"/>
      <c r="S331" s="240"/>
      <c r="T331" s="241"/>
      <c r="AT331" s="242" t="s">
        <v>194</v>
      </c>
      <c r="AU331" s="242" t="s">
        <v>187</v>
      </c>
      <c r="AV331" s="11" t="s">
        <v>187</v>
      </c>
      <c r="AW331" s="11" t="s">
        <v>35</v>
      </c>
      <c r="AX331" s="11" t="s">
        <v>73</v>
      </c>
      <c r="AY331" s="242" t="s">
        <v>180</v>
      </c>
    </row>
    <row r="332" spans="2:51" s="12" customFormat="1" ht="13.5">
      <c r="B332" s="243"/>
      <c r="C332" s="244"/>
      <c r="D332" s="233" t="s">
        <v>194</v>
      </c>
      <c r="E332" s="245" t="s">
        <v>22</v>
      </c>
      <c r="F332" s="246" t="s">
        <v>196</v>
      </c>
      <c r="G332" s="244"/>
      <c r="H332" s="247">
        <v>5.49</v>
      </c>
      <c r="I332" s="248"/>
      <c r="J332" s="244"/>
      <c r="K332" s="244"/>
      <c r="L332" s="249"/>
      <c r="M332" s="250"/>
      <c r="N332" s="251"/>
      <c r="O332" s="251"/>
      <c r="P332" s="251"/>
      <c r="Q332" s="251"/>
      <c r="R332" s="251"/>
      <c r="S332" s="251"/>
      <c r="T332" s="252"/>
      <c r="AT332" s="253" t="s">
        <v>194</v>
      </c>
      <c r="AU332" s="253" t="s">
        <v>187</v>
      </c>
      <c r="AV332" s="12" t="s">
        <v>186</v>
      </c>
      <c r="AW332" s="12" t="s">
        <v>35</v>
      </c>
      <c r="AX332" s="12" t="s">
        <v>10</v>
      </c>
      <c r="AY332" s="253" t="s">
        <v>180</v>
      </c>
    </row>
    <row r="333" spans="2:65" s="1" customFormat="1" ht="14.4" customHeight="1">
      <c r="B333" s="45"/>
      <c r="C333" s="220" t="s">
        <v>439</v>
      </c>
      <c r="D333" s="220" t="s">
        <v>182</v>
      </c>
      <c r="E333" s="221" t="s">
        <v>645</v>
      </c>
      <c r="F333" s="222" t="s">
        <v>646</v>
      </c>
      <c r="G333" s="223" t="s">
        <v>358</v>
      </c>
      <c r="H333" s="224">
        <v>10.48</v>
      </c>
      <c r="I333" s="225"/>
      <c r="J333" s="224">
        <f>ROUND(I333*H333,0)</f>
        <v>0</v>
      </c>
      <c r="K333" s="222" t="s">
        <v>193</v>
      </c>
      <c r="L333" s="71"/>
      <c r="M333" s="226" t="s">
        <v>22</v>
      </c>
      <c r="N333" s="227" t="s">
        <v>45</v>
      </c>
      <c r="O333" s="46"/>
      <c r="P333" s="228">
        <f>O333*H333</f>
        <v>0</v>
      </c>
      <c r="Q333" s="228">
        <v>0</v>
      </c>
      <c r="R333" s="228">
        <f>Q333*H333</f>
        <v>0</v>
      </c>
      <c r="S333" s="228">
        <v>0</v>
      </c>
      <c r="T333" s="229">
        <f>S333*H333</f>
        <v>0</v>
      </c>
      <c r="AR333" s="23" t="s">
        <v>224</v>
      </c>
      <c r="AT333" s="23" t="s">
        <v>182</v>
      </c>
      <c r="AU333" s="23" t="s">
        <v>187</v>
      </c>
      <c r="AY333" s="23" t="s">
        <v>180</v>
      </c>
      <c r="BE333" s="230">
        <f>IF(N333="základní",J333,0)</f>
        <v>0</v>
      </c>
      <c r="BF333" s="230">
        <f>IF(N333="snížená",J333,0)</f>
        <v>0</v>
      </c>
      <c r="BG333" s="230">
        <f>IF(N333="zákl. přenesená",J333,0)</f>
        <v>0</v>
      </c>
      <c r="BH333" s="230">
        <f>IF(N333="sníž. přenesená",J333,0)</f>
        <v>0</v>
      </c>
      <c r="BI333" s="230">
        <f>IF(N333="nulová",J333,0)</f>
        <v>0</v>
      </c>
      <c r="BJ333" s="23" t="s">
        <v>187</v>
      </c>
      <c r="BK333" s="230">
        <f>ROUND(I333*H333,0)</f>
        <v>0</v>
      </c>
      <c r="BL333" s="23" t="s">
        <v>224</v>
      </c>
      <c r="BM333" s="23" t="s">
        <v>647</v>
      </c>
    </row>
    <row r="334" spans="2:47" s="1" customFormat="1" ht="13.5">
      <c r="B334" s="45"/>
      <c r="C334" s="73"/>
      <c r="D334" s="233" t="s">
        <v>205</v>
      </c>
      <c r="E334" s="73"/>
      <c r="F334" s="254" t="s">
        <v>643</v>
      </c>
      <c r="G334" s="73"/>
      <c r="H334" s="73"/>
      <c r="I334" s="190"/>
      <c r="J334" s="73"/>
      <c r="K334" s="73"/>
      <c r="L334" s="71"/>
      <c r="M334" s="255"/>
      <c r="N334" s="46"/>
      <c r="O334" s="46"/>
      <c r="P334" s="46"/>
      <c r="Q334" s="46"/>
      <c r="R334" s="46"/>
      <c r="S334" s="46"/>
      <c r="T334" s="94"/>
      <c r="AT334" s="23" t="s">
        <v>205</v>
      </c>
      <c r="AU334" s="23" t="s">
        <v>187</v>
      </c>
    </row>
    <row r="335" spans="2:51" s="11" customFormat="1" ht="13.5">
      <c r="B335" s="231"/>
      <c r="C335" s="232"/>
      <c r="D335" s="233" t="s">
        <v>194</v>
      </c>
      <c r="E335" s="234" t="s">
        <v>22</v>
      </c>
      <c r="F335" s="235" t="s">
        <v>648</v>
      </c>
      <c r="G335" s="232"/>
      <c r="H335" s="236">
        <v>10.48</v>
      </c>
      <c r="I335" s="237"/>
      <c r="J335" s="232"/>
      <c r="K335" s="232"/>
      <c r="L335" s="238"/>
      <c r="M335" s="239"/>
      <c r="N335" s="240"/>
      <c r="O335" s="240"/>
      <c r="P335" s="240"/>
      <c r="Q335" s="240"/>
      <c r="R335" s="240"/>
      <c r="S335" s="240"/>
      <c r="T335" s="241"/>
      <c r="AT335" s="242" t="s">
        <v>194</v>
      </c>
      <c r="AU335" s="242" t="s">
        <v>187</v>
      </c>
      <c r="AV335" s="11" t="s">
        <v>187</v>
      </c>
      <c r="AW335" s="11" t="s">
        <v>35</v>
      </c>
      <c r="AX335" s="11" t="s">
        <v>73</v>
      </c>
      <c r="AY335" s="242" t="s">
        <v>180</v>
      </c>
    </row>
    <row r="336" spans="2:51" s="12" customFormat="1" ht="13.5">
      <c r="B336" s="243"/>
      <c r="C336" s="244"/>
      <c r="D336" s="233" t="s">
        <v>194</v>
      </c>
      <c r="E336" s="245" t="s">
        <v>22</v>
      </c>
      <c r="F336" s="246" t="s">
        <v>196</v>
      </c>
      <c r="G336" s="244"/>
      <c r="H336" s="247">
        <v>10.48</v>
      </c>
      <c r="I336" s="248"/>
      <c r="J336" s="244"/>
      <c r="K336" s="244"/>
      <c r="L336" s="249"/>
      <c r="M336" s="250"/>
      <c r="N336" s="251"/>
      <c r="O336" s="251"/>
      <c r="P336" s="251"/>
      <c r="Q336" s="251"/>
      <c r="R336" s="251"/>
      <c r="S336" s="251"/>
      <c r="T336" s="252"/>
      <c r="AT336" s="253" t="s">
        <v>194</v>
      </c>
      <c r="AU336" s="253" t="s">
        <v>187</v>
      </c>
      <c r="AV336" s="12" t="s">
        <v>186</v>
      </c>
      <c r="AW336" s="12" t="s">
        <v>35</v>
      </c>
      <c r="AX336" s="12" t="s">
        <v>10</v>
      </c>
      <c r="AY336" s="253" t="s">
        <v>180</v>
      </c>
    </row>
    <row r="337" spans="2:65" s="1" customFormat="1" ht="22.8" customHeight="1">
      <c r="B337" s="45"/>
      <c r="C337" s="220" t="s">
        <v>649</v>
      </c>
      <c r="D337" s="220" t="s">
        <v>182</v>
      </c>
      <c r="E337" s="221" t="s">
        <v>650</v>
      </c>
      <c r="F337" s="222" t="s">
        <v>651</v>
      </c>
      <c r="G337" s="223" t="s">
        <v>192</v>
      </c>
      <c r="H337" s="224">
        <v>5.49</v>
      </c>
      <c r="I337" s="225"/>
      <c r="J337" s="224">
        <f>ROUND(I337*H337,0)</f>
        <v>0</v>
      </c>
      <c r="K337" s="222" t="s">
        <v>193</v>
      </c>
      <c r="L337" s="71"/>
      <c r="M337" s="226" t="s">
        <v>22</v>
      </c>
      <c r="N337" s="227" t="s">
        <v>45</v>
      </c>
      <c r="O337" s="46"/>
      <c r="P337" s="228">
        <f>O337*H337</f>
        <v>0</v>
      </c>
      <c r="Q337" s="228">
        <v>0</v>
      </c>
      <c r="R337" s="228">
        <f>Q337*H337</f>
        <v>0</v>
      </c>
      <c r="S337" s="228">
        <v>0</v>
      </c>
      <c r="T337" s="229">
        <f>S337*H337</f>
        <v>0</v>
      </c>
      <c r="AR337" s="23" t="s">
        <v>224</v>
      </c>
      <c r="AT337" s="23" t="s">
        <v>182</v>
      </c>
      <c r="AU337" s="23" t="s">
        <v>187</v>
      </c>
      <c r="AY337" s="23" t="s">
        <v>180</v>
      </c>
      <c r="BE337" s="230">
        <f>IF(N337="základní",J337,0)</f>
        <v>0</v>
      </c>
      <c r="BF337" s="230">
        <f>IF(N337="snížená",J337,0)</f>
        <v>0</v>
      </c>
      <c r="BG337" s="230">
        <f>IF(N337="zákl. přenesená",J337,0)</f>
        <v>0</v>
      </c>
      <c r="BH337" s="230">
        <f>IF(N337="sníž. přenesená",J337,0)</f>
        <v>0</v>
      </c>
      <c r="BI337" s="230">
        <f>IF(N337="nulová",J337,0)</f>
        <v>0</v>
      </c>
      <c r="BJ337" s="23" t="s">
        <v>187</v>
      </c>
      <c r="BK337" s="230">
        <f>ROUND(I337*H337,0)</f>
        <v>0</v>
      </c>
      <c r="BL337" s="23" t="s">
        <v>224</v>
      </c>
      <c r="BM337" s="23" t="s">
        <v>652</v>
      </c>
    </row>
    <row r="338" spans="2:47" s="1" customFormat="1" ht="13.5">
      <c r="B338" s="45"/>
      <c r="C338" s="73"/>
      <c r="D338" s="233" t="s">
        <v>205</v>
      </c>
      <c r="E338" s="73"/>
      <c r="F338" s="254" t="s">
        <v>653</v>
      </c>
      <c r="G338" s="73"/>
      <c r="H338" s="73"/>
      <c r="I338" s="190"/>
      <c r="J338" s="73"/>
      <c r="K338" s="73"/>
      <c r="L338" s="71"/>
      <c r="M338" s="255"/>
      <c r="N338" s="46"/>
      <c r="O338" s="46"/>
      <c r="P338" s="46"/>
      <c r="Q338" s="46"/>
      <c r="R338" s="46"/>
      <c r="S338" s="46"/>
      <c r="T338" s="94"/>
      <c r="AT338" s="23" t="s">
        <v>205</v>
      </c>
      <c r="AU338" s="23" t="s">
        <v>187</v>
      </c>
    </row>
    <row r="339" spans="2:51" s="11" customFormat="1" ht="13.5">
      <c r="B339" s="231"/>
      <c r="C339" s="232"/>
      <c r="D339" s="233" t="s">
        <v>194</v>
      </c>
      <c r="E339" s="234" t="s">
        <v>22</v>
      </c>
      <c r="F339" s="235" t="s">
        <v>628</v>
      </c>
      <c r="G339" s="232"/>
      <c r="H339" s="236">
        <v>1.94</v>
      </c>
      <c r="I339" s="237"/>
      <c r="J339" s="232"/>
      <c r="K339" s="232"/>
      <c r="L339" s="238"/>
      <c r="M339" s="239"/>
      <c r="N339" s="240"/>
      <c r="O339" s="240"/>
      <c r="P339" s="240"/>
      <c r="Q339" s="240"/>
      <c r="R339" s="240"/>
      <c r="S339" s="240"/>
      <c r="T339" s="241"/>
      <c r="AT339" s="242" t="s">
        <v>194</v>
      </c>
      <c r="AU339" s="242" t="s">
        <v>187</v>
      </c>
      <c r="AV339" s="11" t="s">
        <v>187</v>
      </c>
      <c r="AW339" s="11" t="s">
        <v>35</v>
      </c>
      <c r="AX339" s="11" t="s">
        <v>73</v>
      </c>
      <c r="AY339" s="242" t="s">
        <v>180</v>
      </c>
    </row>
    <row r="340" spans="2:51" s="11" customFormat="1" ht="13.5">
      <c r="B340" s="231"/>
      <c r="C340" s="232"/>
      <c r="D340" s="233" t="s">
        <v>194</v>
      </c>
      <c r="E340" s="234" t="s">
        <v>22</v>
      </c>
      <c r="F340" s="235" t="s">
        <v>629</v>
      </c>
      <c r="G340" s="232"/>
      <c r="H340" s="236">
        <v>2.45</v>
      </c>
      <c r="I340" s="237"/>
      <c r="J340" s="232"/>
      <c r="K340" s="232"/>
      <c r="L340" s="238"/>
      <c r="M340" s="239"/>
      <c r="N340" s="240"/>
      <c r="O340" s="240"/>
      <c r="P340" s="240"/>
      <c r="Q340" s="240"/>
      <c r="R340" s="240"/>
      <c r="S340" s="240"/>
      <c r="T340" s="241"/>
      <c r="AT340" s="242" t="s">
        <v>194</v>
      </c>
      <c r="AU340" s="242" t="s">
        <v>187</v>
      </c>
      <c r="AV340" s="11" t="s">
        <v>187</v>
      </c>
      <c r="AW340" s="11" t="s">
        <v>35</v>
      </c>
      <c r="AX340" s="11" t="s">
        <v>73</v>
      </c>
      <c r="AY340" s="242" t="s">
        <v>180</v>
      </c>
    </row>
    <row r="341" spans="2:51" s="11" customFormat="1" ht="13.5">
      <c r="B341" s="231"/>
      <c r="C341" s="232"/>
      <c r="D341" s="233" t="s">
        <v>194</v>
      </c>
      <c r="E341" s="234" t="s">
        <v>22</v>
      </c>
      <c r="F341" s="235" t="s">
        <v>325</v>
      </c>
      <c r="G341" s="232"/>
      <c r="H341" s="236">
        <v>1.1</v>
      </c>
      <c r="I341" s="237"/>
      <c r="J341" s="232"/>
      <c r="K341" s="232"/>
      <c r="L341" s="238"/>
      <c r="M341" s="239"/>
      <c r="N341" s="240"/>
      <c r="O341" s="240"/>
      <c r="P341" s="240"/>
      <c r="Q341" s="240"/>
      <c r="R341" s="240"/>
      <c r="S341" s="240"/>
      <c r="T341" s="241"/>
      <c r="AT341" s="242" t="s">
        <v>194</v>
      </c>
      <c r="AU341" s="242" t="s">
        <v>187</v>
      </c>
      <c r="AV341" s="11" t="s">
        <v>187</v>
      </c>
      <c r="AW341" s="11" t="s">
        <v>35</v>
      </c>
      <c r="AX341" s="11" t="s">
        <v>73</v>
      </c>
      <c r="AY341" s="242" t="s">
        <v>180</v>
      </c>
    </row>
    <row r="342" spans="2:51" s="12" customFormat="1" ht="13.5">
      <c r="B342" s="243"/>
      <c r="C342" s="244"/>
      <c r="D342" s="233" t="s">
        <v>194</v>
      </c>
      <c r="E342" s="245" t="s">
        <v>22</v>
      </c>
      <c r="F342" s="246" t="s">
        <v>196</v>
      </c>
      <c r="G342" s="244"/>
      <c r="H342" s="247">
        <v>5.49</v>
      </c>
      <c r="I342" s="248"/>
      <c r="J342" s="244"/>
      <c r="K342" s="244"/>
      <c r="L342" s="249"/>
      <c r="M342" s="250"/>
      <c r="N342" s="251"/>
      <c r="O342" s="251"/>
      <c r="P342" s="251"/>
      <c r="Q342" s="251"/>
      <c r="R342" s="251"/>
      <c r="S342" s="251"/>
      <c r="T342" s="252"/>
      <c r="AT342" s="253" t="s">
        <v>194</v>
      </c>
      <c r="AU342" s="253" t="s">
        <v>187</v>
      </c>
      <c r="AV342" s="12" t="s">
        <v>186</v>
      </c>
      <c r="AW342" s="12" t="s">
        <v>35</v>
      </c>
      <c r="AX342" s="12" t="s">
        <v>10</v>
      </c>
      <c r="AY342" s="253" t="s">
        <v>180</v>
      </c>
    </row>
    <row r="343" spans="2:65" s="1" customFormat="1" ht="34.2" customHeight="1">
      <c r="B343" s="45"/>
      <c r="C343" s="220" t="s">
        <v>443</v>
      </c>
      <c r="D343" s="220" t="s">
        <v>182</v>
      </c>
      <c r="E343" s="221" t="s">
        <v>654</v>
      </c>
      <c r="F343" s="222" t="s">
        <v>655</v>
      </c>
      <c r="G343" s="223" t="s">
        <v>334</v>
      </c>
      <c r="H343" s="225"/>
      <c r="I343" s="225"/>
      <c r="J343" s="224">
        <f>ROUND(I343*H343,0)</f>
        <v>0</v>
      </c>
      <c r="K343" s="222" t="s">
        <v>193</v>
      </c>
      <c r="L343" s="71"/>
      <c r="M343" s="226" t="s">
        <v>22</v>
      </c>
      <c r="N343" s="227" t="s">
        <v>45</v>
      </c>
      <c r="O343" s="46"/>
      <c r="P343" s="228">
        <f>O343*H343</f>
        <v>0</v>
      </c>
      <c r="Q343" s="228">
        <v>0</v>
      </c>
      <c r="R343" s="228">
        <f>Q343*H343</f>
        <v>0</v>
      </c>
      <c r="S343" s="228">
        <v>0</v>
      </c>
      <c r="T343" s="229">
        <f>S343*H343</f>
        <v>0</v>
      </c>
      <c r="AR343" s="23" t="s">
        <v>224</v>
      </c>
      <c r="AT343" s="23" t="s">
        <v>182</v>
      </c>
      <c r="AU343" s="23" t="s">
        <v>187</v>
      </c>
      <c r="AY343" s="23" t="s">
        <v>180</v>
      </c>
      <c r="BE343" s="230">
        <f>IF(N343="základní",J343,0)</f>
        <v>0</v>
      </c>
      <c r="BF343" s="230">
        <f>IF(N343="snížená",J343,0)</f>
        <v>0</v>
      </c>
      <c r="BG343" s="230">
        <f>IF(N343="zákl. přenesená",J343,0)</f>
        <v>0</v>
      </c>
      <c r="BH343" s="230">
        <f>IF(N343="sníž. přenesená",J343,0)</f>
        <v>0</v>
      </c>
      <c r="BI343" s="230">
        <f>IF(N343="nulová",J343,0)</f>
        <v>0</v>
      </c>
      <c r="BJ343" s="23" t="s">
        <v>187</v>
      </c>
      <c r="BK343" s="230">
        <f>ROUND(I343*H343,0)</f>
        <v>0</v>
      </c>
      <c r="BL343" s="23" t="s">
        <v>224</v>
      </c>
      <c r="BM343" s="23" t="s">
        <v>656</v>
      </c>
    </row>
    <row r="344" spans="2:47" s="1" customFormat="1" ht="13.5">
      <c r="B344" s="45"/>
      <c r="C344" s="73"/>
      <c r="D344" s="233" t="s">
        <v>205</v>
      </c>
      <c r="E344" s="73"/>
      <c r="F344" s="254" t="s">
        <v>336</v>
      </c>
      <c r="G344" s="73"/>
      <c r="H344" s="73"/>
      <c r="I344" s="190"/>
      <c r="J344" s="73"/>
      <c r="K344" s="73"/>
      <c r="L344" s="71"/>
      <c r="M344" s="255"/>
      <c r="N344" s="46"/>
      <c r="O344" s="46"/>
      <c r="P344" s="46"/>
      <c r="Q344" s="46"/>
      <c r="R344" s="46"/>
      <c r="S344" s="46"/>
      <c r="T344" s="94"/>
      <c r="AT344" s="23" t="s">
        <v>205</v>
      </c>
      <c r="AU344" s="23" t="s">
        <v>187</v>
      </c>
    </row>
    <row r="345" spans="2:63" s="10" customFormat="1" ht="29.85" customHeight="1">
      <c r="B345" s="204"/>
      <c r="C345" s="205"/>
      <c r="D345" s="206" t="s">
        <v>72</v>
      </c>
      <c r="E345" s="218" t="s">
        <v>657</v>
      </c>
      <c r="F345" s="218" t="s">
        <v>658</v>
      </c>
      <c r="G345" s="205"/>
      <c r="H345" s="205"/>
      <c r="I345" s="208"/>
      <c r="J345" s="219">
        <f>BK345</f>
        <v>0</v>
      </c>
      <c r="K345" s="205"/>
      <c r="L345" s="210"/>
      <c r="M345" s="211"/>
      <c r="N345" s="212"/>
      <c r="O345" s="212"/>
      <c r="P345" s="213">
        <f>SUM(P346:P375)</f>
        <v>0</v>
      </c>
      <c r="Q345" s="212"/>
      <c r="R345" s="213">
        <f>SUM(R346:R375)</f>
        <v>0</v>
      </c>
      <c r="S345" s="212"/>
      <c r="T345" s="214">
        <f>SUM(T346:T375)</f>
        <v>0</v>
      </c>
      <c r="AR345" s="215" t="s">
        <v>187</v>
      </c>
      <c r="AT345" s="216" t="s">
        <v>72</v>
      </c>
      <c r="AU345" s="216" t="s">
        <v>10</v>
      </c>
      <c r="AY345" s="215" t="s">
        <v>180</v>
      </c>
      <c r="BK345" s="217">
        <f>SUM(BK346:BK375)</f>
        <v>0</v>
      </c>
    </row>
    <row r="346" spans="2:65" s="1" customFormat="1" ht="22.8" customHeight="1">
      <c r="B346" s="45"/>
      <c r="C346" s="220" t="s">
        <v>659</v>
      </c>
      <c r="D346" s="220" t="s">
        <v>182</v>
      </c>
      <c r="E346" s="221" t="s">
        <v>660</v>
      </c>
      <c r="F346" s="222" t="s">
        <v>661</v>
      </c>
      <c r="G346" s="223" t="s">
        <v>192</v>
      </c>
      <c r="H346" s="224">
        <v>13.81</v>
      </c>
      <c r="I346" s="225"/>
      <c r="J346" s="224">
        <f>ROUND(I346*H346,0)</f>
        <v>0</v>
      </c>
      <c r="K346" s="222" t="s">
        <v>193</v>
      </c>
      <c r="L346" s="71"/>
      <c r="M346" s="226" t="s">
        <v>22</v>
      </c>
      <c r="N346" s="227" t="s">
        <v>45</v>
      </c>
      <c r="O346" s="46"/>
      <c r="P346" s="228">
        <f>O346*H346</f>
        <v>0</v>
      </c>
      <c r="Q346" s="228">
        <v>0</v>
      </c>
      <c r="R346" s="228">
        <f>Q346*H346</f>
        <v>0</v>
      </c>
      <c r="S346" s="228">
        <v>0</v>
      </c>
      <c r="T346" s="229">
        <f>S346*H346</f>
        <v>0</v>
      </c>
      <c r="AR346" s="23" t="s">
        <v>224</v>
      </c>
      <c r="AT346" s="23" t="s">
        <v>182</v>
      </c>
      <c r="AU346" s="23" t="s">
        <v>187</v>
      </c>
      <c r="AY346" s="23" t="s">
        <v>180</v>
      </c>
      <c r="BE346" s="230">
        <f>IF(N346="základní",J346,0)</f>
        <v>0</v>
      </c>
      <c r="BF346" s="230">
        <f>IF(N346="snížená",J346,0)</f>
        <v>0</v>
      </c>
      <c r="BG346" s="230">
        <f>IF(N346="zákl. přenesená",J346,0)</f>
        <v>0</v>
      </c>
      <c r="BH346" s="230">
        <f>IF(N346="sníž. přenesená",J346,0)</f>
        <v>0</v>
      </c>
      <c r="BI346" s="230">
        <f>IF(N346="nulová",J346,0)</f>
        <v>0</v>
      </c>
      <c r="BJ346" s="23" t="s">
        <v>187</v>
      </c>
      <c r="BK346" s="230">
        <f>ROUND(I346*H346,0)</f>
        <v>0</v>
      </c>
      <c r="BL346" s="23" t="s">
        <v>224</v>
      </c>
      <c r="BM346" s="23" t="s">
        <v>662</v>
      </c>
    </row>
    <row r="347" spans="2:47" s="1" customFormat="1" ht="13.5">
      <c r="B347" s="45"/>
      <c r="C347" s="73"/>
      <c r="D347" s="233" t="s">
        <v>205</v>
      </c>
      <c r="E347" s="73"/>
      <c r="F347" s="254" t="s">
        <v>663</v>
      </c>
      <c r="G347" s="73"/>
      <c r="H347" s="73"/>
      <c r="I347" s="190"/>
      <c r="J347" s="73"/>
      <c r="K347" s="73"/>
      <c r="L347" s="71"/>
      <c r="M347" s="255"/>
      <c r="N347" s="46"/>
      <c r="O347" s="46"/>
      <c r="P347" s="46"/>
      <c r="Q347" s="46"/>
      <c r="R347" s="46"/>
      <c r="S347" s="46"/>
      <c r="T347" s="94"/>
      <c r="AT347" s="23" t="s">
        <v>205</v>
      </c>
      <c r="AU347" s="23" t="s">
        <v>187</v>
      </c>
    </row>
    <row r="348" spans="2:51" s="11" customFormat="1" ht="13.5">
      <c r="B348" s="231"/>
      <c r="C348" s="232"/>
      <c r="D348" s="233" t="s">
        <v>194</v>
      </c>
      <c r="E348" s="234" t="s">
        <v>22</v>
      </c>
      <c r="F348" s="235" t="s">
        <v>664</v>
      </c>
      <c r="G348" s="232"/>
      <c r="H348" s="236">
        <v>13.81</v>
      </c>
      <c r="I348" s="237"/>
      <c r="J348" s="232"/>
      <c r="K348" s="232"/>
      <c r="L348" s="238"/>
      <c r="M348" s="239"/>
      <c r="N348" s="240"/>
      <c r="O348" s="240"/>
      <c r="P348" s="240"/>
      <c r="Q348" s="240"/>
      <c r="R348" s="240"/>
      <c r="S348" s="240"/>
      <c r="T348" s="241"/>
      <c r="AT348" s="242" t="s">
        <v>194</v>
      </c>
      <c r="AU348" s="242" t="s">
        <v>187</v>
      </c>
      <c r="AV348" s="11" t="s">
        <v>187</v>
      </c>
      <c r="AW348" s="11" t="s">
        <v>35</v>
      </c>
      <c r="AX348" s="11" t="s">
        <v>73</v>
      </c>
      <c r="AY348" s="242" t="s">
        <v>180</v>
      </c>
    </row>
    <row r="349" spans="2:51" s="12" customFormat="1" ht="13.5">
      <c r="B349" s="243"/>
      <c r="C349" s="244"/>
      <c r="D349" s="233" t="s">
        <v>194</v>
      </c>
      <c r="E349" s="245" t="s">
        <v>22</v>
      </c>
      <c r="F349" s="246" t="s">
        <v>196</v>
      </c>
      <c r="G349" s="244"/>
      <c r="H349" s="247">
        <v>13.81</v>
      </c>
      <c r="I349" s="248"/>
      <c r="J349" s="244"/>
      <c r="K349" s="244"/>
      <c r="L349" s="249"/>
      <c r="M349" s="250"/>
      <c r="N349" s="251"/>
      <c r="O349" s="251"/>
      <c r="P349" s="251"/>
      <c r="Q349" s="251"/>
      <c r="R349" s="251"/>
      <c r="S349" s="251"/>
      <c r="T349" s="252"/>
      <c r="AT349" s="253" t="s">
        <v>194</v>
      </c>
      <c r="AU349" s="253" t="s">
        <v>187</v>
      </c>
      <c r="AV349" s="12" t="s">
        <v>186</v>
      </c>
      <c r="AW349" s="12" t="s">
        <v>35</v>
      </c>
      <c r="AX349" s="12" t="s">
        <v>10</v>
      </c>
      <c r="AY349" s="253" t="s">
        <v>180</v>
      </c>
    </row>
    <row r="350" spans="2:65" s="1" customFormat="1" ht="14.4" customHeight="1">
      <c r="B350" s="45"/>
      <c r="C350" s="220" t="s">
        <v>447</v>
      </c>
      <c r="D350" s="220" t="s">
        <v>182</v>
      </c>
      <c r="E350" s="221" t="s">
        <v>665</v>
      </c>
      <c r="F350" s="222" t="s">
        <v>666</v>
      </c>
      <c r="G350" s="223" t="s">
        <v>192</v>
      </c>
      <c r="H350" s="224">
        <v>19.3</v>
      </c>
      <c r="I350" s="225"/>
      <c r="J350" s="224">
        <f>ROUND(I350*H350,0)</f>
        <v>0</v>
      </c>
      <c r="K350" s="222" t="s">
        <v>193</v>
      </c>
      <c r="L350" s="71"/>
      <c r="M350" s="226" t="s">
        <v>22</v>
      </c>
      <c r="N350" s="227" t="s">
        <v>45</v>
      </c>
      <c r="O350" s="46"/>
      <c r="P350" s="228">
        <f>O350*H350</f>
        <v>0</v>
      </c>
      <c r="Q350" s="228">
        <v>0</v>
      </c>
      <c r="R350" s="228">
        <f>Q350*H350</f>
        <v>0</v>
      </c>
      <c r="S350" s="228">
        <v>0</v>
      </c>
      <c r="T350" s="229">
        <f>S350*H350</f>
        <v>0</v>
      </c>
      <c r="AR350" s="23" t="s">
        <v>224</v>
      </c>
      <c r="AT350" s="23" t="s">
        <v>182</v>
      </c>
      <c r="AU350" s="23" t="s">
        <v>187</v>
      </c>
      <c r="AY350" s="23" t="s">
        <v>180</v>
      </c>
      <c r="BE350" s="230">
        <f>IF(N350="základní",J350,0)</f>
        <v>0</v>
      </c>
      <c r="BF350" s="230">
        <f>IF(N350="snížená",J350,0)</f>
        <v>0</v>
      </c>
      <c r="BG350" s="230">
        <f>IF(N350="zákl. přenesená",J350,0)</f>
        <v>0</v>
      </c>
      <c r="BH350" s="230">
        <f>IF(N350="sníž. přenesená",J350,0)</f>
        <v>0</v>
      </c>
      <c r="BI350" s="230">
        <f>IF(N350="nulová",J350,0)</f>
        <v>0</v>
      </c>
      <c r="BJ350" s="23" t="s">
        <v>187</v>
      </c>
      <c r="BK350" s="230">
        <f>ROUND(I350*H350,0)</f>
        <v>0</v>
      </c>
      <c r="BL350" s="23" t="s">
        <v>224</v>
      </c>
      <c r="BM350" s="23" t="s">
        <v>667</v>
      </c>
    </row>
    <row r="351" spans="2:51" s="11" customFormat="1" ht="13.5">
      <c r="B351" s="231"/>
      <c r="C351" s="232"/>
      <c r="D351" s="233" t="s">
        <v>194</v>
      </c>
      <c r="E351" s="234" t="s">
        <v>22</v>
      </c>
      <c r="F351" s="235" t="s">
        <v>664</v>
      </c>
      <c r="G351" s="232"/>
      <c r="H351" s="236">
        <v>13.81</v>
      </c>
      <c r="I351" s="237"/>
      <c r="J351" s="232"/>
      <c r="K351" s="232"/>
      <c r="L351" s="238"/>
      <c r="M351" s="239"/>
      <c r="N351" s="240"/>
      <c r="O351" s="240"/>
      <c r="P351" s="240"/>
      <c r="Q351" s="240"/>
      <c r="R351" s="240"/>
      <c r="S351" s="240"/>
      <c r="T351" s="241"/>
      <c r="AT351" s="242" t="s">
        <v>194</v>
      </c>
      <c r="AU351" s="242" t="s">
        <v>187</v>
      </c>
      <c r="AV351" s="11" t="s">
        <v>187</v>
      </c>
      <c r="AW351" s="11" t="s">
        <v>35</v>
      </c>
      <c r="AX351" s="11" t="s">
        <v>73</v>
      </c>
      <c r="AY351" s="242" t="s">
        <v>180</v>
      </c>
    </row>
    <row r="352" spans="2:51" s="11" customFormat="1" ht="13.5">
      <c r="B352" s="231"/>
      <c r="C352" s="232"/>
      <c r="D352" s="233" t="s">
        <v>194</v>
      </c>
      <c r="E352" s="234" t="s">
        <v>22</v>
      </c>
      <c r="F352" s="235" t="s">
        <v>628</v>
      </c>
      <c r="G352" s="232"/>
      <c r="H352" s="236">
        <v>1.94</v>
      </c>
      <c r="I352" s="237"/>
      <c r="J352" s="232"/>
      <c r="K352" s="232"/>
      <c r="L352" s="238"/>
      <c r="M352" s="239"/>
      <c r="N352" s="240"/>
      <c r="O352" s="240"/>
      <c r="P352" s="240"/>
      <c r="Q352" s="240"/>
      <c r="R352" s="240"/>
      <c r="S352" s="240"/>
      <c r="T352" s="241"/>
      <c r="AT352" s="242" t="s">
        <v>194</v>
      </c>
      <c r="AU352" s="242" t="s">
        <v>187</v>
      </c>
      <c r="AV352" s="11" t="s">
        <v>187</v>
      </c>
      <c r="AW352" s="11" t="s">
        <v>35</v>
      </c>
      <c r="AX352" s="11" t="s">
        <v>73</v>
      </c>
      <c r="AY352" s="242" t="s">
        <v>180</v>
      </c>
    </row>
    <row r="353" spans="2:51" s="11" customFormat="1" ht="13.5">
      <c r="B353" s="231"/>
      <c r="C353" s="232"/>
      <c r="D353" s="233" t="s">
        <v>194</v>
      </c>
      <c r="E353" s="234" t="s">
        <v>22</v>
      </c>
      <c r="F353" s="235" t="s">
        <v>324</v>
      </c>
      <c r="G353" s="232"/>
      <c r="H353" s="236">
        <v>2.45</v>
      </c>
      <c r="I353" s="237"/>
      <c r="J353" s="232"/>
      <c r="K353" s="232"/>
      <c r="L353" s="238"/>
      <c r="M353" s="239"/>
      <c r="N353" s="240"/>
      <c r="O353" s="240"/>
      <c r="P353" s="240"/>
      <c r="Q353" s="240"/>
      <c r="R353" s="240"/>
      <c r="S353" s="240"/>
      <c r="T353" s="241"/>
      <c r="AT353" s="242" t="s">
        <v>194</v>
      </c>
      <c r="AU353" s="242" t="s">
        <v>187</v>
      </c>
      <c r="AV353" s="11" t="s">
        <v>187</v>
      </c>
      <c r="AW353" s="11" t="s">
        <v>35</v>
      </c>
      <c r="AX353" s="11" t="s">
        <v>73</v>
      </c>
      <c r="AY353" s="242" t="s">
        <v>180</v>
      </c>
    </row>
    <row r="354" spans="2:51" s="11" customFormat="1" ht="13.5">
      <c r="B354" s="231"/>
      <c r="C354" s="232"/>
      <c r="D354" s="233" t="s">
        <v>194</v>
      </c>
      <c r="E354" s="234" t="s">
        <v>22</v>
      </c>
      <c r="F354" s="235" t="s">
        <v>325</v>
      </c>
      <c r="G354" s="232"/>
      <c r="H354" s="236">
        <v>1.1</v>
      </c>
      <c r="I354" s="237"/>
      <c r="J354" s="232"/>
      <c r="K354" s="232"/>
      <c r="L354" s="238"/>
      <c r="M354" s="239"/>
      <c r="N354" s="240"/>
      <c r="O354" s="240"/>
      <c r="P354" s="240"/>
      <c r="Q354" s="240"/>
      <c r="R354" s="240"/>
      <c r="S354" s="240"/>
      <c r="T354" s="241"/>
      <c r="AT354" s="242" t="s">
        <v>194</v>
      </c>
      <c r="AU354" s="242" t="s">
        <v>187</v>
      </c>
      <c r="AV354" s="11" t="s">
        <v>187</v>
      </c>
      <c r="AW354" s="11" t="s">
        <v>35</v>
      </c>
      <c r="AX354" s="11" t="s">
        <v>73</v>
      </c>
      <c r="AY354" s="242" t="s">
        <v>180</v>
      </c>
    </row>
    <row r="355" spans="2:51" s="12" customFormat="1" ht="13.5">
      <c r="B355" s="243"/>
      <c r="C355" s="244"/>
      <c r="D355" s="233" t="s">
        <v>194</v>
      </c>
      <c r="E355" s="245" t="s">
        <v>22</v>
      </c>
      <c r="F355" s="246" t="s">
        <v>196</v>
      </c>
      <c r="G355" s="244"/>
      <c r="H355" s="247">
        <v>19.3</v>
      </c>
      <c r="I355" s="248"/>
      <c r="J355" s="244"/>
      <c r="K355" s="244"/>
      <c r="L355" s="249"/>
      <c r="M355" s="250"/>
      <c r="N355" s="251"/>
      <c r="O355" s="251"/>
      <c r="P355" s="251"/>
      <c r="Q355" s="251"/>
      <c r="R355" s="251"/>
      <c r="S355" s="251"/>
      <c r="T355" s="252"/>
      <c r="AT355" s="253" t="s">
        <v>194</v>
      </c>
      <c r="AU355" s="253" t="s">
        <v>187</v>
      </c>
      <c r="AV355" s="12" t="s">
        <v>186</v>
      </c>
      <c r="AW355" s="12" t="s">
        <v>35</v>
      </c>
      <c r="AX355" s="12" t="s">
        <v>10</v>
      </c>
      <c r="AY355" s="253" t="s">
        <v>180</v>
      </c>
    </row>
    <row r="356" spans="2:65" s="1" customFormat="1" ht="22.8" customHeight="1">
      <c r="B356" s="45"/>
      <c r="C356" s="220" t="s">
        <v>668</v>
      </c>
      <c r="D356" s="220" t="s">
        <v>182</v>
      </c>
      <c r="E356" s="221" t="s">
        <v>669</v>
      </c>
      <c r="F356" s="222" t="s">
        <v>670</v>
      </c>
      <c r="G356" s="223" t="s">
        <v>192</v>
      </c>
      <c r="H356" s="224">
        <v>13.81</v>
      </c>
      <c r="I356" s="225"/>
      <c r="J356" s="224">
        <f>ROUND(I356*H356,0)</f>
        <v>0</v>
      </c>
      <c r="K356" s="222" t="s">
        <v>193</v>
      </c>
      <c r="L356" s="71"/>
      <c r="M356" s="226" t="s">
        <v>22</v>
      </c>
      <c r="N356" s="227" t="s">
        <v>45</v>
      </c>
      <c r="O356" s="46"/>
      <c r="P356" s="228">
        <f>O356*H356</f>
        <v>0</v>
      </c>
      <c r="Q356" s="228">
        <v>0</v>
      </c>
      <c r="R356" s="228">
        <f>Q356*H356</f>
        <v>0</v>
      </c>
      <c r="S356" s="228">
        <v>0</v>
      </c>
      <c r="T356" s="229">
        <f>S356*H356</f>
        <v>0</v>
      </c>
      <c r="AR356" s="23" t="s">
        <v>224</v>
      </c>
      <c r="AT356" s="23" t="s">
        <v>182</v>
      </c>
      <c r="AU356" s="23" t="s">
        <v>187</v>
      </c>
      <c r="AY356" s="23" t="s">
        <v>180</v>
      </c>
      <c r="BE356" s="230">
        <f>IF(N356="základní",J356,0)</f>
        <v>0</v>
      </c>
      <c r="BF356" s="230">
        <f>IF(N356="snížená",J356,0)</f>
        <v>0</v>
      </c>
      <c r="BG356" s="230">
        <f>IF(N356="zákl. přenesená",J356,0)</f>
        <v>0</v>
      </c>
      <c r="BH356" s="230">
        <f>IF(N356="sníž. přenesená",J356,0)</f>
        <v>0</v>
      </c>
      <c r="BI356" s="230">
        <f>IF(N356="nulová",J356,0)</f>
        <v>0</v>
      </c>
      <c r="BJ356" s="23" t="s">
        <v>187</v>
      </c>
      <c r="BK356" s="230">
        <f>ROUND(I356*H356,0)</f>
        <v>0</v>
      </c>
      <c r="BL356" s="23" t="s">
        <v>224</v>
      </c>
      <c r="BM356" s="23" t="s">
        <v>671</v>
      </c>
    </row>
    <row r="357" spans="2:51" s="11" customFormat="1" ht="13.5">
      <c r="B357" s="231"/>
      <c r="C357" s="232"/>
      <c r="D357" s="233" t="s">
        <v>194</v>
      </c>
      <c r="E357" s="234" t="s">
        <v>22</v>
      </c>
      <c r="F357" s="235" t="s">
        <v>664</v>
      </c>
      <c r="G357" s="232"/>
      <c r="H357" s="236">
        <v>13.81</v>
      </c>
      <c r="I357" s="237"/>
      <c r="J357" s="232"/>
      <c r="K357" s="232"/>
      <c r="L357" s="238"/>
      <c r="M357" s="239"/>
      <c r="N357" s="240"/>
      <c r="O357" s="240"/>
      <c r="P357" s="240"/>
      <c r="Q357" s="240"/>
      <c r="R357" s="240"/>
      <c r="S357" s="240"/>
      <c r="T357" s="241"/>
      <c r="AT357" s="242" t="s">
        <v>194</v>
      </c>
      <c r="AU357" s="242" t="s">
        <v>187</v>
      </c>
      <c r="AV357" s="11" t="s">
        <v>187</v>
      </c>
      <c r="AW357" s="11" t="s">
        <v>35</v>
      </c>
      <c r="AX357" s="11" t="s">
        <v>73</v>
      </c>
      <c r="AY357" s="242" t="s">
        <v>180</v>
      </c>
    </row>
    <row r="358" spans="2:51" s="12" customFormat="1" ht="13.5">
      <c r="B358" s="243"/>
      <c r="C358" s="244"/>
      <c r="D358" s="233" t="s">
        <v>194</v>
      </c>
      <c r="E358" s="245" t="s">
        <v>22</v>
      </c>
      <c r="F358" s="246" t="s">
        <v>196</v>
      </c>
      <c r="G358" s="244"/>
      <c r="H358" s="247">
        <v>13.81</v>
      </c>
      <c r="I358" s="248"/>
      <c r="J358" s="244"/>
      <c r="K358" s="244"/>
      <c r="L358" s="249"/>
      <c r="M358" s="250"/>
      <c r="N358" s="251"/>
      <c r="O358" s="251"/>
      <c r="P358" s="251"/>
      <c r="Q358" s="251"/>
      <c r="R358" s="251"/>
      <c r="S358" s="251"/>
      <c r="T358" s="252"/>
      <c r="AT358" s="253" t="s">
        <v>194</v>
      </c>
      <c r="AU358" s="253" t="s">
        <v>187</v>
      </c>
      <c r="AV358" s="12" t="s">
        <v>186</v>
      </c>
      <c r="AW358" s="12" t="s">
        <v>35</v>
      </c>
      <c r="AX358" s="12" t="s">
        <v>10</v>
      </c>
      <c r="AY358" s="253" t="s">
        <v>180</v>
      </c>
    </row>
    <row r="359" spans="2:65" s="1" customFormat="1" ht="14.4" customHeight="1">
      <c r="B359" s="45"/>
      <c r="C359" s="266" t="s">
        <v>451</v>
      </c>
      <c r="D359" s="266" t="s">
        <v>594</v>
      </c>
      <c r="E359" s="267" t="s">
        <v>672</v>
      </c>
      <c r="F359" s="268" t="s">
        <v>673</v>
      </c>
      <c r="G359" s="269" t="s">
        <v>192</v>
      </c>
      <c r="H359" s="270">
        <v>15.19</v>
      </c>
      <c r="I359" s="271"/>
      <c r="J359" s="270">
        <f>ROUND(I359*H359,0)</f>
        <v>0</v>
      </c>
      <c r="K359" s="268" t="s">
        <v>193</v>
      </c>
      <c r="L359" s="272"/>
      <c r="M359" s="273" t="s">
        <v>22</v>
      </c>
      <c r="N359" s="274" t="s">
        <v>45</v>
      </c>
      <c r="O359" s="46"/>
      <c r="P359" s="228">
        <f>O359*H359</f>
        <v>0</v>
      </c>
      <c r="Q359" s="228">
        <v>0</v>
      </c>
      <c r="R359" s="228">
        <f>Q359*H359</f>
        <v>0</v>
      </c>
      <c r="S359" s="228">
        <v>0</v>
      </c>
      <c r="T359" s="229">
        <f>S359*H359</f>
        <v>0</v>
      </c>
      <c r="AR359" s="23" t="s">
        <v>270</v>
      </c>
      <c r="AT359" s="23" t="s">
        <v>594</v>
      </c>
      <c r="AU359" s="23" t="s">
        <v>187</v>
      </c>
      <c r="AY359" s="23" t="s">
        <v>180</v>
      </c>
      <c r="BE359" s="230">
        <f>IF(N359="základní",J359,0)</f>
        <v>0</v>
      </c>
      <c r="BF359" s="230">
        <f>IF(N359="snížená",J359,0)</f>
        <v>0</v>
      </c>
      <c r="BG359" s="230">
        <f>IF(N359="zákl. přenesená",J359,0)</f>
        <v>0</v>
      </c>
      <c r="BH359" s="230">
        <f>IF(N359="sníž. přenesená",J359,0)</f>
        <v>0</v>
      </c>
      <c r="BI359" s="230">
        <f>IF(N359="nulová",J359,0)</f>
        <v>0</v>
      </c>
      <c r="BJ359" s="23" t="s">
        <v>187</v>
      </c>
      <c r="BK359" s="230">
        <f>ROUND(I359*H359,0)</f>
        <v>0</v>
      </c>
      <c r="BL359" s="23" t="s">
        <v>224</v>
      </c>
      <c r="BM359" s="23" t="s">
        <v>674</v>
      </c>
    </row>
    <row r="360" spans="2:51" s="11" customFormat="1" ht="13.5">
      <c r="B360" s="231"/>
      <c r="C360" s="232"/>
      <c r="D360" s="233" t="s">
        <v>194</v>
      </c>
      <c r="E360" s="234" t="s">
        <v>22</v>
      </c>
      <c r="F360" s="235" t="s">
        <v>675</v>
      </c>
      <c r="G360" s="232"/>
      <c r="H360" s="236">
        <v>15.19</v>
      </c>
      <c r="I360" s="237"/>
      <c r="J360" s="232"/>
      <c r="K360" s="232"/>
      <c r="L360" s="238"/>
      <c r="M360" s="239"/>
      <c r="N360" s="240"/>
      <c r="O360" s="240"/>
      <c r="P360" s="240"/>
      <c r="Q360" s="240"/>
      <c r="R360" s="240"/>
      <c r="S360" s="240"/>
      <c r="T360" s="241"/>
      <c r="AT360" s="242" t="s">
        <v>194</v>
      </c>
      <c r="AU360" s="242" t="s">
        <v>187</v>
      </c>
      <c r="AV360" s="11" t="s">
        <v>187</v>
      </c>
      <c r="AW360" s="11" t="s">
        <v>35</v>
      </c>
      <c r="AX360" s="11" t="s">
        <v>73</v>
      </c>
      <c r="AY360" s="242" t="s">
        <v>180</v>
      </c>
    </row>
    <row r="361" spans="2:51" s="12" customFormat="1" ht="13.5">
      <c r="B361" s="243"/>
      <c r="C361" s="244"/>
      <c r="D361" s="233" t="s">
        <v>194</v>
      </c>
      <c r="E361" s="245" t="s">
        <v>22</v>
      </c>
      <c r="F361" s="246" t="s">
        <v>196</v>
      </c>
      <c r="G361" s="244"/>
      <c r="H361" s="247">
        <v>15.19</v>
      </c>
      <c r="I361" s="248"/>
      <c r="J361" s="244"/>
      <c r="K361" s="244"/>
      <c r="L361" s="249"/>
      <c r="M361" s="250"/>
      <c r="N361" s="251"/>
      <c r="O361" s="251"/>
      <c r="P361" s="251"/>
      <c r="Q361" s="251"/>
      <c r="R361" s="251"/>
      <c r="S361" s="251"/>
      <c r="T361" s="252"/>
      <c r="AT361" s="253" t="s">
        <v>194</v>
      </c>
      <c r="AU361" s="253" t="s">
        <v>187</v>
      </c>
      <c r="AV361" s="12" t="s">
        <v>186</v>
      </c>
      <c r="AW361" s="12" t="s">
        <v>35</v>
      </c>
      <c r="AX361" s="12" t="s">
        <v>10</v>
      </c>
      <c r="AY361" s="253" t="s">
        <v>180</v>
      </c>
    </row>
    <row r="362" spans="2:65" s="1" customFormat="1" ht="14.4" customHeight="1">
      <c r="B362" s="45"/>
      <c r="C362" s="220" t="s">
        <v>676</v>
      </c>
      <c r="D362" s="220" t="s">
        <v>182</v>
      </c>
      <c r="E362" s="221" t="s">
        <v>677</v>
      </c>
      <c r="F362" s="222" t="s">
        <v>678</v>
      </c>
      <c r="G362" s="223" t="s">
        <v>203</v>
      </c>
      <c r="H362" s="224">
        <v>25.66</v>
      </c>
      <c r="I362" s="225"/>
      <c r="J362" s="224">
        <f>ROUND(I362*H362,0)</f>
        <v>0</v>
      </c>
      <c r="K362" s="222" t="s">
        <v>193</v>
      </c>
      <c r="L362" s="71"/>
      <c r="M362" s="226" t="s">
        <v>22</v>
      </c>
      <c r="N362" s="227" t="s">
        <v>45</v>
      </c>
      <c r="O362" s="46"/>
      <c r="P362" s="228">
        <f>O362*H362</f>
        <v>0</v>
      </c>
      <c r="Q362" s="228">
        <v>0</v>
      </c>
      <c r="R362" s="228">
        <f>Q362*H362</f>
        <v>0</v>
      </c>
      <c r="S362" s="228">
        <v>0</v>
      </c>
      <c r="T362" s="229">
        <f>S362*H362</f>
        <v>0</v>
      </c>
      <c r="AR362" s="23" t="s">
        <v>224</v>
      </c>
      <c r="AT362" s="23" t="s">
        <v>182</v>
      </c>
      <c r="AU362" s="23" t="s">
        <v>187</v>
      </c>
      <c r="AY362" s="23" t="s">
        <v>180</v>
      </c>
      <c r="BE362" s="230">
        <f>IF(N362="základní",J362,0)</f>
        <v>0</v>
      </c>
      <c r="BF362" s="230">
        <f>IF(N362="snížená",J362,0)</f>
        <v>0</v>
      </c>
      <c r="BG362" s="230">
        <f>IF(N362="zákl. přenesená",J362,0)</f>
        <v>0</v>
      </c>
      <c r="BH362" s="230">
        <f>IF(N362="sníž. přenesená",J362,0)</f>
        <v>0</v>
      </c>
      <c r="BI362" s="230">
        <f>IF(N362="nulová",J362,0)</f>
        <v>0</v>
      </c>
      <c r="BJ362" s="23" t="s">
        <v>187</v>
      </c>
      <c r="BK362" s="230">
        <f>ROUND(I362*H362,0)</f>
        <v>0</v>
      </c>
      <c r="BL362" s="23" t="s">
        <v>224</v>
      </c>
      <c r="BM362" s="23" t="s">
        <v>679</v>
      </c>
    </row>
    <row r="363" spans="2:51" s="11" customFormat="1" ht="13.5">
      <c r="B363" s="231"/>
      <c r="C363" s="232"/>
      <c r="D363" s="233" t="s">
        <v>194</v>
      </c>
      <c r="E363" s="234" t="s">
        <v>22</v>
      </c>
      <c r="F363" s="235" t="s">
        <v>680</v>
      </c>
      <c r="G363" s="232"/>
      <c r="H363" s="236">
        <v>14.1</v>
      </c>
      <c r="I363" s="237"/>
      <c r="J363" s="232"/>
      <c r="K363" s="232"/>
      <c r="L363" s="238"/>
      <c r="M363" s="239"/>
      <c r="N363" s="240"/>
      <c r="O363" s="240"/>
      <c r="P363" s="240"/>
      <c r="Q363" s="240"/>
      <c r="R363" s="240"/>
      <c r="S363" s="240"/>
      <c r="T363" s="241"/>
      <c r="AT363" s="242" t="s">
        <v>194</v>
      </c>
      <c r="AU363" s="242" t="s">
        <v>187</v>
      </c>
      <c r="AV363" s="11" t="s">
        <v>187</v>
      </c>
      <c r="AW363" s="11" t="s">
        <v>35</v>
      </c>
      <c r="AX363" s="11" t="s">
        <v>73</v>
      </c>
      <c r="AY363" s="242" t="s">
        <v>180</v>
      </c>
    </row>
    <row r="364" spans="2:51" s="11" customFormat="1" ht="13.5">
      <c r="B364" s="231"/>
      <c r="C364" s="232"/>
      <c r="D364" s="233" t="s">
        <v>194</v>
      </c>
      <c r="E364" s="234" t="s">
        <v>22</v>
      </c>
      <c r="F364" s="235" t="s">
        <v>681</v>
      </c>
      <c r="G364" s="232"/>
      <c r="H364" s="236">
        <v>2.72</v>
      </c>
      <c r="I364" s="237"/>
      <c r="J364" s="232"/>
      <c r="K364" s="232"/>
      <c r="L364" s="238"/>
      <c r="M364" s="239"/>
      <c r="N364" s="240"/>
      <c r="O364" s="240"/>
      <c r="P364" s="240"/>
      <c r="Q364" s="240"/>
      <c r="R364" s="240"/>
      <c r="S364" s="240"/>
      <c r="T364" s="241"/>
      <c r="AT364" s="242" t="s">
        <v>194</v>
      </c>
      <c r="AU364" s="242" t="s">
        <v>187</v>
      </c>
      <c r="AV364" s="11" t="s">
        <v>187</v>
      </c>
      <c r="AW364" s="11" t="s">
        <v>35</v>
      </c>
      <c r="AX364" s="11" t="s">
        <v>73</v>
      </c>
      <c r="AY364" s="242" t="s">
        <v>180</v>
      </c>
    </row>
    <row r="365" spans="2:51" s="11" customFormat="1" ht="13.5">
      <c r="B365" s="231"/>
      <c r="C365" s="232"/>
      <c r="D365" s="233" t="s">
        <v>194</v>
      </c>
      <c r="E365" s="234" t="s">
        <v>22</v>
      </c>
      <c r="F365" s="235" t="s">
        <v>682</v>
      </c>
      <c r="G365" s="232"/>
      <c r="H365" s="236">
        <v>5.1</v>
      </c>
      <c r="I365" s="237"/>
      <c r="J365" s="232"/>
      <c r="K365" s="232"/>
      <c r="L365" s="238"/>
      <c r="M365" s="239"/>
      <c r="N365" s="240"/>
      <c r="O365" s="240"/>
      <c r="P365" s="240"/>
      <c r="Q365" s="240"/>
      <c r="R365" s="240"/>
      <c r="S365" s="240"/>
      <c r="T365" s="241"/>
      <c r="AT365" s="242" t="s">
        <v>194</v>
      </c>
      <c r="AU365" s="242" t="s">
        <v>187</v>
      </c>
      <c r="AV365" s="11" t="s">
        <v>187</v>
      </c>
      <c r="AW365" s="11" t="s">
        <v>35</v>
      </c>
      <c r="AX365" s="11" t="s">
        <v>73</v>
      </c>
      <c r="AY365" s="242" t="s">
        <v>180</v>
      </c>
    </row>
    <row r="366" spans="2:51" s="11" customFormat="1" ht="13.5">
      <c r="B366" s="231"/>
      <c r="C366" s="232"/>
      <c r="D366" s="233" t="s">
        <v>194</v>
      </c>
      <c r="E366" s="234" t="s">
        <v>22</v>
      </c>
      <c r="F366" s="235" t="s">
        <v>683</v>
      </c>
      <c r="G366" s="232"/>
      <c r="H366" s="236">
        <v>3.74</v>
      </c>
      <c r="I366" s="237"/>
      <c r="J366" s="232"/>
      <c r="K366" s="232"/>
      <c r="L366" s="238"/>
      <c r="M366" s="239"/>
      <c r="N366" s="240"/>
      <c r="O366" s="240"/>
      <c r="P366" s="240"/>
      <c r="Q366" s="240"/>
      <c r="R366" s="240"/>
      <c r="S366" s="240"/>
      <c r="T366" s="241"/>
      <c r="AT366" s="242" t="s">
        <v>194</v>
      </c>
      <c r="AU366" s="242" t="s">
        <v>187</v>
      </c>
      <c r="AV366" s="11" t="s">
        <v>187</v>
      </c>
      <c r="AW366" s="11" t="s">
        <v>35</v>
      </c>
      <c r="AX366" s="11" t="s">
        <v>73</v>
      </c>
      <c r="AY366" s="242" t="s">
        <v>180</v>
      </c>
    </row>
    <row r="367" spans="2:51" s="12" customFormat="1" ht="13.5">
      <c r="B367" s="243"/>
      <c r="C367" s="244"/>
      <c r="D367" s="233" t="s">
        <v>194</v>
      </c>
      <c r="E367" s="245" t="s">
        <v>22</v>
      </c>
      <c r="F367" s="246" t="s">
        <v>196</v>
      </c>
      <c r="G367" s="244"/>
      <c r="H367" s="247">
        <v>25.66</v>
      </c>
      <c r="I367" s="248"/>
      <c r="J367" s="244"/>
      <c r="K367" s="244"/>
      <c r="L367" s="249"/>
      <c r="M367" s="250"/>
      <c r="N367" s="251"/>
      <c r="O367" s="251"/>
      <c r="P367" s="251"/>
      <c r="Q367" s="251"/>
      <c r="R367" s="251"/>
      <c r="S367" s="251"/>
      <c r="T367" s="252"/>
      <c r="AT367" s="253" t="s">
        <v>194</v>
      </c>
      <c r="AU367" s="253" t="s">
        <v>187</v>
      </c>
      <c r="AV367" s="12" t="s">
        <v>186</v>
      </c>
      <c r="AW367" s="12" t="s">
        <v>35</v>
      </c>
      <c r="AX367" s="12" t="s">
        <v>10</v>
      </c>
      <c r="AY367" s="253" t="s">
        <v>180</v>
      </c>
    </row>
    <row r="368" spans="2:65" s="1" customFormat="1" ht="14.4" customHeight="1">
      <c r="B368" s="45"/>
      <c r="C368" s="220" t="s">
        <v>455</v>
      </c>
      <c r="D368" s="220" t="s">
        <v>182</v>
      </c>
      <c r="E368" s="221" t="s">
        <v>684</v>
      </c>
      <c r="F368" s="222" t="s">
        <v>685</v>
      </c>
      <c r="G368" s="223" t="s">
        <v>203</v>
      </c>
      <c r="H368" s="224">
        <v>14.1</v>
      </c>
      <c r="I368" s="225"/>
      <c r="J368" s="224">
        <f>ROUND(I368*H368,0)</f>
        <v>0</v>
      </c>
      <c r="K368" s="222" t="s">
        <v>193</v>
      </c>
      <c r="L368" s="71"/>
      <c r="M368" s="226" t="s">
        <v>22</v>
      </c>
      <c r="N368" s="227" t="s">
        <v>45</v>
      </c>
      <c r="O368" s="46"/>
      <c r="P368" s="228">
        <f>O368*H368</f>
        <v>0</v>
      </c>
      <c r="Q368" s="228">
        <v>0</v>
      </c>
      <c r="R368" s="228">
        <f>Q368*H368</f>
        <v>0</v>
      </c>
      <c r="S368" s="228">
        <v>0</v>
      </c>
      <c r="T368" s="229">
        <f>S368*H368</f>
        <v>0</v>
      </c>
      <c r="AR368" s="23" t="s">
        <v>224</v>
      </c>
      <c r="AT368" s="23" t="s">
        <v>182</v>
      </c>
      <c r="AU368" s="23" t="s">
        <v>187</v>
      </c>
      <c r="AY368" s="23" t="s">
        <v>180</v>
      </c>
      <c r="BE368" s="230">
        <f>IF(N368="základní",J368,0)</f>
        <v>0</v>
      </c>
      <c r="BF368" s="230">
        <f>IF(N368="snížená",J368,0)</f>
        <v>0</v>
      </c>
      <c r="BG368" s="230">
        <f>IF(N368="zákl. přenesená",J368,0)</f>
        <v>0</v>
      </c>
      <c r="BH368" s="230">
        <f>IF(N368="sníž. přenesená",J368,0)</f>
        <v>0</v>
      </c>
      <c r="BI368" s="230">
        <f>IF(N368="nulová",J368,0)</f>
        <v>0</v>
      </c>
      <c r="BJ368" s="23" t="s">
        <v>187</v>
      </c>
      <c r="BK368" s="230">
        <f>ROUND(I368*H368,0)</f>
        <v>0</v>
      </c>
      <c r="BL368" s="23" t="s">
        <v>224</v>
      </c>
      <c r="BM368" s="23" t="s">
        <v>686</v>
      </c>
    </row>
    <row r="369" spans="2:51" s="11" customFormat="1" ht="13.5">
      <c r="B369" s="231"/>
      <c r="C369" s="232"/>
      <c r="D369" s="233" t="s">
        <v>194</v>
      </c>
      <c r="E369" s="234" t="s">
        <v>22</v>
      </c>
      <c r="F369" s="235" t="s">
        <v>680</v>
      </c>
      <c r="G369" s="232"/>
      <c r="H369" s="236">
        <v>14.1</v>
      </c>
      <c r="I369" s="237"/>
      <c r="J369" s="232"/>
      <c r="K369" s="232"/>
      <c r="L369" s="238"/>
      <c r="M369" s="239"/>
      <c r="N369" s="240"/>
      <c r="O369" s="240"/>
      <c r="P369" s="240"/>
      <c r="Q369" s="240"/>
      <c r="R369" s="240"/>
      <c r="S369" s="240"/>
      <c r="T369" s="241"/>
      <c r="AT369" s="242" t="s">
        <v>194</v>
      </c>
      <c r="AU369" s="242" t="s">
        <v>187</v>
      </c>
      <c r="AV369" s="11" t="s">
        <v>187</v>
      </c>
      <c r="AW369" s="11" t="s">
        <v>35</v>
      </c>
      <c r="AX369" s="11" t="s">
        <v>73</v>
      </c>
      <c r="AY369" s="242" t="s">
        <v>180</v>
      </c>
    </row>
    <row r="370" spans="2:51" s="12" customFormat="1" ht="13.5">
      <c r="B370" s="243"/>
      <c r="C370" s="244"/>
      <c r="D370" s="233" t="s">
        <v>194</v>
      </c>
      <c r="E370" s="245" t="s">
        <v>22</v>
      </c>
      <c r="F370" s="246" t="s">
        <v>196</v>
      </c>
      <c r="G370" s="244"/>
      <c r="H370" s="247">
        <v>14.1</v>
      </c>
      <c r="I370" s="248"/>
      <c r="J370" s="244"/>
      <c r="K370" s="244"/>
      <c r="L370" s="249"/>
      <c r="M370" s="250"/>
      <c r="N370" s="251"/>
      <c r="O370" s="251"/>
      <c r="P370" s="251"/>
      <c r="Q370" s="251"/>
      <c r="R370" s="251"/>
      <c r="S370" s="251"/>
      <c r="T370" s="252"/>
      <c r="AT370" s="253" t="s">
        <v>194</v>
      </c>
      <c r="AU370" s="253" t="s">
        <v>187</v>
      </c>
      <c r="AV370" s="12" t="s">
        <v>186</v>
      </c>
      <c r="AW370" s="12" t="s">
        <v>35</v>
      </c>
      <c r="AX370" s="12" t="s">
        <v>10</v>
      </c>
      <c r="AY370" s="253" t="s">
        <v>180</v>
      </c>
    </row>
    <row r="371" spans="2:65" s="1" customFormat="1" ht="14.4" customHeight="1">
      <c r="B371" s="45"/>
      <c r="C371" s="266" t="s">
        <v>687</v>
      </c>
      <c r="D371" s="266" t="s">
        <v>594</v>
      </c>
      <c r="E371" s="267" t="s">
        <v>688</v>
      </c>
      <c r="F371" s="268" t="s">
        <v>689</v>
      </c>
      <c r="G371" s="269" t="s">
        <v>203</v>
      </c>
      <c r="H371" s="270">
        <v>15.51</v>
      </c>
      <c r="I371" s="271"/>
      <c r="J371" s="270">
        <f>ROUND(I371*H371,0)</f>
        <v>0</v>
      </c>
      <c r="K371" s="268" t="s">
        <v>22</v>
      </c>
      <c r="L371" s="272"/>
      <c r="M371" s="273" t="s">
        <v>22</v>
      </c>
      <c r="N371" s="274" t="s">
        <v>45</v>
      </c>
      <c r="O371" s="46"/>
      <c r="P371" s="228">
        <f>O371*H371</f>
        <v>0</v>
      </c>
      <c r="Q371" s="228">
        <v>0</v>
      </c>
      <c r="R371" s="228">
        <f>Q371*H371</f>
        <v>0</v>
      </c>
      <c r="S371" s="228">
        <v>0</v>
      </c>
      <c r="T371" s="229">
        <f>S371*H371</f>
        <v>0</v>
      </c>
      <c r="AR371" s="23" t="s">
        <v>270</v>
      </c>
      <c r="AT371" s="23" t="s">
        <v>594</v>
      </c>
      <c r="AU371" s="23" t="s">
        <v>187</v>
      </c>
      <c r="AY371" s="23" t="s">
        <v>180</v>
      </c>
      <c r="BE371" s="230">
        <f>IF(N371="základní",J371,0)</f>
        <v>0</v>
      </c>
      <c r="BF371" s="230">
        <f>IF(N371="snížená",J371,0)</f>
        <v>0</v>
      </c>
      <c r="BG371" s="230">
        <f>IF(N371="zákl. přenesená",J371,0)</f>
        <v>0</v>
      </c>
      <c r="BH371" s="230">
        <f>IF(N371="sníž. přenesená",J371,0)</f>
        <v>0</v>
      </c>
      <c r="BI371" s="230">
        <f>IF(N371="nulová",J371,0)</f>
        <v>0</v>
      </c>
      <c r="BJ371" s="23" t="s">
        <v>187</v>
      </c>
      <c r="BK371" s="230">
        <f>ROUND(I371*H371,0)</f>
        <v>0</v>
      </c>
      <c r="BL371" s="23" t="s">
        <v>224</v>
      </c>
      <c r="BM371" s="23" t="s">
        <v>690</v>
      </c>
    </row>
    <row r="372" spans="2:51" s="11" customFormat="1" ht="13.5">
      <c r="B372" s="231"/>
      <c r="C372" s="232"/>
      <c r="D372" s="233" t="s">
        <v>194</v>
      </c>
      <c r="E372" s="234" t="s">
        <v>22</v>
      </c>
      <c r="F372" s="235" t="s">
        <v>691</v>
      </c>
      <c r="G372" s="232"/>
      <c r="H372" s="236">
        <v>15.51</v>
      </c>
      <c r="I372" s="237"/>
      <c r="J372" s="232"/>
      <c r="K372" s="232"/>
      <c r="L372" s="238"/>
      <c r="M372" s="239"/>
      <c r="N372" s="240"/>
      <c r="O372" s="240"/>
      <c r="P372" s="240"/>
      <c r="Q372" s="240"/>
      <c r="R372" s="240"/>
      <c r="S372" s="240"/>
      <c r="T372" s="241"/>
      <c r="AT372" s="242" t="s">
        <v>194</v>
      </c>
      <c r="AU372" s="242" t="s">
        <v>187</v>
      </c>
      <c r="AV372" s="11" t="s">
        <v>187</v>
      </c>
      <c r="AW372" s="11" t="s">
        <v>35</v>
      </c>
      <c r="AX372" s="11" t="s">
        <v>73</v>
      </c>
      <c r="AY372" s="242" t="s">
        <v>180</v>
      </c>
    </row>
    <row r="373" spans="2:51" s="12" customFormat="1" ht="13.5">
      <c r="B373" s="243"/>
      <c r="C373" s="244"/>
      <c r="D373" s="233" t="s">
        <v>194</v>
      </c>
      <c r="E373" s="245" t="s">
        <v>22</v>
      </c>
      <c r="F373" s="246" t="s">
        <v>196</v>
      </c>
      <c r="G373" s="244"/>
      <c r="H373" s="247">
        <v>15.51</v>
      </c>
      <c r="I373" s="248"/>
      <c r="J373" s="244"/>
      <c r="K373" s="244"/>
      <c r="L373" s="249"/>
      <c r="M373" s="250"/>
      <c r="N373" s="251"/>
      <c r="O373" s="251"/>
      <c r="P373" s="251"/>
      <c r="Q373" s="251"/>
      <c r="R373" s="251"/>
      <c r="S373" s="251"/>
      <c r="T373" s="252"/>
      <c r="AT373" s="253" t="s">
        <v>194</v>
      </c>
      <c r="AU373" s="253" t="s">
        <v>187</v>
      </c>
      <c r="AV373" s="12" t="s">
        <v>186</v>
      </c>
      <c r="AW373" s="12" t="s">
        <v>35</v>
      </c>
      <c r="AX373" s="12" t="s">
        <v>10</v>
      </c>
      <c r="AY373" s="253" t="s">
        <v>180</v>
      </c>
    </row>
    <row r="374" spans="2:65" s="1" customFormat="1" ht="34.2" customHeight="1">
      <c r="B374" s="45"/>
      <c r="C374" s="220" t="s">
        <v>459</v>
      </c>
      <c r="D374" s="220" t="s">
        <v>182</v>
      </c>
      <c r="E374" s="221" t="s">
        <v>692</v>
      </c>
      <c r="F374" s="222" t="s">
        <v>693</v>
      </c>
      <c r="G374" s="223" t="s">
        <v>334</v>
      </c>
      <c r="H374" s="225"/>
      <c r="I374" s="225"/>
      <c r="J374" s="224">
        <f>ROUND(I374*H374,0)</f>
        <v>0</v>
      </c>
      <c r="K374" s="222" t="s">
        <v>193</v>
      </c>
      <c r="L374" s="71"/>
      <c r="M374" s="226" t="s">
        <v>22</v>
      </c>
      <c r="N374" s="227" t="s">
        <v>45</v>
      </c>
      <c r="O374" s="46"/>
      <c r="P374" s="228">
        <f>O374*H374</f>
        <v>0</v>
      </c>
      <c r="Q374" s="228">
        <v>0</v>
      </c>
      <c r="R374" s="228">
        <f>Q374*H374</f>
        <v>0</v>
      </c>
      <c r="S374" s="228">
        <v>0</v>
      </c>
      <c r="T374" s="229">
        <f>S374*H374</f>
        <v>0</v>
      </c>
      <c r="AR374" s="23" t="s">
        <v>224</v>
      </c>
      <c r="AT374" s="23" t="s">
        <v>182</v>
      </c>
      <c r="AU374" s="23" t="s">
        <v>187</v>
      </c>
      <c r="AY374" s="23" t="s">
        <v>180</v>
      </c>
      <c r="BE374" s="230">
        <f>IF(N374="základní",J374,0)</f>
        <v>0</v>
      </c>
      <c r="BF374" s="230">
        <f>IF(N374="snížená",J374,0)</f>
        <v>0</v>
      </c>
      <c r="BG374" s="230">
        <f>IF(N374="zákl. přenesená",J374,0)</f>
        <v>0</v>
      </c>
      <c r="BH374" s="230">
        <f>IF(N374="sníž. přenesená",J374,0)</f>
        <v>0</v>
      </c>
      <c r="BI374" s="230">
        <f>IF(N374="nulová",J374,0)</f>
        <v>0</v>
      </c>
      <c r="BJ374" s="23" t="s">
        <v>187</v>
      </c>
      <c r="BK374" s="230">
        <f>ROUND(I374*H374,0)</f>
        <v>0</v>
      </c>
      <c r="BL374" s="23" t="s">
        <v>224</v>
      </c>
      <c r="BM374" s="23" t="s">
        <v>694</v>
      </c>
    </row>
    <row r="375" spans="2:47" s="1" customFormat="1" ht="13.5">
      <c r="B375" s="45"/>
      <c r="C375" s="73"/>
      <c r="D375" s="233" t="s">
        <v>205</v>
      </c>
      <c r="E375" s="73"/>
      <c r="F375" s="254" t="s">
        <v>616</v>
      </c>
      <c r="G375" s="73"/>
      <c r="H375" s="73"/>
      <c r="I375" s="190"/>
      <c r="J375" s="73"/>
      <c r="K375" s="73"/>
      <c r="L375" s="71"/>
      <c r="M375" s="255"/>
      <c r="N375" s="46"/>
      <c r="O375" s="46"/>
      <c r="P375" s="46"/>
      <c r="Q375" s="46"/>
      <c r="R375" s="46"/>
      <c r="S375" s="46"/>
      <c r="T375" s="94"/>
      <c r="AT375" s="23" t="s">
        <v>205</v>
      </c>
      <c r="AU375" s="23" t="s">
        <v>187</v>
      </c>
    </row>
    <row r="376" spans="2:63" s="10" customFormat="1" ht="29.85" customHeight="1">
      <c r="B376" s="204"/>
      <c r="C376" s="205"/>
      <c r="D376" s="206" t="s">
        <v>72</v>
      </c>
      <c r="E376" s="218" t="s">
        <v>695</v>
      </c>
      <c r="F376" s="218" t="s">
        <v>696</v>
      </c>
      <c r="G376" s="205"/>
      <c r="H376" s="205"/>
      <c r="I376" s="208"/>
      <c r="J376" s="219">
        <f>BK376</f>
        <v>0</v>
      </c>
      <c r="K376" s="205"/>
      <c r="L376" s="210"/>
      <c r="M376" s="211"/>
      <c r="N376" s="212"/>
      <c r="O376" s="212"/>
      <c r="P376" s="213">
        <f>SUM(P377:P404)</f>
        <v>0</v>
      </c>
      <c r="Q376" s="212"/>
      <c r="R376" s="213">
        <f>SUM(R377:R404)</f>
        <v>0</v>
      </c>
      <c r="S376" s="212"/>
      <c r="T376" s="214">
        <f>SUM(T377:T404)</f>
        <v>0</v>
      </c>
      <c r="AR376" s="215" t="s">
        <v>187</v>
      </c>
      <c r="AT376" s="216" t="s">
        <v>72</v>
      </c>
      <c r="AU376" s="216" t="s">
        <v>10</v>
      </c>
      <c r="AY376" s="215" t="s">
        <v>180</v>
      </c>
      <c r="BK376" s="217">
        <f>SUM(BK377:BK404)</f>
        <v>0</v>
      </c>
    </row>
    <row r="377" spans="2:65" s="1" customFormat="1" ht="34.2" customHeight="1">
      <c r="B377" s="45"/>
      <c r="C377" s="220" t="s">
        <v>697</v>
      </c>
      <c r="D377" s="220" t="s">
        <v>182</v>
      </c>
      <c r="E377" s="221" t="s">
        <v>698</v>
      </c>
      <c r="F377" s="222" t="s">
        <v>699</v>
      </c>
      <c r="G377" s="223" t="s">
        <v>192</v>
      </c>
      <c r="H377" s="224">
        <v>20.06</v>
      </c>
      <c r="I377" s="225"/>
      <c r="J377" s="224">
        <f>ROUND(I377*H377,0)</f>
        <v>0</v>
      </c>
      <c r="K377" s="222" t="s">
        <v>193</v>
      </c>
      <c r="L377" s="71"/>
      <c r="M377" s="226" t="s">
        <v>22</v>
      </c>
      <c r="N377" s="227" t="s">
        <v>45</v>
      </c>
      <c r="O377" s="46"/>
      <c r="P377" s="228">
        <f>O377*H377</f>
        <v>0</v>
      </c>
      <c r="Q377" s="228">
        <v>0</v>
      </c>
      <c r="R377" s="228">
        <f>Q377*H377</f>
        <v>0</v>
      </c>
      <c r="S377" s="228">
        <v>0</v>
      </c>
      <c r="T377" s="229">
        <f>S377*H377</f>
        <v>0</v>
      </c>
      <c r="AR377" s="23" t="s">
        <v>224</v>
      </c>
      <c r="AT377" s="23" t="s">
        <v>182</v>
      </c>
      <c r="AU377" s="23" t="s">
        <v>187</v>
      </c>
      <c r="AY377" s="23" t="s">
        <v>180</v>
      </c>
      <c r="BE377" s="230">
        <f>IF(N377="základní",J377,0)</f>
        <v>0</v>
      </c>
      <c r="BF377" s="230">
        <f>IF(N377="snížená",J377,0)</f>
        <v>0</v>
      </c>
      <c r="BG377" s="230">
        <f>IF(N377="zákl. přenesená",J377,0)</f>
        <v>0</v>
      </c>
      <c r="BH377" s="230">
        <f>IF(N377="sníž. přenesená",J377,0)</f>
        <v>0</v>
      </c>
      <c r="BI377" s="230">
        <f>IF(N377="nulová",J377,0)</f>
        <v>0</v>
      </c>
      <c r="BJ377" s="23" t="s">
        <v>187</v>
      </c>
      <c r="BK377" s="230">
        <f>ROUND(I377*H377,0)</f>
        <v>0</v>
      </c>
      <c r="BL377" s="23" t="s">
        <v>224</v>
      </c>
      <c r="BM377" s="23" t="s">
        <v>700</v>
      </c>
    </row>
    <row r="378" spans="2:51" s="11" customFormat="1" ht="13.5">
      <c r="B378" s="231"/>
      <c r="C378" s="232"/>
      <c r="D378" s="233" t="s">
        <v>194</v>
      </c>
      <c r="E378" s="234" t="s">
        <v>22</v>
      </c>
      <c r="F378" s="235" t="s">
        <v>701</v>
      </c>
      <c r="G378" s="232"/>
      <c r="H378" s="236">
        <v>4.8</v>
      </c>
      <c r="I378" s="237"/>
      <c r="J378" s="232"/>
      <c r="K378" s="232"/>
      <c r="L378" s="238"/>
      <c r="M378" s="239"/>
      <c r="N378" s="240"/>
      <c r="O378" s="240"/>
      <c r="P378" s="240"/>
      <c r="Q378" s="240"/>
      <c r="R378" s="240"/>
      <c r="S378" s="240"/>
      <c r="T378" s="241"/>
      <c r="AT378" s="242" t="s">
        <v>194</v>
      </c>
      <c r="AU378" s="242" t="s">
        <v>187</v>
      </c>
      <c r="AV378" s="11" t="s">
        <v>187</v>
      </c>
      <c r="AW378" s="11" t="s">
        <v>35</v>
      </c>
      <c r="AX378" s="11" t="s">
        <v>73</v>
      </c>
      <c r="AY378" s="242" t="s">
        <v>180</v>
      </c>
    </row>
    <row r="379" spans="2:51" s="11" customFormat="1" ht="13.5">
      <c r="B379" s="231"/>
      <c r="C379" s="232"/>
      <c r="D379" s="233" t="s">
        <v>194</v>
      </c>
      <c r="E379" s="234" t="s">
        <v>22</v>
      </c>
      <c r="F379" s="235" t="s">
        <v>702</v>
      </c>
      <c r="G379" s="232"/>
      <c r="H379" s="236">
        <v>9.8</v>
      </c>
      <c r="I379" s="237"/>
      <c r="J379" s="232"/>
      <c r="K379" s="232"/>
      <c r="L379" s="238"/>
      <c r="M379" s="239"/>
      <c r="N379" s="240"/>
      <c r="O379" s="240"/>
      <c r="P379" s="240"/>
      <c r="Q379" s="240"/>
      <c r="R379" s="240"/>
      <c r="S379" s="240"/>
      <c r="T379" s="241"/>
      <c r="AT379" s="242" t="s">
        <v>194</v>
      </c>
      <c r="AU379" s="242" t="s">
        <v>187</v>
      </c>
      <c r="AV379" s="11" t="s">
        <v>187</v>
      </c>
      <c r="AW379" s="11" t="s">
        <v>35</v>
      </c>
      <c r="AX379" s="11" t="s">
        <v>73</v>
      </c>
      <c r="AY379" s="242" t="s">
        <v>180</v>
      </c>
    </row>
    <row r="380" spans="2:51" s="11" customFormat="1" ht="13.5">
      <c r="B380" s="231"/>
      <c r="C380" s="232"/>
      <c r="D380" s="233" t="s">
        <v>194</v>
      </c>
      <c r="E380" s="234" t="s">
        <v>22</v>
      </c>
      <c r="F380" s="235" t="s">
        <v>331</v>
      </c>
      <c r="G380" s="232"/>
      <c r="H380" s="236">
        <v>5.46</v>
      </c>
      <c r="I380" s="237"/>
      <c r="J380" s="232"/>
      <c r="K380" s="232"/>
      <c r="L380" s="238"/>
      <c r="M380" s="239"/>
      <c r="N380" s="240"/>
      <c r="O380" s="240"/>
      <c r="P380" s="240"/>
      <c r="Q380" s="240"/>
      <c r="R380" s="240"/>
      <c r="S380" s="240"/>
      <c r="T380" s="241"/>
      <c r="AT380" s="242" t="s">
        <v>194</v>
      </c>
      <c r="AU380" s="242" t="s">
        <v>187</v>
      </c>
      <c r="AV380" s="11" t="s">
        <v>187</v>
      </c>
      <c r="AW380" s="11" t="s">
        <v>35</v>
      </c>
      <c r="AX380" s="11" t="s">
        <v>73</v>
      </c>
      <c r="AY380" s="242" t="s">
        <v>180</v>
      </c>
    </row>
    <row r="381" spans="2:51" s="12" customFormat="1" ht="13.5">
      <c r="B381" s="243"/>
      <c r="C381" s="244"/>
      <c r="D381" s="233" t="s">
        <v>194</v>
      </c>
      <c r="E381" s="245" t="s">
        <v>22</v>
      </c>
      <c r="F381" s="246" t="s">
        <v>196</v>
      </c>
      <c r="G381" s="244"/>
      <c r="H381" s="247">
        <v>20.06</v>
      </c>
      <c r="I381" s="248"/>
      <c r="J381" s="244"/>
      <c r="K381" s="244"/>
      <c r="L381" s="249"/>
      <c r="M381" s="250"/>
      <c r="N381" s="251"/>
      <c r="O381" s="251"/>
      <c r="P381" s="251"/>
      <c r="Q381" s="251"/>
      <c r="R381" s="251"/>
      <c r="S381" s="251"/>
      <c r="T381" s="252"/>
      <c r="AT381" s="253" t="s">
        <v>194</v>
      </c>
      <c r="AU381" s="253" t="s">
        <v>187</v>
      </c>
      <c r="AV381" s="12" t="s">
        <v>186</v>
      </c>
      <c r="AW381" s="12" t="s">
        <v>35</v>
      </c>
      <c r="AX381" s="12" t="s">
        <v>10</v>
      </c>
      <c r="AY381" s="253" t="s">
        <v>180</v>
      </c>
    </row>
    <row r="382" spans="2:65" s="1" customFormat="1" ht="14.4" customHeight="1">
      <c r="B382" s="45"/>
      <c r="C382" s="266" t="s">
        <v>462</v>
      </c>
      <c r="D382" s="266" t="s">
        <v>594</v>
      </c>
      <c r="E382" s="267" t="s">
        <v>703</v>
      </c>
      <c r="F382" s="268" t="s">
        <v>704</v>
      </c>
      <c r="G382" s="269" t="s">
        <v>192</v>
      </c>
      <c r="H382" s="270">
        <v>22.07</v>
      </c>
      <c r="I382" s="271"/>
      <c r="J382" s="270">
        <f>ROUND(I382*H382,0)</f>
        <v>0</v>
      </c>
      <c r="K382" s="268" t="s">
        <v>22</v>
      </c>
      <c r="L382" s="272"/>
      <c r="M382" s="273" t="s">
        <v>22</v>
      </c>
      <c r="N382" s="274" t="s">
        <v>45</v>
      </c>
      <c r="O382" s="46"/>
      <c r="P382" s="228">
        <f>O382*H382</f>
        <v>0</v>
      </c>
      <c r="Q382" s="228">
        <v>0</v>
      </c>
      <c r="R382" s="228">
        <f>Q382*H382</f>
        <v>0</v>
      </c>
      <c r="S382" s="228">
        <v>0</v>
      </c>
      <c r="T382" s="229">
        <f>S382*H382</f>
        <v>0</v>
      </c>
      <c r="AR382" s="23" t="s">
        <v>270</v>
      </c>
      <c r="AT382" s="23" t="s">
        <v>594</v>
      </c>
      <c r="AU382" s="23" t="s">
        <v>187</v>
      </c>
      <c r="AY382" s="23" t="s">
        <v>180</v>
      </c>
      <c r="BE382" s="230">
        <f>IF(N382="základní",J382,0)</f>
        <v>0</v>
      </c>
      <c r="BF382" s="230">
        <f>IF(N382="snížená",J382,0)</f>
        <v>0</v>
      </c>
      <c r="BG382" s="230">
        <f>IF(N382="zákl. přenesená",J382,0)</f>
        <v>0</v>
      </c>
      <c r="BH382" s="230">
        <f>IF(N382="sníž. přenesená",J382,0)</f>
        <v>0</v>
      </c>
      <c r="BI382" s="230">
        <f>IF(N382="nulová",J382,0)</f>
        <v>0</v>
      </c>
      <c r="BJ382" s="23" t="s">
        <v>187</v>
      </c>
      <c r="BK382" s="230">
        <f>ROUND(I382*H382,0)</f>
        <v>0</v>
      </c>
      <c r="BL382" s="23" t="s">
        <v>224</v>
      </c>
      <c r="BM382" s="23" t="s">
        <v>705</v>
      </c>
    </row>
    <row r="383" spans="2:51" s="11" customFormat="1" ht="13.5">
      <c r="B383" s="231"/>
      <c r="C383" s="232"/>
      <c r="D383" s="233" t="s">
        <v>194</v>
      </c>
      <c r="E383" s="234" t="s">
        <v>22</v>
      </c>
      <c r="F383" s="235" t="s">
        <v>706</v>
      </c>
      <c r="G383" s="232"/>
      <c r="H383" s="236">
        <v>22.07</v>
      </c>
      <c r="I383" s="237"/>
      <c r="J383" s="232"/>
      <c r="K383" s="232"/>
      <c r="L383" s="238"/>
      <c r="M383" s="239"/>
      <c r="N383" s="240"/>
      <c r="O383" s="240"/>
      <c r="P383" s="240"/>
      <c r="Q383" s="240"/>
      <c r="R383" s="240"/>
      <c r="S383" s="240"/>
      <c r="T383" s="241"/>
      <c r="AT383" s="242" t="s">
        <v>194</v>
      </c>
      <c r="AU383" s="242" t="s">
        <v>187</v>
      </c>
      <c r="AV383" s="11" t="s">
        <v>187</v>
      </c>
      <c r="AW383" s="11" t="s">
        <v>35</v>
      </c>
      <c r="AX383" s="11" t="s">
        <v>73</v>
      </c>
      <c r="AY383" s="242" t="s">
        <v>180</v>
      </c>
    </row>
    <row r="384" spans="2:51" s="12" customFormat="1" ht="13.5">
      <c r="B384" s="243"/>
      <c r="C384" s="244"/>
      <c r="D384" s="233" t="s">
        <v>194</v>
      </c>
      <c r="E384" s="245" t="s">
        <v>22</v>
      </c>
      <c r="F384" s="246" t="s">
        <v>196</v>
      </c>
      <c r="G384" s="244"/>
      <c r="H384" s="247">
        <v>22.07</v>
      </c>
      <c r="I384" s="248"/>
      <c r="J384" s="244"/>
      <c r="K384" s="244"/>
      <c r="L384" s="249"/>
      <c r="M384" s="250"/>
      <c r="N384" s="251"/>
      <c r="O384" s="251"/>
      <c r="P384" s="251"/>
      <c r="Q384" s="251"/>
      <c r="R384" s="251"/>
      <c r="S384" s="251"/>
      <c r="T384" s="252"/>
      <c r="AT384" s="253" t="s">
        <v>194</v>
      </c>
      <c r="AU384" s="253" t="s">
        <v>187</v>
      </c>
      <c r="AV384" s="12" t="s">
        <v>186</v>
      </c>
      <c r="AW384" s="12" t="s">
        <v>35</v>
      </c>
      <c r="AX384" s="12" t="s">
        <v>10</v>
      </c>
      <c r="AY384" s="253" t="s">
        <v>180</v>
      </c>
    </row>
    <row r="385" spans="2:65" s="1" customFormat="1" ht="34.2" customHeight="1">
      <c r="B385" s="45"/>
      <c r="C385" s="220" t="s">
        <v>707</v>
      </c>
      <c r="D385" s="220" t="s">
        <v>182</v>
      </c>
      <c r="E385" s="221" t="s">
        <v>708</v>
      </c>
      <c r="F385" s="222" t="s">
        <v>709</v>
      </c>
      <c r="G385" s="223" t="s">
        <v>203</v>
      </c>
      <c r="H385" s="224">
        <v>24.04</v>
      </c>
      <c r="I385" s="225"/>
      <c r="J385" s="224">
        <f>ROUND(I385*H385,0)</f>
        <v>0</v>
      </c>
      <c r="K385" s="222" t="s">
        <v>193</v>
      </c>
      <c r="L385" s="71"/>
      <c r="M385" s="226" t="s">
        <v>22</v>
      </c>
      <c r="N385" s="227" t="s">
        <v>45</v>
      </c>
      <c r="O385" s="46"/>
      <c r="P385" s="228">
        <f>O385*H385</f>
        <v>0</v>
      </c>
      <c r="Q385" s="228">
        <v>0</v>
      </c>
      <c r="R385" s="228">
        <f>Q385*H385</f>
        <v>0</v>
      </c>
      <c r="S385" s="228">
        <v>0</v>
      </c>
      <c r="T385" s="229">
        <f>S385*H385</f>
        <v>0</v>
      </c>
      <c r="AR385" s="23" t="s">
        <v>224</v>
      </c>
      <c r="AT385" s="23" t="s">
        <v>182</v>
      </c>
      <c r="AU385" s="23" t="s">
        <v>187</v>
      </c>
      <c r="AY385" s="23" t="s">
        <v>180</v>
      </c>
      <c r="BE385" s="230">
        <f>IF(N385="základní",J385,0)</f>
        <v>0</v>
      </c>
      <c r="BF385" s="230">
        <f>IF(N385="snížená",J385,0)</f>
        <v>0</v>
      </c>
      <c r="BG385" s="230">
        <f>IF(N385="zákl. přenesená",J385,0)</f>
        <v>0</v>
      </c>
      <c r="BH385" s="230">
        <f>IF(N385="sníž. přenesená",J385,0)</f>
        <v>0</v>
      </c>
      <c r="BI385" s="230">
        <f>IF(N385="nulová",J385,0)</f>
        <v>0</v>
      </c>
      <c r="BJ385" s="23" t="s">
        <v>187</v>
      </c>
      <c r="BK385" s="230">
        <f>ROUND(I385*H385,0)</f>
        <v>0</v>
      </c>
      <c r="BL385" s="23" t="s">
        <v>224</v>
      </c>
      <c r="BM385" s="23" t="s">
        <v>710</v>
      </c>
    </row>
    <row r="386" spans="2:51" s="11" customFormat="1" ht="13.5">
      <c r="B386" s="231"/>
      <c r="C386" s="232"/>
      <c r="D386" s="233" t="s">
        <v>194</v>
      </c>
      <c r="E386" s="234" t="s">
        <v>22</v>
      </c>
      <c r="F386" s="235" t="s">
        <v>711</v>
      </c>
      <c r="G386" s="232"/>
      <c r="H386" s="236">
        <v>1.5</v>
      </c>
      <c r="I386" s="237"/>
      <c r="J386" s="232"/>
      <c r="K386" s="232"/>
      <c r="L386" s="238"/>
      <c r="M386" s="239"/>
      <c r="N386" s="240"/>
      <c r="O386" s="240"/>
      <c r="P386" s="240"/>
      <c r="Q386" s="240"/>
      <c r="R386" s="240"/>
      <c r="S386" s="240"/>
      <c r="T386" s="241"/>
      <c r="AT386" s="242" t="s">
        <v>194</v>
      </c>
      <c r="AU386" s="242" t="s">
        <v>187</v>
      </c>
      <c r="AV386" s="11" t="s">
        <v>187</v>
      </c>
      <c r="AW386" s="11" t="s">
        <v>35</v>
      </c>
      <c r="AX386" s="11" t="s">
        <v>73</v>
      </c>
      <c r="AY386" s="242" t="s">
        <v>180</v>
      </c>
    </row>
    <row r="387" spans="2:51" s="11" customFormat="1" ht="13.5">
      <c r="B387" s="231"/>
      <c r="C387" s="232"/>
      <c r="D387" s="233" t="s">
        <v>194</v>
      </c>
      <c r="E387" s="234" t="s">
        <v>22</v>
      </c>
      <c r="F387" s="235" t="s">
        <v>712</v>
      </c>
      <c r="G387" s="232"/>
      <c r="H387" s="236">
        <v>12.9</v>
      </c>
      <c r="I387" s="237"/>
      <c r="J387" s="232"/>
      <c r="K387" s="232"/>
      <c r="L387" s="238"/>
      <c r="M387" s="239"/>
      <c r="N387" s="240"/>
      <c r="O387" s="240"/>
      <c r="P387" s="240"/>
      <c r="Q387" s="240"/>
      <c r="R387" s="240"/>
      <c r="S387" s="240"/>
      <c r="T387" s="241"/>
      <c r="AT387" s="242" t="s">
        <v>194</v>
      </c>
      <c r="AU387" s="242" t="s">
        <v>187</v>
      </c>
      <c r="AV387" s="11" t="s">
        <v>187</v>
      </c>
      <c r="AW387" s="11" t="s">
        <v>35</v>
      </c>
      <c r="AX387" s="11" t="s">
        <v>73</v>
      </c>
      <c r="AY387" s="242" t="s">
        <v>180</v>
      </c>
    </row>
    <row r="388" spans="2:51" s="11" customFormat="1" ht="13.5">
      <c r="B388" s="231"/>
      <c r="C388" s="232"/>
      <c r="D388" s="233" t="s">
        <v>194</v>
      </c>
      <c r="E388" s="234" t="s">
        <v>22</v>
      </c>
      <c r="F388" s="235" t="s">
        <v>713</v>
      </c>
      <c r="G388" s="232"/>
      <c r="H388" s="236">
        <v>9.64</v>
      </c>
      <c r="I388" s="237"/>
      <c r="J388" s="232"/>
      <c r="K388" s="232"/>
      <c r="L388" s="238"/>
      <c r="M388" s="239"/>
      <c r="N388" s="240"/>
      <c r="O388" s="240"/>
      <c r="P388" s="240"/>
      <c r="Q388" s="240"/>
      <c r="R388" s="240"/>
      <c r="S388" s="240"/>
      <c r="T388" s="241"/>
      <c r="AT388" s="242" t="s">
        <v>194</v>
      </c>
      <c r="AU388" s="242" t="s">
        <v>187</v>
      </c>
      <c r="AV388" s="11" t="s">
        <v>187</v>
      </c>
      <c r="AW388" s="11" t="s">
        <v>35</v>
      </c>
      <c r="AX388" s="11" t="s">
        <v>73</v>
      </c>
      <c r="AY388" s="242" t="s">
        <v>180</v>
      </c>
    </row>
    <row r="389" spans="2:51" s="12" customFormat="1" ht="13.5">
      <c r="B389" s="243"/>
      <c r="C389" s="244"/>
      <c r="D389" s="233" t="s">
        <v>194</v>
      </c>
      <c r="E389" s="245" t="s">
        <v>22</v>
      </c>
      <c r="F389" s="246" t="s">
        <v>196</v>
      </c>
      <c r="G389" s="244"/>
      <c r="H389" s="247">
        <v>24.04</v>
      </c>
      <c r="I389" s="248"/>
      <c r="J389" s="244"/>
      <c r="K389" s="244"/>
      <c r="L389" s="249"/>
      <c r="M389" s="250"/>
      <c r="N389" s="251"/>
      <c r="O389" s="251"/>
      <c r="P389" s="251"/>
      <c r="Q389" s="251"/>
      <c r="R389" s="251"/>
      <c r="S389" s="251"/>
      <c r="T389" s="252"/>
      <c r="AT389" s="253" t="s">
        <v>194</v>
      </c>
      <c r="AU389" s="253" t="s">
        <v>187</v>
      </c>
      <c r="AV389" s="12" t="s">
        <v>186</v>
      </c>
      <c r="AW389" s="12" t="s">
        <v>35</v>
      </c>
      <c r="AX389" s="12" t="s">
        <v>10</v>
      </c>
      <c r="AY389" s="253" t="s">
        <v>180</v>
      </c>
    </row>
    <row r="390" spans="2:65" s="1" customFormat="1" ht="34.2" customHeight="1">
      <c r="B390" s="45"/>
      <c r="C390" s="220" t="s">
        <v>466</v>
      </c>
      <c r="D390" s="220" t="s">
        <v>182</v>
      </c>
      <c r="E390" s="221" t="s">
        <v>714</v>
      </c>
      <c r="F390" s="222" t="s">
        <v>715</v>
      </c>
      <c r="G390" s="223" t="s">
        <v>192</v>
      </c>
      <c r="H390" s="224">
        <v>20.06</v>
      </c>
      <c r="I390" s="225"/>
      <c r="J390" s="224">
        <f>ROUND(I390*H390,0)</f>
        <v>0</v>
      </c>
      <c r="K390" s="222" t="s">
        <v>193</v>
      </c>
      <c r="L390" s="71"/>
      <c r="M390" s="226" t="s">
        <v>22</v>
      </c>
      <c r="N390" s="227" t="s">
        <v>45</v>
      </c>
      <c r="O390" s="46"/>
      <c r="P390" s="228">
        <f>O390*H390</f>
        <v>0</v>
      </c>
      <c r="Q390" s="228">
        <v>0</v>
      </c>
      <c r="R390" s="228">
        <f>Q390*H390</f>
        <v>0</v>
      </c>
      <c r="S390" s="228">
        <v>0</v>
      </c>
      <c r="T390" s="229">
        <f>S390*H390</f>
        <v>0</v>
      </c>
      <c r="AR390" s="23" t="s">
        <v>224</v>
      </c>
      <c r="AT390" s="23" t="s">
        <v>182</v>
      </c>
      <c r="AU390" s="23" t="s">
        <v>187</v>
      </c>
      <c r="AY390" s="23" t="s">
        <v>180</v>
      </c>
      <c r="BE390" s="230">
        <f>IF(N390="základní",J390,0)</f>
        <v>0</v>
      </c>
      <c r="BF390" s="230">
        <f>IF(N390="snížená",J390,0)</f>
        <v>0</v>
      </c>
      <c r="BG390" s="230">
        <f>IF(N390="zákl. přenesená",J390,0)</f>
        <v>0</v>
      </c>
      <c r="BH390" s="230">
        <f>IF(N390="sníž. přenesená",J390,0)</f>
        <v>0</v>
      </c>
      <c r="BI390" s="230">
        <f>IF(N390="nulová",J390,0)</f>
        <v>0</v>
      </c>
      <c r="BJ390" s="23" t="s">
        <v>187</v>
      </c>
      <c r="BK390" s="230">
        <f>ROUND(I390*H390,0)</f>
        <v>0</v>
      </c>
      <c r="BL390" s="23" t="s">
        <v>224</v>
      </c>
      <c r="BM390" s="23" t="s">
        <v>716</v>
      </c>
    </row>
    <row r="391" spans="2:51" s="11" customFormat="1" ht="13.5">
      <c r="B391" s="231"/>
      <c r="C391" s="232"/>
      <c r="D391" s="233" t="s">
        <v>194</v>
      </c>
      <c r="E391" s="234" t="s">
        <v>22</v>
      </c>
      <c r="F391" s="235" t="s">
        <v>701</v>
      </c>
      <c r="G391" s="232"/>
      <c r="H391" s="236">
        <v>4.8</v>
      </c>
      <c r="I391" s="237"/>
      <c r="J391" s="232"/>
      <c r="K391" s="232"/>
      <c r="L391" s="238"/>
      <c r="M391" s="239"/>
      <c r="N391" s="240"/>
      <c r="O391" s="240"/>
      <c r="P391" s="240"/>
      <c r="Q391" s="240"/>
      <c r="R391" s="240"/>
      <c r="S391" s="240"/>
      <c r="T391" s="241"/>
      <c r="AT391" s="242" t="s">
        <v>194</v>
      </c>
      <c r="AU391" s="242" t="s">
        <v>187</v>
      </c>
      <c r="AV391" s="11" t="s">
        <v>187</v>
      </c>
      <c r="AW391" s="11" t="s">
        <v>35</v>
      </c>
      <c r="AX391" s="11" t="s">
        <v>73</v>
      </c>
      <c r="AY391" s="242" t="s">
        <v>180</v>
      </c>
    </row>
    <row r="392" spans="2:51" s="11" customFormat="1" ht="13.5">
      <c r="B392" s="231"/>
      <c r="C392" s="232"/>
      <c r="D392" s="233" t="s">
        <v>194</v>
      </c>
      <c r="E392" s="234" t="s">
        <v>22</v>
      </c>
      <c r="F392" s="235" t="s">
        <v>702</v>
      </c>
      <c r="G392" s="232"/>
      <c r="H392" s="236">
        <v>9.8</v>
      </c>
      <c r="I392" s="237"/>
      <c r="J392" s="232"/>
      <c r="K392" s="232"/>
      <c r="L392" s="238"/>
      <c r="M392" s="239"/>
      <c r="N392" s="240"/>
      <c r="O392" s="240"/>
      <c r="P392" s="240"/>
      <c r="Q392" s="240"/>
      <c r="R392" s="240"/>
      <c r="S392" s="240"/>
      <c r="T392" s="241"/>
      <c r="AT392" s="242" t="s">
        <v>194</v>
      </c>
      <c r="AU392" s="242" t="s">
        <v>187</v>
      </c>
      <c r="AV392" s="11" t="s">
        <v>187</v>
      </c>
      <c r="AW392" s="11" t="s">
        <v>35</v>
      </c>
      <c r="AX392" s="11" t="s">
        <v>73</v>
      </c>
      <c r="AY392" s="242" t="s">
        <v>180</v>
      </c>
    </row>
    <row r="393" spans="2:51" s="11" customFormat="1" ht="13.5">
      <c r="B393" s="231"/>
      <c r="C393" s="232"/>
      <c r="D393" s="233" t="s">
        <v>194</v>
      </c>
      <c r="E393" s="234" t="s">
        <v>22</v>
      </c>
      <c r="F393" s="235" t="s">
        <v>331</v>
      </c>
      <c r="G393" s="232"/>
      <c r="H393" s="236">
        <v>5.46</v>
      </c>
      <c r="I393" s="237"/>
      <c r="J393" s="232"/>
      <c r="K393" s="232"/>
      <c r="L393" s="238"/>
      <c r="M393" s="239"/>
      <c r="N393" s="240"/>
      <c r="O393" s="240"/>
      <c r="P393" s="240"/>
      <c r="Q393" s="240"/>
      <c r="R393" s="240"/>
      <c r="S393" s="240"/>
      <c r="T393" s="241"/>
      <c r="AT393" s="242" t="s">
        <v>194</v>
      </c>
      <c r="AU393" s="242" t="s">
        <v>187</v>
      </c>
      <c r="AV393" s="11" t="s">
        <v>187</v>
      </c>
      <c r="AW393" s="11" t="s">
        <v>35</v>
      </c>
      <c r="AX393" s="11" t="s">
        <v>73</v>
      </c>
      <c r="AY393" s="242" t="s">
        <v>180</v>
      </c>
    </row>
    <row r="394" spans="2:51" s="12" customFormat="1" ht="13.5">
      <c r="B394" s="243"/>
      <c r="C394" s="244"/>
      <c r="D394" s="233" t="s">
        <v>194</v>
      </c>
      <c r="E394" s="245" t="s">
        <v>22</v>
      </c>
      <c r="F394" s="246" t="s">
        <v>196</v>
      </c>
      <c r="G394" s="244"/>
      <c r="H394" s="247">
        <v>20.06</v>
      </c>
      <c r="I394" s="248"/>
      <c r="J394" s="244"/>
      <c r="K394" s="244"/>
      <c r="L394" s="249"/>
      <c r="M394" s="250"/>
      <c r="N394" s="251"/>
      <c r="O394" s="251"/>
      <c r="P394" s="251"/>
      <c r="Q394" s="251"/>
      <c r="R394" s="251"/>
      <c r="S394" s="251"/>
      <c r="T394" s="252"/>
      <c r="AT394" s="253" t="s">
        <v>194</v>
      </c>
      <c r="AU394" s="253" t="s">
        <v>187</v>
      </c>
      <c r="AV394" s="12" t="s">
        <v>186</v>
      </c>
      <c r="AW394" s="12" t="s">
        <v>35</v>
      </c>
      <c r="AX394" s="12" t="s">
        <v>10</v>
      </c>
      <c r="AY394" s="253" t="s">
        <v>180</v>
      </c>
    </row>
    <row r="395" spans="2:65" s="1" customFormat="1" ht="22.8" customHeight="1">
      <c r="B395" s="45"/>
      <c r="C395" s="220" t="s">
        <v>717</v>
      </c>
      <c r="D395" s="220" t="s">
        <v>182</v>
      </c>
      <c r="E395" s="221" t="s">
        <v>718</v>
      </c>
      <c r="F395" s="222" t="s">
        <v>719</v>
      </c>
      <c r="G395" s="223" t="s">
        <v>203</v>
      </c>
      <c r="H395" s="224">
        <v>3</v>
      </c>
      <c r="I395" s="225"/>
      <c r="J395" s="224">
        <f>ROUND(I395*H395,0)</f>
        <v>0</v>
      </c>
      <c r="K395" s="222" t="s">
        <v>193</v>
      </c>
      <c r="L395" s="71"/>
      <c r="M395" s="226" t="s">
        <v>22</v>
      </c>
      <c r="N395" s="227" t="s">
        <v>45</v>
      </c>
      <c r="O395" s="46"/>
      <c r="P395" s="228">
        <f>O395*H395</f>
        <v>0</v>
      </c>
      <c r="Q395" s="228">
        <v>0</v>
      </c>
      <c r="R395" s="228">
        <f>Q395*H395</f>
        <v>0</v>
      </c>
      <c r="S395" s="228">
        <v>0</v>
      </c>
      <c r="T395" s="229">
        <f>S395*H395</f>
        <v>0</v>
      </c>
      <c r="AR395" s="23" t="s">
        <v>224</v>
      </c>
      <c r="AT395" s="23" t="s">
        <v>182</v>
      </c>
      <c r="AU395" s="23" t="s">
        <v>187</v>
      </c>
      <c r="AY395" s="23" t="s">
        <v>180</v>
      </c>
      <c r="BE395" s="230">
        <f>IF(N395="základní",J395,0)</f>
        <v>0</v>
      </c>
      <c r="BF395" s="230">
        <f>IF(N395="snížená",J395,0)</f>
        <v>0</v>
      </c>
      <c r="BG395" s="230">
        <f>IF(N395="zákl. přenesená",J395,0)</f>
        <v>0</v>
      </c>
      <c r="BH395" s="230">
        <f>IF(N395="sníž. přenesená",J395,0)</f>
        <v>0</v>
      </c>
      <c r="BI395" s="230">
        <f>IF(N395="nulová",J395,0)</f>
        <v>0</v>
      </c>
      <c r="BJ395" s="23" t="s">
        <v>187</v>
      </c>
      <c r="BK395" s="230">
        <f>ROUND(I395*H395,0)</f>
        <v>0</v>
      </c>
      <c r="BL395" s="23" t="s">
        <v>224</v>
      </c>
      <c r="BM395" s="23" t="s">
        <v>720</v>
      </c>
    </row>
    <row r="396" spans="2:47" s="1" customFormat="1" ht="13.5">
      <c r="B396" s="45"/>
      <c r="C396" s="73"/>
      <c r="D396" s="233" t="s">
        <v>205</v>
      </c>
      <c r="E396" s="73"/>
      <c r="F396" s="254" t="s">
        <v>721</v>
      </c>
      <c r="G396" s="73"/>
      <c r="H396" s="73"/>
      <c r="I396" s="190"/>
      <c r="J396" s="73"/>
      <c r="K396" s="73"/>
      <c r="L396" s="71"/>
      <c r="M396" s="255"/>
      <c r="N396" s="46"/>
      <c r="O396" s="46"/>
      <c r="P396" s="46"/>
      <c r="Q396" s="46"/>
      <c r="R396" s="46"/>
      <c r="S396" s="46"/>
      <c r="T396" s="94"/>
      <c r="AT396" s="23" t="s">
        <v>205</v>
      </c>
      <c r="AU396" s="23" t="s">
        <v>187</v>
      </c>
    </row>
    <row r="397" spans="2:51" s="11" customFormat="1" ht="13.5">
      <c r="B397" s="231"/>
      <c r="C397" s="232"/>
      <c r="D397" s="233" t="s">
        <v>194</v>
      </c>
      <c r="E397" s="234" t="s">
        <v>22</v>
      </c>
      <c r="F397" s="235" t="s">
        <v>722</v>
      </c>
      <c r="G397" s="232"/>
      <c r="H397" s="236">
        <v>3</v>
      </c>
      <c r="I397" s="237"/>
      <c r="J397" s="232"/>
      <c r="K397" s="232"/>
      <c r="L397" s="238"/>
      <c r="M397" s="239"/>
      <c r="N397" s="240"/>
      <c r="O397" s="240"/>
      <c r="P397" s="240"/>
      <c r="Q397" s="240"/>
      <c r="R397" s="240"/>
      <c r="S397" s="240"/>
      <c r="T397" s="241"/>
      <c r="AT397" s="242" t="s">
        <v>194</v>
      </c>
      <c r="AU397" s="242" t="s">
        <v>187</v>
      </c>
      <c r="AV397" s="11" t="s">
        <v>187</v>
      </c>
      <c r="AW397" s="11" t="s">
        <v>35</v>
      </c>
      <c r="AX397" s="11" t="s">
        <v>73</v>
      </c>
      <c r="AY397" s="242" t="s">
        <v>180</v>
      </c>
    </row>
    <row r="398" spans="2:51" s="12" customFormat="1" ht="13.5">
      <c r="B398" s="243"/>
      <c r="C398" s="244"/>
      <c r="D398" s="233" t="s">
        <v>194</v>
      </c>
      <c r="E398" s="245" t="s">
        <v>22</v>
      </c>
      <c r="F398" s="246" t="s">
        <v>196</v>
      </c>
      <c r="G398" s="244"/>
      <c r="H398" s="247">
        <v>3</v>
      </c>
      <c r="I398" s="248"/>
      <c r="J398" s="244"/>
      <c r="K398" s="244"/>
      <c r="L398" s="249"/>
      <c r="M398" s="250"/>
      <c r="N398" s="251"/>
      <c r="O398" s="251"/>
      <c r="P398" s="251"/>
      <c r="Q398" s="251"/>
      <c r="R398" s="251"/>
      <c r="S398" s="251"/>
      <c r="T398" s="252"/>
      <c r="AT398" s="253" t="s">
        <v>194</v>
      </c>
      <c r="AU398" s="253" t="s">
        <v>187</v>
      </c>
      <c r="AV398" s="12" t="s">
        <v>186</v>
      </c>
      <c r="AW398" s="12" t="s">
        <v>35</v>
      </c>
      <c r="AX398" s="12" t="s">
        <v>10</v>
      </c>
      <c r="AY398" s="253" t="s">
        <v>180</v>
      </c>
    </row>
    <row r="399" spans="2:65" s="1" customFormat="1" ht="14.4" customHeight="1">
      <c r="B399" s="45"/>
      <c r="C399" s="220" t="s">
        <v>470</v>
      </c>
      <c r="D399" s="220" t="s">
        <v>182</v>
      </c>
      <c r="E399" s="221" t="s">
        <v>723</v>
      </c>
      <c r="F399" s="222" t="s">
        <v>724</v>
      </c>
      <c r="G399" s="223" t="s">
        <v>192</v>
      </c>
      <c r="H399" s="224">
        <v>20.06</v>
      </c>
      <c r="I399" s="225"/>
      <c r="J399" s="224">
        <f>ROUND(I399*H399,0)</f>
        <v>0</v>
      </c>
      <c r="K399" s="222" t="s">
        <v>193</v>
      </c>
      <c r="L399" s="71"/>
      <c r="M399" s="226" t="s">
        <v>22</v>
      </c>
      <c r="N399" s="227" t="s">
        <v>45</v>
      </c>
      <c r="O399" s="46"/>
      <c r="P399" s="228">
        <f>O399*H399</f>
        <v>0</v>
      </c>
      <c r="Q399" s="228">
        <v>0</v>
      </c>
      <c r="R399" s="228">
        <f>Q399*H399</f>
        <v>0</v>
      </c>
      <c r="S399" s="228">
        <v>0</v>
      </c>
      <c r="T399" s="229">
        <f>S399*H399</f>
        <v>0</v>
      </c>
      <c r="AR399" s="23" t="s">
        <v>224</v>
      </c>
      <c r="AT399" s="23" t="s">
        <v>182</v>
      </c>
      <c r="AU399" s="23" t="s">
        <v>187</v>
      </c>
      <c r="AY399" s="23" t="s">
        <v>180</v>
      </c>
      <c r="BE399" s="230">
        <f>IF(N399="základní",J399,0)</f>
        <v>0</v>
      </c>
      <c r="BF399" s="230">
        <f>IF(N399="snížená",J399,0)</f>
        <v>0</v>
      </c>
      <c r="BG399" s="230">
        <f>IF(N399="zákl. přenesená",J399,0)</f>
        <v>0</v>
      </c>
      <c r="BH399" s="230">
        <f>IF(N399="sníž. přenesená",J399,0)</f>
        <v>0</v>
      </c>
      <c r="BI399" s="230">
        <f>IF(N399="nulová",J399,0)</f>
        <v>0</v>
      </c>
      <c r="BJ399" s="23" t="s">
        <v>187</v>
      </c>
      <c r="BK399" s="230">
        <f>ROUND(I399*H399,0)</f>
        <v>0</v>
      </c>
      <c r="BL399" s="23" t="s">
        <v>224</v>
      </c>
      <c r="BM399" s="23" t="s">
        <v>725</v>
      </c>
    </row>
    <row r="400" spans="2:47" s="1" customFormat="1" ht="13.5">
      <c r="B400" s="45"/>
      <c r="C400" s="73"/>
      <c r="D400" s="233" t="s">
        <v>205</v>
      </c>
      <c r="E400" s="73"/>
      <c r="F400" s="254" t="s">
        <v>721</v>
      </c>
      <c r="G400" s="73"/>
      <c r="H400" s="73"/>
      <c r="I400" s="190"/>
      <c r="J400" s="73"/>
      <c r="K400" s="73"/>
      <c r="L400" s="71"/>
      <c r="M400" s="255"/>
      <c r="N400" s="46"/>
      <c r="O400" s="46"/>
      <c r="P400" s="46"/>
      <c r="Q400" s="46"/>
      <c r="R400" s="46"/>
      <c r="S400" s="46"/>
      <c r="T400" s="94"/>
      <c r="AT400" s="23" t="s">
        <v>205</v>
      </c>
      <c r="AU400" s="23" t="s">
        <v>187</v>
      </c>
    </row>
    <row r="401" spans="2:51" s="11" customFormat="1" ht="13.5">
      <c r="B401" s="231"/>
      <c r="C401" s="232"/>
      <c r="D401" s="233" t="s">
        <v>194</v>
      </c>
      <c r="E401" s="234" t="s">
        <v>22</v>
      </c>
      <c r="F401" s="235" t="s">
        <v>726</v>
      </c>
      <c r="G401" s="232"/>
      <c r="H401" s="236">
        <v>20.06</v>
      </c>
      <c r="I401" s="237"/>
      <c r="J401" s="232"/>
      <c r="K401" s="232"/>
      <c r="L401" s="238"/>
      <c r="M401" s="239"/>
      <c r="N401" s="240"/>
      <c r="O401" s="240"/>
      <c r="P401" s="240"/>
      <c r="Q401" s="240"/>
      <c r="R401" s="240"/>
      <c r="S401" s="240"/>
      <c r="T401" s="241"/>
      <c r="AT401" s="242" t="s">
        <v>194</v>
      </c>
      <c r="AU401" s="242" t="s">
        <v>187</v>
      </c>
      <c r="AV401" s="11" t="s">
        <v>187</v>
      </c>
      <c r="AW401" s="11" t="s">
        <v>35</v>
      </c>
      <c r="AX401" s="11" t="s">
        <v>73</v>
      </c>
      <c r="AY401" s="242" t="s">
        <v>180</v>
      </c>
    </row>
    <row r="402" spans="2:51" s="12" customFormat="1" ht="13.5">
      <c r="B402" s="243"/>
      <c r="C402" s="244"/>
      <c r="D402" s="233" t="s">
        <v>194</v>
      </c>
      <c r="E402" s="245" t="s">
        <v>22</v>
      </c>
      <c r="F402" s="246" t="s">
        <v>196</v>
      </c>
      <c r="G402" s="244"/>
      <c r="H402" s="247">
        <v>20.06</v>
      </c>
      <c r="I402" s="248"/>
      <c r="J402" s="244"/>
      <c r="K402" s="244"/>
      <c r="L402" s="249"/>
      <c r="M402" s="250"/>
      <c r="N402" s="251"/>
      <c r="O402" s="251"/>
      <c r="P402" s="251"/>
      <c r="Q402" s="251"/>
      <c r="R402" s="251"/>
      <c r="S402" s="251"/>
      <c r="T402" s="252"/>
      <c r="AT402" s="253" t="s">
        <v>194</v>
      </c>
      <c r="AU402" s="253" t="s">
        <v>187</v>
      </c>
      <c r="AV402" s="12" t="s">
        <v>186</v>
      </c>
      <c r="AW402" s="12" t="s">
        <v>35</v>
      </c>
      <c r="AX402" s="12" t="s">
        <v>10</v>
      </c>
      <c r="AY402" s="253" t="s">
        <v>180</v>
      </c>
    </row>
    <row r="403" spans="2:65" s="1" customFormat="1" ht="34.2" customHeight="1">
      <c r="B403" s="45"/>
      <c r="C403" s="220" t="s">
        <v>727</v>
      </c>
      <c r="D403" s="220" t="s">
        <v>182</v>
      </c>
      <c r="E403" s="221" t="s">
        <v>728</v>
      </c>
      <c r="F403" s="222" t="s">
        <v>729</v>
      </c>
      <c r="G403" s="223" t="s">
        <v>334</v>
      </c>
      <c r="H403" s="225"/>
      <c r="I403" s="225"/>
      <c r="J403" s="224">
        <f>ROUND(I403*H403,0)</f>
        <v>0</v>
      </c>
      <c r="K403" s="222" t="s">
        <v>193</v>
      </c>
      <c r="L403" s="71"/>
      <c r="M403" s="226" t="s">
        <v>22</v>
      </c>
      <c r="N403" s="227" t="s">
        <v>45</v>
      </c>
      <c r="O403" s="46"/>
      <c r="P403" s="228">
        <f>O403*H403</f>
        <v>0</v>
      </c>
      <c r="Q403" s="228">
        <v>0</v>
      </c>
      <c r="R403" s="228">
        <f>Q403*H403</f>
        <v>0</v>
      </c>
      <c r="S403" s="228">
        <v>0</v>
      </c>
      <c r="T403" s="229">
        <f>S403*H403</f>
        <v>0</v>
      </c>
      <c r="AR403" s="23" t="s">
        <v>224</v>
      </c>
      <c r="AT403" s="23" t="s">
        <v>182</v>
      </c>
      <c r="AU403" s="23" t="s">
        <v>187</v>
      </c>
      <c r="AY403" s="23" t="s">
        <v>180</v>
      </c>
      <c r="BE403" s="230">
        <f>IF(N403="základní",J403,0)</f>
        <v>0</v>
      </c>
      <c r="BF403" s="230">
        <f>IF(N403="snížená",J403,0)</f>
        <v>0</v>
      </c>
      <c r="BG403" s="230">
        <f>IF(N403="zákl. přenesená",J403,0)</f>
        <v>0</v>
      </c>
      <c r="BH403" s="230">
        <f>IF(N403="sníž. přenesená",J403,0)</f>
        <v>0</v>
      </c>
      <c r="BI403" s="230">
        <f>IF(N403="nulová",J403,0)</f>
        <v>0</v>
      </c>
      <c r="BJ403" s="23" t="s">
        <v>187</v>
      </c>
      <c r="BK403" s="230">
        <f>ROUND(I403*H403,0)</f>
        <v>0</v>
      </c>
      <c r="BL403" s="23" t="s">
        <v>224</v>
      </c>
      <c r="BM403" s="23" t="s">
        <v>730</v>
      </c>
    </row>
    <row r="404" spans="2:47" s="1" customFormat="1" ht="13.5">
      <c r="B404" s="45"/>
      <c r="C404" s="73"/>
      <c r="D404" s="233" t="s">
        <v>205</v>
      </c>
      <c r="E404" s="73"/>
      <c r="F404" s="254" t="s">
        <v>336</v>
      </c>
      <c r="G404" s="73"/>
      <c r="H404" s="73"/>
      <c r="I404" s="190"/>
      <c r="J404" s="73"/>
      <c r="K404" s="73"/>
      <c r="L404" s="71"/>
      <c r="M404" s="255"/>
      <c r="N404" s="46"/>
      <c r="O404" s="46"/>
      <c r="P404" s="46"/>
      <c r="Q404" s="46"/>
      <c r="R404" s="46"/>
      <c r="S404" s="46"/>
      <c r="T404" s="94"/>
      <c r="AT404" s="23" t="s">
        <v>205</v>
      </c>
      <c r="AU404" s="23" t="s">
        <v>187</v>
      </c>
    </row>
    <row r="405" spans="2:63" s="10" customFormat="1" ht="29.85" customHeight="1">
      <c r="B405" s="204"/>
      <c r="C405" s="205"/>
      <c r="D405" s="206" t="s">
        <v>72</v>
      </c>
      <c r="E405" s="218" t="s">
        <v>731</v>
      </c>
      <c r="F405" s="218" t="s">
        <v>732</v>
      </c>
      <c r="G405" s="205"/>
      <c r="H405" s="205"/>
      <c r="I405" s="208"/>
      <c r="J405" s="219">
        <f>BK405</f>
        <v>0</v>
      </c>
      <c r="K405" s="205"/>
      <c r="L405" s="210"/>
      <c r="M405" s="211"/>
      <c r="N405" s="212"/>
      <c r="O405" s="212"/>
      <c r="P405" s="213">
        <f>SUM(P406:P417)</f>
        <v>0</v>
      </c>
      <c r="Q405" s="212"/>
      <c r="R405" s="213">
        <f>SUM(R406:R417)</f>
        <v>0</v>
      </c>
      <c r="S405" s="212"/>
      <c r="T405" s="214">
        <f>SUM(T406:T417)</f>
        <v>0</v>
      </c>
      <c r="AR405" s="215" t="s">
        <v>187</v>
      </c>
      <c r="AT405" s="216" t="s">
        <v>72</v>
      </c>
      <c r="AU405" s="216" t="s">
        <v>10</v>
      </c>
      <c r="AY405" s="215" t="s">
        <v>180</v>
      </c>
      <c r="BK405" s="217">
        <f>SUM(BK406:BK417)</f>
        <v>0</v>
      </c>
    </row>
    <row r="406" spans="2:65" s="1" customFormat="1" ht="22.8" customHeight="1">
      <c r="B406" s="45"/>
      <c r="C406" s="220" t="s">
        <v>475</v>
      </c>
      <c r="D406" s="220" t="s">
        <v>182</v>
      </c>
      <c r="E406" s="221" t="s">
        <v>733</v>
      </c>
      <c r="F406" s="222" t="s">
        <v>734</v>
      </c>
      <c r="G406" s="223" t="s">
        <v>192</v>
      </c>
      <c r="H406" s="224">
        <v>78.82</v>
      </c>
      <c r="I406" s="225"/>
      <c r="J406" s="224">
        <f>ROUND(I406*H406,0)</f>
        <v>0</v>
      </c>
      <c r="K406" s="222" t="s">
        <v>193</v>
      </c>
      <c r="L406" s="71"/>
      <c r="M406" s="226" t="s">
        <v>22</v>
      </c>
      <c r="N406" s="227" t="s">
        <v>45</v>
      </c>
      <c r="O406" s="46"/>
      <c r="P406" s="228">
        <f>O406*H406</f>
        <v>0</v>
      </c>
      <c r="Q406" s="228">
        <v>0</v>
      </c>
      <c r="R406" s="228">
        <f>Q406*H406</f>
        <v>0</v>
      </c>
      <c r="S406" s="228">
        <v>0</v>
      </c>
      <c r="T406" s="229">
        <f>S406*H406</f>
        <v>0</v>
      </c>
      <c r="AR406" s="23" t="s">
        <v>224</v>
      </c>
      <c r="AT406" s="23" t="s">
        <v>182</v>
      </c>
      <c r="AU406" s="23" t="s">
        <v>187</v>
      </c>
      <c r="AY406" s="23" t="s">
        <v>180</v>
      </c>
      <c r="BE406" s="230">
        <f>IF(N406="základní",J406,0)</f>
        <v>0</v>
      </c>
      <c r="BF406" s="230">
        <f>IF(N406="snížená",J406,0)</f>
        <v>0</v>
      </c>
      <c r="BG406" s="230">
        <f>IF(N406="zákl. přenesená",J406,0)</f>
        <v>0</v>
      </c>
      <c r="BH406" s="230">
        <f>IF(N406="sníž. přenesená",J406,0)</f>
        <v>0</v>
      </c>
      <c r="BI406" s="230">
        <f>IF(N406="nulová",J406,0)</f>
        <v>0</v>
      </c>
      <c r="BJ406" s="23" t="s">
        <v>187</v>
      </c>
      <c r="BK406" s="230">
        <f>ROUND(I406*H406,0)</f>
        <v>0</v>
      </c>
      <c r="BL406" s="23" t="s">
        <v>224</v>
      </c>
      <c r="BM406" s="23" t="s">
        <v>735</v>
      </c>
    </row>
    <row r="407" spans="2:51" s="13" customFormat="1" ht="13.5">
      <c r="B407" s="256"/>
      <c r="C407" s="257"/>
      <c r="D407" s="233" t="s">
        <v>194</v>
      </c>
      <c r="E407" s="258" t="s">
        <v>22</v>
      </c>
      <c r="F407" s="259" t="s">
        <v>736</v>
      </c>
      <c r="G407" s="257"/>
      <c r="H407" s="258" t="s">
        <v>22</v>
      </c>
      <c r="I407" s="260"/>
      <c r="J407" s="257"/>
      <c r="K407" s="257"/>
      <c r="L407" s="261"/>
      <c r="M407" s="262"/>
      <c r="N407" s="263"/>
      <c r="O407" s="263"/>
      <c r="P407" s="263"/>
      <c r="Q407" s="263"/>
      <c r="R407" s="263"/>
      <c r="S407" s="263"/>
      <c r="T407" s="264"/>
      <c r="AT407" s="265" t="s">
        <v>194</v>
      </c>
      <c r="AU407" s="265" t="s">
        <v>187</v>
      </c>
      <c r="AV407" s="13" t="s">
        <v>10</v>
      </c>
      <c r="AW407" s="13" t="s">
        <v>35</v>
      </c>
      <c r="AX407" s="13" t="s">
        <v>73</v>
      </c>
      <c r="AY407" s="265" t="s">
        <v>180</v>
      </c>
    </row>
    <row r="408" spans="2:51" s="11" customFormat="1" ht="13.5">
      <c r="B408" s="231"/>
      <c r="C408" s="232"/>
      <c r="D408" s="233" t="s">
        <v>194</v>
      </c>
      <c r="E408" s="234" t="s">
        <v>22</v>
      </c>
      <c r="F408" s="235" t="s">
        <v>225</v>
      </c>
      <c r="G408" s="232"/>
      <c r="H408" s="236">
        <v>19.3</v>
      </c>
      <c r="I408" s="237"/>
      <c r="J408" s="232"/>
      <c r="K408" s="232"/>
      <c r="L408" s="238"/>
      <c r="M408" s="239"/>
      <c r="N408" s="240"/>
      <c r="O408" s="240"/>
      <c r="P408" s="240"/>
      <c r="Q408" s="240"/>
      <c r="R408" s="240"/>
      <c r="S408" s="240"/>
      <c r="T408" s="241"/>
      <c r="AT408" s="242" t="s">
        <v>194</v>
      </c>
      <c r="AU408" s="242" t="s">
        <v>187</v>
      </c>
      <c r="AV408" s="11" t="s">
        <v>187</v>
      </c>
      <c r="AW408" s="11" t="s">
        <v>35</v>
      </c>
      <c r="AX408" s="11" t="s">
        <v>73</v>
      </c>
      <c r="AY408" s="242" t="s">
        <v>180</v>
      </c>
    </row>
    <row r="409" spans="2:51" s="13" customFormat="1" ht="13.5">
      <c r="B409" s="256"/>
      <c r="C409" s="257"/>
      <c r="D409" s="233" t="s">
        <v>194</v>
      </c>
      <c r="E409" s="258" t="s">
        <v>22</v>
      </c>
      <c r="F409" s="259" t="s">
        <v>261</v>
      </c>
      <c r="G409" s="257"/>
      <c r="H409" s="258" t="s">
        <v>22</v>
      </c>
      <c r="I409" s="260"/>
      <c r="J409" s="257"/>
      <c r="K409" s="257"/>
      <c r="L409" s="261"/>
      <c r="M409" s="262"/>
      <c r="N409" s="263"/>
      <c r="O409" s="263"/>
      <c r="P409" s="263"/>
      <c r="Q409" s="263"/>
      <c r="R409" s="263"/>
      <c r="S409" s="263"/>
      <c r="T409" s="264"/>
      <c r="AT409" s="265" t="s">
        <v>194</v>
      </c>
      <c r="AU409" s="265" t="s">
        <v>187</v>
      </c>
      <c r="AV409" s="13" t="s">
        <v>10</v>
      </c>
      <c r="AW409" s="13" t="s">
        <v>35</v>
      </c>
      <c r="AX409" s="13" t="s">
        <v>73</v>
      </c>
      <c r="AY409" s="265" t="s">
        <v>180</v>
      </c>
    </row>
    <row r="410" spans="2:51" s="11" customFormat="1" ht="13.5">
      <c r="B410" s="231"/>
      <c r="C410" s="232"/>
      <c r="D410" s="233" t="s">
        <v>194</v>
      </c>
      <c r="E410" s="234" t="s">
        <v>22</v>
      </c>
      <c r="F410" s="235" t="s">
        <v>737</v>
      </c>
      <c r="G410" s="232"/>
      <c r="H410" s="236">
        <v>35.14</v>
      </c>
      <c r="I410" s="237"/>
      <c r="J410" s="232"/>
      <c r="K410" s="232"/>
      <c r="L410" s="238"/>
      <c r="M410" s="239"/>
      <c r="N410" s="240"/>
      <c r="O410" s="240"/>
      <c r="P410" s="240"/>
      <c r="Q410" s="240"/>
      <c r="R410" s="240"/>
      <c r="S410" s="240"/>
      <c r="T410" s="241"/>
      <c r="AT410" s="242" t="s">
        <v>194</v>
      </c>
      <c r="AU410" s="242" t="s">
        <v>187</v>
      </c>
      <c r="AV410" s="11" t="s">
        <v>187</v>
      </c>
      <c r="AW410" s="11" t="s">
        <v>35</v>
      </c>
      <c r="AX410" s="11" t="s">
        <v>73</v>
      </c>
      <c r="AY410" s="242" t="s">
        <v>180</v>
      </c>
    </row>
    <row r="411" spans="2:51" s="11" customFormat="1" ht="13.5">
      <c r="B411" s="231"/>
      <c r="C411" s="232"/>
      <c r="D411" s="233" t="s">
        <v>194</v>
      </c>
      <c r="E411" s="234" t="s">
        <v>22</v>
      </c>
      <c r="F411" s="235" t="s">
        <v>738</v>
      </c>
      <c r="G411" s="232"/>
      <c r="H411" s="236">
        <v>14.87</v>
      </c>
      <c r="I411" s="237"/>
      <c r="J411" s="232"/>
      <c r="K411" s="232"/>
      <c r="L411" s="238"/>
      <c r="M411" s="239"/>
      <c r="N411" s="240"/>
      <c r="O411" s="240"/>
      <c r="P411" s="240"/>
      <c r="Q411" s="240"/>
      <c r="R411" s="240"/>
      <c r="S411" s="240"/>
      <c r="T411" s="241"/>
      <c r="AT411" s="242" t="s">
        <v>194</v>
      </c>
      <c r="AU411" s="242" t="s">
        <v>187</v>
      </c>
      <c r="AV411" s="11" t="s">
        <v>187</v>
      </c>
      <c r="AW411" s="11" t="s">
        <v>35</v>
      </c>
      <c r="AX411" s="11" t="s">
        <v>73</v>
      </c>
      <c r="AY411" s="242" t="s">
        <v>180</v>
      </c>
    </row>
    <row r="412" spans="2:51" s="11" customFormat="1" ht="13.5">
      <c r="B412" s="231"/>
      <c r="C412" s="232"/>
      <c r="D412" s="233" t="s">
        <v>194</v>
      </c>
      <c r="E412" s="234" t="s">
        <v>22</v>
      </c>
      <c r="F412" s="235" t="s">
        <v>739</v>
      </c>
      <c r="G412" s="232"/>
      <c r="H412" s="236">
        <v>4.74</v>
      </c>
      <c r="I412" s="237"/>
      <c r="J412" s="232"/>
      <c r="K412" s="232"/>
      <c r="L412" s="238"/>
      <c r="M412" s="239"/>
      <c r="N412" s="240"/>
      <c r="O412" s="240"/>
      <c r="P412" s="240"/>
      <c r="Q412" s="240"/>
      <c r="R412" s="240"/>
      <c r="S412" s="240"/>
      <c r="T412" s="241"/>
      <c r="AT412" s="242" t="s">
        <v>194</v>
      </c>
      <c r="AU412" s="242" t="s">
        <v>187</v>
      </c>
      <c r="AV412" s="11" t="s">
        <v>187</v>
      </c>
      <c r="AW412" s="11" t="s">
        <v>35</v>
      </c>
      <c r="AX412" s="11" t="s">
        <v>73</v>
      </c>
      <c r="AY412" s="242" t="s">
        <v>180</v>
      </c>
    </row>
    <row r="413" spans="2:51" s="11" customFormat="1" ht="13.5">
      <c r="B413" s="231"/>
      <c r="C413" s="232"/>
      <c r="D413" s="233" t="s">
        <v>194</v>
      </c>
      <c r="E413" s="234" t="s">
        <v>22</v>
      </c>
      <c r="F413" s="235" t="s">
        <v>740</v>
      </c>
      <c r="G413" s="232"/>
      <c r="H413" s="236">
        <v>4.77</v>
      </c>
      <c r="I413" s="237"/>
      <c r="J413" s="232"/>
      <c r="K413" s="232"/>
      <c r="L413" s="238"/>
      <c r="M413" s="239"/>
      <c r="N413" s="240"/>
      <c r="O413" s="240"/>
      <c r="P413" s="240"/>
      <c r="Q413" s="240"/>
      <c r="R413" s="240"/>
      <c r="S413" s="240"/>
      <c r="T413" s="241"/>
      <c r="AT413" s="242" t="s">
        <v>194</v>
      </c>
      <c r="AU413" s="242" t="s">
        <v>187</v>
      </c>
      <c r="AV413" s="11" t="s">
        <v>187</v>
      </c>
      <c r="AW413" s="11" t="s">
        <v>35</v>
      </c>
      <c r="AX413" s="11" t="s">
        <v>73</v>
      </c>
      <c r="AY413" s="242" t="s">
        <v>180</v>
      </c>
    </row>
    <row r="414" spans="2:51" s="12" customFormat="1" ht="13.5">
      <c r="B414" s="243"/>
      <c r="C414" s="244"/>
      <c r="D414" s="233" t="s">
        <v>194</v>
      </c>
      <c r="E414" s="245" t="s">
        <v>22</v>
      </c>
      <c r="F414" s="246" t="s">
        <v>196</v>
      </c>
      <c r="G414" s="244"/>
      <c r="H414" s="247">
        <v>78.82</v>
      </c>
      <c r="I414" s="248"/>
      <c r="J414" s="244"/>
      <c r="K414" s="244"/>
      <c r="L414" s="249"/>
      <c r="M414" s="250"/>
      <c r="N414" s="251"/>
      <c r="O414" s="251"/>
      <c r="P414" s="251"/>
      <c r="Q414" s="251"/>
      <c r="R414" s="251"/>
      <c r="S414" s="251"/>
      <c r="T414" s="252"/>
      <c r="AT414" s="253" t="s">
        <v>194</v>
      </c>
      <c r="AU414" s="253" t="s">
        <v>187</v>
      </c>
      <c r="AV414" s="12" t="s">
        <v>186</v>
      </c>
      <c r="AW414" s="12" t="s">
        <v>35</v>
      </c>
      <c r="AX414" s="12" t="s">
        <v>10</v>
      </c>
      <c r="AY414" s="253" t="s">
        <v>180</v>
      </c>
    </row>
    <row r="415" spans="2:65" s="1" customFormat="1" ht="34.2" customHeight="1">
      <c r="B415" s="45"/>
      <c r="C415" s="220" t="s">
        <v>741</v>
      </c>
      <c r="D415" s="220" t="s">
        <v>182</v>
      </c>
      <c r="E415" s="221" t="s">
        <v>742</v>
      </c>
      <c r="F415" s="222" t="s">
        <v>743</v>
      </c>
      <c r="G415" s="223" t="s">
        <v>192</v>
      </c>
      <c r="H415" s="224">
        <v>78.82</v>
      </c>
      <c r="I415" s="225"/>
      <c r="J415" s="224">
        <f>ROUND(I415*H415,0)</f>
        <v>0</v>
      </c>
      <c r="K415" s="222" t="s">
        <v>193</v>
      </c>
      <c r="L415" s="71"/>
      <c r="M415" s="226" t="s">
        <v>22</v>
      </c>
      <c r="N415" s="227" t="s">
        <v>45</v>
      </c>
      <c r="O415" s="46"/>
      <c r="P415" s="228">
        <f>O415*H415</f>
        <v>0</v>
      </c>
      <c r="Q415" s="228">
        <v>0</v>
      </c>
      <c r="R415" s="228">
        <f>Q415*H415</f>
        <v>0</v>
      </c>
      <c r="S415" s="228">
        <v>0</v>
      </c>
      <c r="T415" s="229">
        <f>S415*H415</f>
        <v>0</v>
      </c>
      <c r="AR415" s="23" t="s">
        <v>224</v>
      </c>
      <c r="AT415" s="23" t="s">
        <v>182</v>
      </c>
      <c r="AU415" s="23" t="s">
        <v>187</v>
      </c>
      <c r="AY415" s="23" t="s">
        <v>180</v>
      </c>
      <c r="BE415" s="230">
        <f>IF(N415="základní",J415,0)</f>
        <v>0</v>
      </c>
      <c r="BF415" s="230">
        <f>IF(N415="snížená",J415,0)</f>
        <v>0</v>
      </c>
      <c r="BG415" s="230">
        <f>IF(N415="zákl. přenesená",J415,0)</f>
        <v>0</v>
      </c>
      <c r="BH415" s="230">
        <f>IF(N415="sníž. přenesená",J415,0)</f>
        <v>0</v>
      </c>
      <c r="BI415" s="230">
        <f>IF(N415="nulová",J415,0)</f>
        <v>0</v>
      </c>
      <c r="BJ415" s="23" t="s">
        <v>187</v>
      </c>
      <c r="BK415" s="230">
        <f>ROUND(I415*H415,0)</f>
        <v>0</v>
      </c>
      <c r="BL415" s="23" t="s">
        <v>224</v>
      </c>
      <c r="BM415" s="23" t="s">
        <v>744</v>
      </c>
    </row>
    <row r="416" spans="2:51" s="11" customFormat="1" ht="13.5">
      <c r="B416" s="231"/>
      <c r="C416" s="232"/>
      <c r="D416" s="233" t="s">
        <v>194</v>
      </c>
      <c r="E416" s="234" t="s">
        <v>22</v>
      </c>
      <c r="F416" s="235" t="s">
        <v>745</v>
      </c>
      <c r="G416" s="232"/>
      <c r="H416" s="236">
        <v>78.82</v>
      </c>
      <c r="I416" s="237"/>
      <c r="J416" s="232"/>
      <c r="K416" s="232"/>
      <c r="L416" s="238"/>
      <c r="M416" s="239"/>
      <c r="N416" s="240"/>
      <c r="O416" s="240"/>
      <c r="P416" s="240"/>
      <c r="Q416" s="240"/>
      <c r="R416" s="240"/>
      <c r="S416" s="240"/>
      <c r="T416" s="241"/>
      <c r="AT416" s="242" t="s">
        <v>194</v>
      </c>
      <c r="AU416" s="242" t="s">
        <v>187</v>
      </c>
      <c r="AV416" s="11" t="s">
        <v>187</v>
      </c>
      <c r="AW416" s="11" t="s">
        <v>35</v>
      </c>
      <c r="AX416" s="11" t="s">
        <v>73</v>
      </c>
      <c r="AY416" s="242" t="s">
        <v>180</v>
      </c>
    </row>
    <row r="417" spans="2:51" s="12" customFormat="1" ht="13.5">
      <c r="B417" s="243"/>
      <c r="C417" s="244"/>
      <c r="D417" s="233" t="s">
        <v>194</v>
      </c>
      <c r="E417" s="245" t="s">
        <v>22</v>
      </c>
      <c r="F417" s="246" t="s">
        <v>196</v>
      </c>
      <c r="G417" s="244"/>
      <c r="H417" s="247">
        <v>78.82</v>
      </c>
      <c r="I417" s="248"/>
      <c r="J417" s="244"/>
      <c r="K417" s="244"/>
      <c r="L417" s="249"/>
      <c r="M417" s="275"/>
      <c r="N417" s="276"/>
      <c r="O417" s="276"/>
      <c r="P417" s="276"/>
      <c r="Q417" s="276"/>
      <c r="R417" s="276"/>
      <c r="S417" s="276"/>
      <c r="T417" s="277"/>
      <c r="AT417" s="253" t="s">
        <v>194</v>
      </c>
      <c r="AU417" s="253" t="s">
        <v>187</v>
      </c>
      <c r="AV417" s="12" t="s">
        <v>186</v>
      </c>
      <c r="AW417" s="12" t="s">
        <v>35</v>
      </c>
      <c r="AX417" s="12" t="s">
        <v>10</v>
      </c>
      <c r="AY417" s="253" t="s">
        <v>180</v>
      </c>
    </row>
    <row r="418" spans="2:12" s="1" customFormat="1" ht="6.95" customHeight="1">
      <c r="B418" s="66"/>
      <c r="C418" s="67"/>
      <c r="D418" s="67"/>
      <c r="E418" s="67"/>
      <c r="F418" s="67"/>
      <c r="G418" s="67"/>
      <c r="H418" s="67"/>
      <c r="I418" s="165"/>
      <c r="J418" s="67"/>
      <c r="K418" s="67"/>
      <c r="L418" s="71"/>
    </row>
  </sheetData>
  <sheetProtection password="CC35" sheet="1" objects="1" scenarios="1" formatColumns="0" formatRows="0" autoFilter="0"/>
  <autoFilter ref="C93:K417"/>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4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87</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747</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ROUND(J94,2)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ROUND(SUM(BE94:BE417),2)</f>
        <v>0</v>
      </c>
      <c r="G30" s="46"/>
      <c r="H30" s="46"/>
      <c r="I30" s="157">
        <v>0.21</v>
      </c>
      <c r="J30" s="156">
        <f>ROUND(ROUND((SUM(BE94:BE417)),2)*I30,0)</f>
        <v>0</v>
      </c>
      <c r="K30" s="50"/>
    </row>
    <row r="31" spans="2:11" s="1" customFormat="1" ht="14.4" customHeight="1">
      <c r="B31" s="45"/>
      <c r="C31" s="46"/>
      <c r="D31" s="46"/>
      <c r="E31" s="54" t="s">
        <v>45</v>
      </c>
      <c r="F31" s="156">
        <f>ROUND(SUM(BF94:BF417),2)</f>
        <v>0</v>
      </c>
      <c r="G31" s="46"/>
      <c r="H31" s="46"/>
      <c r="I31" s="157">
        <v>0.15</v>
      </c>
      <c r="J31" s="156">
        <f>ROUND(ROUND((SUM(BF94:BF417)),2)*I31,0)</f>
        <v>0</v>
      </c>
      <c r="K31" s="50"/>
    </row>
    <row r="32" spans="2:11" s="1" customFormat="1" ht="14.4" customHeight="1" hidden="1">
      <c r="B32" s="45"/>
      <c r="C32" s="46"/>
      <c r="D32" s="46"/>
      <c r="E32" s="54" t="s">
        <v>46</v>
      </c>
      <c r="F32" s="156">
        <f>ROUND(SUM(BG94:BG417),2)</f>
        <v>0</v>
      </c>
      <c r="G32" s="46"/>
      <c r="H32" s="46"/>
      <c r="I32" s="157">
        <v>0.21</v>
      </c>
      <c r="J32" s="156">
        <v>0</v>
      </c>
      <c r="K32" s="50"/>
    </row>
    <row r="33" spans="2:11" s="1" customFormat="1" ht="14.4" customHeight="1" hidden="1">
      <c r="B33" s="45"/>
      <c r="C33" s="46"/>
      <c r="D33" s="46"/>
      <c r="E33" s="54" t="s">
        <v>47</v>
      </c>
      <c r="F33" s="156">
        <f>ROUND(SUM(BH94:BH417),2)</f>
        <v>0</v>
      </c>
      <c r="G33" s="46"/>
      <c r="H33" s="46"/>
      <c r="I33" s="157">
        <v>0.15</v>
      </c>
      <c r="J33" s="156">
        <v>0</v>
      </c>
      <c r="K33" s="50"/>
    </row>
    <row r="34" spans="2:11" s="1" customFormat="1" ht="14.4" customHeight="1" hidden="1">
      <c r="B34" s="45"/>
      <c r="C34" s="46"/>
      <c r="D34" s="46"/>
      <c r="E34" s="54" t="s">
        <v>48</v>
      </c>
      <c r="F34" s="156">
        <f>ROUND(SUM(BI94:BI417),2)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01 - 3 - SO 01-3 Garsoniera č. 3</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J94</f>
        <v>0</v>
      </c>
      <c r="K56" s="50"/>
      <c r="AU56" s="23" t="s">
        <v>145</v>
      </c>
    </row>
    <row r="57" spans="2:11" s="7" customFormat="1" ht="24.95" customHeight="1">
      <c r="B57" s="176"/>
      <c r="C57" s="177"/>
      <c r="D57" s="178" t="s">
        <v>146</v>
      </c>
      <c r="E57" s="179"/>
      <c r="F57" s="179"/>
      <c r="G57" s="179"/>
      <c r="H57" s="179"/>
      <c r="I57" s="180"/>
      <c r="J57" s="181">
        <f>J95</f>
        <v>0</v>
      </c>
      <c r="K57" s="182"/>
    </row>
    <row r="58" spans="2:11" s="8" customFormat="1" ht="19.9" customHeight="1">
      <c r="B58" s="183"/>
      <c r="C58" s="184"/>
      <c r="D58" s="185" t="s">
        <v>147</v>
      </c>
      <c r="E58" s="186"/>
      <c r="F58" s="186"/>
      <c r="G58" s="186"/>
      <c r="H58" s="186"/>
      <c r="I58" s="187"/>
      <c r="J58" s="188">
        <f>J96</f>
        <v>0</v>
      </c>
      <c r="K58" s="189"/>
    </row>
    <row r="59" spans="2:11" s="8" customFormat="1" ht="19.9" customHeight="1">
      <c r="B59" s="183"/>
      <c r="C59" s="184"/>
      <c r="D59" s="185" t="s">
        <v>148</v>
      </c>
      <c r="E59" s="186"/>
      <c r="F59" s="186"/>
      <c r="G59" s="186"/>
      <c r="H59" s="186"/>
      <c r="I59" s="187"/>
      <c r="J59" s="188">
        <f>J98</f>
        <v>0</v>
      </c>
      <c r="K59" s="189"/>
    </row>
    <row r="60" spans="2:11" s="8" customFormat="1" ht="19.9" customHeight="1">
      <c r="B60" s="183"/>
      <c r="C60" s="184"/>
      <c r="D60" s="185" t="s">
        <v>149</v>
      </c>
      <c r="E60" s="186"/>
      <c r="F60" s="186"/>
      <c r="G60" s="186"/>
      <c r="H60" s="186"/>
      <c r="I60" s="187"/>
      <c r="J60" s="188">
        <f>J121</f>
        <v>0</v>
      </c>
      <c r="K60" s="189"/>
    </row>
    <row r="61" spans="2:11" s="8" customFormat="1" ht="19.9" customHeight="1">
      <c r="B61" s="183"/>
      <c r="C61" s="184"/>
      <c r="D61" s="185" t="s">
        <v>150</v>
      </c>
      <c r="E61" s="186"/>
      <c r="F61" s="186"/>
      <c r="G61" s="186"/>
      <c r="H61" s="186"/>
      <c r="I61" s="187"/>
      <c r="J61" s="188">
        <f>J161</f>
        <v>0</v>
      </c>
      <c r="K61" s="189"/>
    </row>
    <row r="62" spans="2:11" s="8" customFormat="1" ht="19.9" customHeight="1">
      <c r="B62" s="183"/>
      <c r="C62" s="184"/>
      <c r="D62" s="185" t="s">
        <v>151</v>
      </c>
      <c r="E62" s="186"/>
      <c r="F62" s="186"/>
      <c r="G62" s="186"/>
      <c r="H62" s="186"/>
      <c r="I62" s="187"/>
      <c r="J62" s="188">
        <f>J173</f>
        <v>0</v>
      </c>
      <c r="K62" s="189"/>
    </row>
    <row r="63" spans="2:11" s="8" customFormat="1" ht="19.9" customHeight="1">
      <c r="B63" s="183"/>
      <c r="C63" s="184"/>
      <c r="D63" s="185" t="s">
        <v>152</v>
      </c>
      <c r="E63" s="186"/>
      <c r="F63" s="186"/>
      <c r="G63" s="186"/>
      <c r="H63" s="186"/>
      <c r="I63" s="187"/>
      <c r="J63" s="188">
        <f>J186</f>
        <v>0</v>
      </c>
      <c r="K63" s="189"/>
    </row>
    <row r="64" spans="2:11" s="7" customFormat="1" ht="24.95" customHeight="1">
      <c r="B64" s="176"/>
      <c r="C64" s="177"/>
      <c r="D64" s="178" t="s">
        <v>153</v>
      </c>
      <c r="E64" s="179"/>
      <c r="F64" s="179"/>
      <c r="G64" s="179"/>
      <c r="H64" s="179"/>
      <c r="I64" s="180"/>
      <c r="J64" s="181">
        <f>J189</f>
        <v>0</v>
      </c>
      <c r="K64" s="182"/>
    </row>
    <row r="65" spans="2:11" s="8" customFormat="1" ht="19.9" customHeight="1">
      <c r="B65" s="183"/>
      <c r="C65" s="184"/>
      <c r="D65" s="185" t="s">
        <v>154</v>
      </c>
      <c r="E65" s="186"/>
      <c r="F65" s="186"/>
      <c r="G65" s="186"/>
      <c r="H65" s="186"/>
      <c r="I65" s="187"/>
      <c r="J65" s="188">
        <f>J190</f>
        <v>0</v>
      </c>
      <c r="K65" s="189"/>
    </row>
    <row r="66" spans="2:11" s="8" customFormat="1" ht="19.9" customHeight="1">
      <c r="B66" s="183"/>
      <c r="C66" s="184"/>
      <c r="D66" s="185" t="s">
        <v>155</v>
      </c>
      <c r="E66" s="186"/>
      <c r="F66" s="186"/>
      <c r="G66" s="186"/>
      <c r="H66" s="186"/>
      <c r="I66" s="187"/>
      <c r="J66" s="188">
        <f>J205</f>
        <v>0</v>
      </c>
      <c r="K66" s="189"/>
    </row>
    <row r="67" spans="2:11" s="8" customFormat="1" ht="19.9" customHeight="1">
      <c r="B67" s="183"/>
      <c r="C67" s="184"/>
      <c r="D67" s="185" t="s">
        <v>156</v>
      </c>
      <c r="E67" s="186"/>
      <c r="F67" s="186"/>
      <c r="G67" s="186"/>
      <c r="H67" s="186"/>
      <c r="I67" s="187"/>
      <c r="J67" s="188">
        <f>J226</f>
        <v>0</v>
      </c>
      <c r="K67" s="189"/>
    </row>
    <row r="68" spans="2:11" s="8" customFormat="1" ht="19.9" customHeight="1">
      <c r="B68" s="183"/>
      <c r="C68" s="184"/>
      <c r="D68" s="185" t="s">
        <v>157</v>
      </c>
      <c r="E68" s="186"/>
      <c r="F68" s="186"/>
      <c r="G68" s="186"/>
      <c r="H68" s="186"/>
      <c r="I68" s="187"/>
      <c r="J68" s="188">
        <f>J245</f>
        <v>0</v>
      </c>
      <c r="K68" s="189"/>
    </row>
    <row r="69" spans="2:11" s="8" customFormat="1" ht="19.9" customHeight="1">
      <c r="B69" s="183"/>
      <c r="C69" s="184"/>
      <c r="D69" s="185" t="s">
        <v>158</v>
      </c>
      <c r="E69" s="186"/>
      <c r="F69" s="186"/>
      <c r="G69" s="186"/>
      <c r="H69" s="186"/>
      <c r="I69" s="187"/>
      <c r="J69" s="188">
        <f>J269</f>
        <v>0</v>
      </c>
      <c r="K69" s="189"/>
    </row>
    <row r="70" spans="2:11" s="8" customFormat="1" ht="19.9" customHeight="1">
      <c r="B70" s="183"/>
      <c r="C70" s="184"/>
      <c r="D70" s="185" t="s">
        <v>159</v>
      </c>
      <c r="E70" s="186"/>
      <c r="F70" s="186"/>
      <c r="G70" s="186"/>
      <c r="H70" s="186"/>
      <c r="I70" s="187"/>
      <c r="J70" s="188">
        <f>J297</f>
        <v>0</v>
      </c>
      <c r="K70" s="189"/>
    </row>
    <row r="71" spans="2:11" s="8" customFormat="1" ht="19.9" customHeight="1">
      <c r="B71" s="183"/>
      <c r="C71" s="184"/>
      <c r="D71" s="185" t="s">
        <v>160</v>
      </c>
      <c r="E71" s="186"/>
      <c r="F71" s="186"/>
      <c r="G71" s="186"/>
      <c r="H71" s="186"/>
      <c r="I71" s="187"/>
      <c r="J71" s="188">
        <f>J310</f>
        <v>0</v>
      </c>
      <c r="K71" s="189"/>
    </row>
    <row r="72" spans="2:11" s="8" customFormat="1" ht="19.9" customHeight="1">
      <c r="B72" s="183"/>
      <c r="C72" s="184"/>
      <c r="D72" s="185" t="s">
        <v>161</v>
      </c>
      <c r="E72" s="186"/>
      <c r="F72" s="186"/>
      <c r="G72" s="186"/>
      <c r="H72" s="186"/>
      <c r="I72" s="187"/>
      <c r="J72" s="188">
        <f>J345</f>
        <v>0</v>
      </c>
      <c r="K72" s="189"/>
    </row>
    <row r="73" spans="2:11" s="8" customFormat="1" ht="19.9" customHeight="1">
      <c r="B73" s="183"/>
      <c r="C73" s="184"/>
      <c r="D73" s="185" t="s">
        <v>162</v>
      </c>
      <c r="E73" s="186"/>
      <c r="F73" s="186"/>
      <c r="G73" s="186"/>
      <c r="H73" s="186"/>
      <c r="I73" s="187"/>
      <c r="J73" s="188">
        <f>J376</f>
        <v>0</v>
      </c>
      <c r="K73" s="189"/>
    </row>
    <row r="74" spans="2:11" s="8" customFormat="1" ht="19.9" customHeight="1">
      <c r="B74" s="183"/>
      <c r="C74" s="184"/>
      <c r="D74" s="185" t="s">
        <v>163</v>
      </c>
      <c r="E74" s="186"/>
      <c r="F74" s="186"/>
      <c r="G74" s="186"/>
      <c r="H74" s="186"/>
      <c r="I74" s="187"/>
      <c r="J74" s="188">
        <f>J405</f>
        <v>0</v>
      </c>
      <c r="K74" s="189"/>
    </row>
    <row r="75" spans="2:11" s="1" customFormat="1" ht="21.8" customHeight="1">
      <c r="B75" s="45"/>
      <c r="C75" s="46"/>
      <c r="D75" s="46"/>
      <c r="E75" s="46"/>
      <c r="F75" s="46"/>
      <c r="G75" s="46"/>
      <c r="H75" s="46"/>
      <c r="I75" s="143"/>
      <c r="J75" s="46"/>
      <c r="K75" s="50"/>
    </row>
    <row r="76" spans="2:11" s="1" customFormat="1" ht="6.95" customHeight="1">
      <c r="B76" s="66"/>
      <c r="C76" s="67"/>
      <c r="D76" s="67"/>
      <c r="E76" s="67"/>
      <c r="F76" s="67"/>
      <c r="G76" s="67"/>
      <c r="H76" s="67"/>
      <c r="I76" s="165"/>
      <c r="J76" s="67"/>
      <c r="K76" s="68"/>
    </row>
    <row r="80" spans="2:12" s="1" customFormat="1" ht="6.95" customHeight="1">
      <c r="B80" s="69"/>
      <c r="C80" s="70"/>
      <c r="D80" s="70"/>
      <c r="E80" s="70"/>
      <c r="F80" s="70"/>
      <c r="G80" s="70"/>
      <c r="H80" s="70"/>
      <c r="I80" s="168"/>
      <c r="J80" s="70"/>
      <c r="K80" s="70"/>
      <c r="L80" s="71"/>
    </row>
    <row r="81" spans="2:12" s="1" customFormat="1" ht="36.95" customHeight="1">
      <c r="B81" s="45"/>
      <c r="C81" s="72" t="s">
        <v>164</v>
      </c>
      <c r="D81" s="73"/>
      <c r="E81" s="73"/>
      <c r="F81" s="73"/>
      <c r="G81" s="73"/>
      <c r="H81" s="73"/>
      <c r="I81" s="190"/>
      <c r="J81" s="73"/>
      <c r="K81" s="73"/>
      <c r="L81" s="71"/>
    </row>
    <row r="82" spans="2:12" s="1" customFormat="1" ht="6.95" customHeight="1">
      <c r="B82" s="45"/>
      <c r="C82" s="73"/>
      <c r="D82" s="73"/>
      <c r="E82" s="73"/>
      <c r="F82" s="73"/>
      <c r="G82" s="73"/>
      <c r="H82" s="73"/>
      <c r="I82" s="190"/>
      <c r="J82" s="73"/>
      <c r="K82" s="73"/>
      <c r="L82" s="71"/>
    </row>
    <row r="83" spans="2:12" s="1" customFormat="1" ht="14.4" customHeight="1">
      <c r="B83" s="45"/>
      <c r="C83" s="75" t="s">
        <v>18</v>
      </c>
      <c r="D83" s="73"/>
      <c r="E83" s="73"/>
      <c r="F83" s="73"/>
      <c r="G83" s="73"/>
      <c r="H83" s="73"/>
      <c r="I83" s="190"/>
      <c r="J83" s="73"/>
      <c r="K83" s="73"/>
      <c r="L83" s="71"/>
    </row>
    <row r="84" spans="2:12" s="1" customFormat="1" ht="14.4" customHeight="1">
      <c r="B84" s="45"/>
      <c r="C84" s="73"/>
      <c r="D84" s="73"/>
      <c r="E84" s="191" t="str">
        <f>E7</f>
        <v>6118 Klatovská nemocnice, a. s.</v>
      </c>
      <c r="F84" s="75"/>
      <c r="G84" s="75"/>
      <c r="H84" s="75"/>
      <c r="I84" s="190"/>
      <c r="J84" s="73"/>
      <c r="K84" s="73"/>
      <c r="L84" s="71"/>
    </row>
    <row r="85" spans="2:12" s="1" customFormat="1" ht="14.4" customHeight="1">
      <c r="B85" s="45"/>
      <c r="C85" s="75" t="s">
        <v>139</v>
      </c>
      <c r="D85" s="73"/>
      <c r="E85" s="73"/>
      <c r="F85" s="73"/>
      <c r="G85" s="73"/>
      <c r="H85" s="73"/>
      <c r="I85" s="190"/>
      <c r="J85" s="73"/>
      <c r="K85" s="73"/>
      <c r="L85" s="71"/>
    </row>
    <row r="86" spans="2:12" s="1" customFormat="1" ht="16.2" customHeight="1">
      <c r="B86" s="45"/>
      <c r="C86" s="73"/>
      <c r="D86" s="73"/>
      <c r="E86" s="81" t="str">
        <f>E9</f>
        <v>01 - 3 - SO 01-3 Garsoniera č. 3</v>
      </c>
      <c r="F86" s="73"/>
      <c r="G86" s="73"/>
      <c r="H86" s="73"/>
      <c r="I86" s="190"/>
      <c r="J86" s="73"/>
      <c r="K86" s="73"/>
      <c r="L86" s="71"/>
    </row>
    <row r="87" spans="2:12" s="1" customFormat="1" ht="6.95" customHeight="1">
      <c r="B87" s="45"/>
      <c r="C87" s="73"/>
      <c r="D87" s="73"/>
      <c r="E87" s="73"/>
      <c r="F87" s="73"/>
      <c r="G87" s="73"/>
      <c r="H87" s="73"/>
      <c r="I87" s="190"/>
      <c r="J87" s="73"/>
      <c r="K87" s="73"/>
      <c r="L87" s="71"/>
    </row>
    <row r="88" spans="2:12" s="1" customFormat="1" ht="18" customHeight="1">
      <c r="B88" s="45"/>
      <c r="C88" s="75" t="s">
        <v>24</v>
      </c>
      <c r="D88" s="73"/>
      <c r="E88" s="73"/>
      <c r="F88" s="192" t="str">
        <f>F12</f>
        <v xml:space="preserve"> </v>
      </c>
      <c r="G88" s="73"/>
      <c r="H88" s="73"/>
      <c r="I88" s="193" t="s">
        <v>26</v>
      </c>
      <c r="J88" s="84" t="str">
        <f>IF(J12="","",J12)</f>
        <v>28. 5. 2018</v>
      </c>
      <c r="K88" s="73"/>
      <c r="L88" s="71"/>
    </row>
    <row r="89" spans="2:12" s="1" customFormat="1" ht="6.95" customHeight="1">
      <c r="B89" s="45"/>
      <c r="C89" s="73"/>
      <c r="D89" s="73"/>
      <c r="E89" s="73"/>
      <c r="F89" s="73"/>
      <c r="G89" s="73"/>
      <c r="H89" s="73"/>
      <c r="I89" s="190"/>
      <c r="J89" s="73"/>
      <c r="K89" s="73"/>
      <c r="L89" s="71"/>
    </row>
    <row r="90" spans="2:12" s="1" customFormat="1" ht="13.5">
      <c r="B90" s="45"/>
      <c r="C90" s="75" t="s">
        <v>30</v>
      </c>
      <c r="D90" s="73"/>
      <c r="E90" s="73"/>
      <c r="F90" s="192" t="str">
        <f>E15</f>
        <v xml:space="preserve"> </v>
      </c>
      <c r="G90" s="73"/>
      <c r="H90" s="73"/>
      <c r="I90" s="193" t="s">
        <v>36</v>
      </c>
      <c r="J90" s="192" t="str">
        <f>E21</f>
        <v xml:space="preserve"> </v>
      </c>
      <c r="K90" s="73"/>
      <c r="L90" s="71"/>
    </row>
    <row r="91" spans="2:12" s="1" customFormat="1" ht="14.4" customHeight="1">
      <c r="B91" s="45"/>
      <c r="C91" s="75" t="s">
        <v>33</v>
      </c>
      <c r="D91" s="73"/>
      <c r="E91" s="73"/>
      <c r="F91" s="192" t="str">
        <f>IF(E18="","",E18)</f>
        <v/>
      </c>
      <c r="G91" s="73"/>
      <c r="H91" s="73"/>
      <c r="I91" s="190"/>
      <c r="J91" s="73"/>
      <c r="K91" s="73"/>
      <c r="L91" s="71"/>
    </row>
    <row r="92" spans="2:12" s="1" customFormat="1" ht="10.3" customHeight="1">
      <c r="B92" s="45"/>
      <c r="C92" s="73"/>
      <c r="D92" s="73"/>
      <c r="E92" s="73"/>
      <c r="F92" s="73"/>
      <c r="G92" s="73"/>
      <c r="H92" s="73"/>
      <c r="I92" s="190"/>
      <c r="J92" s="73"/>
      <c r="K92" s="73"/>
      <c r="L92" s="71"/>
    </row>
    <row r="93" spans="2:20" s="9" customFormat="1" ht="29.25" customHeight="1">
      <c r="B93" s="194"/>
      <c r="C93" s="195" t="s">
        <v>165</v>
      </c>
      <c r="D93" s="196" t="s">
        <v>58</v>
      </c>
      <c r="E93" s="196" t="s">
        <v>54</v>
      </c>
      <c r="F93" s="196" t="s">
        <v>166</v>
      </c>
      <c r="G93" s="196" t="s">
        <v>167</v>
      </c>
      <c r="H93" s="196" t="s">
        <v>168</v>
      </c>
      <c r="I93" s="197" t="s">
        <v>169</v>
      </c>
      <c r="J93" s="196" t="s">
        <v>143</v>
      </c>
      <c r="K93" s="198" t="s">
        <v>170</v>
      </c>
      <c r="L93" s="199"/>
      <c r="M93" s="101" t="s">
        <v>171</v>
      </c>
      <c r="N93" s="102" t="s">
        <v>43</v>
      </c>
      <c r="O93" s="102" t="s">
        <v>172</v>
      </c>
      <c r="P93" s="102" t="s">
        <v>173</v>
      </c>
      <c r="Q93" s="102" t="s">
        <v>174</v>
      </c>
      <c r="R93" s="102" t="s">
        <v>175</v>
      </c>
      <c r="S93" s="102" t="s">
        <v>176</v>
      </c>
      <c r="T93" s="103" t="s">
        <v>177</v>
      </c>
    </row>
    <row r="94" spans="2:63" s="1" customFormat="1" ht="29.25" customHeight="1">
      <c r="B94" s="45"/>
      <c r="C94" s="107" t="s">
        <v>144</v>
      </c>
      <c r="D94" s="73"/>
      <c r="E94" s="73"/>
      <c r="F94" s="73"/>
      <c r="G94" s="73"/>
      <c r="H94" s="73"/>
      <c r="I94" s="190"/>
      <c r="J94" s="200">
        <f>BK94</f>
        <v>0</v>
      </c>
      <c r="K94" s="73"/>
      <c r="L94" s="71"/>
      <c r="M94" s="104"/>
      <c r="N94" s="105"/>
      <c r="O94" s="105"/>
      <c r="P94" s="201">
        <f>P95+P189</f>
        <v>0</v>
      </c>
      <c r="Q94" s="105"/>
      <c r="R94" s="201">
        <f>R95+R189</f>
        <v>0</v>
      </c>
      <c r="S94" s="105"/>
      <c r="T94" s="202">
        <f>T95+T189</f>
        <v>0</v>
      </c>
      <c r="AT94" s="23" t="s">
        <v>72</v>
      </c>
      <c r="AU94" s="23" t="s">
        <v>145</v>
      </c>
      <c r="BK94" s="203">
        <f>BK95+BK189</f>
        <v>0</v>
      </c>
    </row>
    <row r="95" spans="2:63" s="10" customFormat="1" ht="37.4" customHeight="1">
      <c r="B95" s="204"/>
      <c r="C95" s="205"/>
      <c r="D95" s="206" t="s">
        <v>72</v>
      </c>
      <c r="E95" s="207" t="s">
        <v>178</v>
      </c>
      <c r="F95" s="207" t="s">
        <v>179</v>
      </c>
      <c r="G95" s="205"/>
      <c r="H95" s="205"/>
      <c r="I95" s="208"/>
      <c r="J95" s="209">
        <f>BK95</f>
        <v>0</v>
      </c>
      <c r="K95" s="205"/>
      <c r="L95" s="210"/>
      <c r="M95" s="211"/>
      <c r="N95" s="212"/>
      <c r="O95" s="212"/>
      <c r="P95" s="213">
        <f>P96+P98+P121+P161+P173+P186</f>
        <v>0</v>
      </c>
      <c r="Q95" s="212"/>
      <c r="R95" s="213">
        <f>R96+R98+R121+R161+R173+R186</f>
        <v>0</v>
      </c>
      <c r="S95" s="212"/>
      <c r="T95" s="214">
        <f>T96+T98+T121+T161+T173+T186</f>
        <v>0</v>
      </c>
      <c r="AR95" s="215" t="s">
        <v>10</v>
      </c>
      <c r="AT95" s="216" t="s">
        <v>72</v>
      </c>
      <c r="AU95" s="216" t="s">
        <v>73</v>
      </c>
      <c r="AY95" s="215" t="s">
        <v>180</v>
      </c>
      <c r="BK95" s="217">
        <f>BK96+BK98+BK121+BK161+BK173+BK186</f>
        <v>0</v>
      </c>
    </row>
    <row r="96" spans="2:63" s="10" customFormat="1" ht="19.9" customHeight="1">
      <c r="B96" s="204"/>
      <c r="C96" s="205"/>
      <c r="D96" s="206" t="s">
        <v>72</v>
      </c>
      <c r="E96" s="218" t="s">
        <v>29</v>
      </c>
      <c r="F96" s="218" t="s">
        <v>181</v>
      </c>
      <c r="G96" s="205"/>
      <c r="H96" s="205"/>
      <c r="I96" s="208"/>
      <c r="J96" s="219">
        <f>BK96</f>
        <v>0</v>
      </c>
      <c r="K96" s="205"/>
      <c r="L96" s="210"/>
      <c r="M96" s="211"/>
      <c r="N96" s="212"/>
      <c r="O96" s="212"/>
      <c r="P96" s="213">
        <f>P97</f>
        <v>0</v>
      </c>
      <c r="Q96" s="212"/>
      <c r="R96" s="213">
        <f>R97</f>
        <v>0</v>
      </c>
      <c r="S96" s="212"/>
      <c r="T96" s="214">
        <f>T97</f>
        <v>0</v>
      </c>
      <c r="AR96" s="215" t="s">
        <v>10</v>
      </c>
      <c r="AT96" s="216" t="s">
        <v>72</v>
      </c>
      <c r="AU96" s="216" t="s">
        <v>10</v>
      </c>
      <c r="AY96" s="215" t="s">
        <v>180</v>
      </c>
      <c r="BK96" s="217">
        <f>BK97</f>
        <v>0</v>
      </c>
    </row>
    <row r="97" spans="2:65" s="1" customFormat="1" ht="14.4" customHeight="1">
      <c r="B97" s="45"/>
      <c r="C97" s="220" t="s">
        <v>10</v>
      </c>
      <c r="D97" s="220" t="s">
        <v>182</v>
      </c>
      <c r="E97" s="221" t="s">
        <v>183</v>
      </c>
      <c r="F97" s="222" t="s">
        <v>184</v>
      </c>
      <c r="G97" s="223" t="s">
        <v>185</v>
      </c>
      <c r="H97" s="224">
        <v>1</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187</v>
      </c>
    </row>
    <row r="98" spans="2:63" s="10" customFormat="1" ht="29.85" customHeight="1">
      <c r="B98" s="204"/>
      <c r="C98" s="205"/>
      <c r="D98" s="206" t="s">
        <v>72</v>
      </c>
      <c r="E98" s="218" t="s">
        <v>188</v>
      </c>
      <c r="F98" s="218" t="s">
        <v>189</v>
      </c>
      <c r="G98" s="205"/>
      <c r="H98" s="205"/>
      <c r="I98" s="208"/>
      <c r="J98" s="219">
        <f>BK98</f>
        <v>0</v>
      </c>
      <c r="K98" s="205"/>
      <c r="L98" s="210"/>
      <c r="M98" s="211"/>
      <c r="N98" s="212"/>
      <c r="O98" s="212"/>
      <c r="P98" s="213">
        <f>SUM(P99:P120)</f>
        <v>0</v>
      </c>
      <c r="Q98" s="212"/>
      <c r="R98" s="213">
        <f>SUM(R99:R120)</f>
        <v>0</v>
      </c>
      <c r="S98" s="212"/>
      <c r="T98" s="214">
        <f>SUM(T99:T120)</f>
        <v>0</v>
      </c>
      <c r="AR98" s="215" t="s">
        <v>10</v>
      </c>
      <c r="AT98" s="216" t="s">
        <v>72</v>
      </c>
      <c r="AU98" s="216" t="s">
        <v>10</v>
      </c>
      <c r="AY98" s="215" t="s">
        <v>180</v>
      </c>
      <c r="BK98" s="217">
        <f>SUM(BK99:BK120)</f>
        <v>0</v>
      </c>
    </row>
    <row r="99" spans="2:65" s="1" customFormat="1" ht="22.8" customHeight="1">
      <c r="B99" s="45"/>
      <c r="C99" s="220" t="s">
        <v>187</v>
      </c>
      <c r="D99" s="220" t="s">
        <v>182</v>
      </c>
      <c r="E99" s="221" t="s">
        <v>190</v>
      </c>
      <c r="F99" s="222" t="s">
        <v>191</v>
      </c>
      <c r="G99" s="223" t="s">
        <v>192</v>
      </c>
      <c r="H99" s="224">
        <v>12.1</v>
      </c>
      <c r="I99" s="225"/>
      <c r="J99" s="224">
        <f>ROUND(I99*H99,0)</f>
        <v>0</v>
      </c>
      <c r="K99" s="222" t="s">
        <v>193</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186</v>
      </c>
    </row>
    <row r="100" spans="2:51" s="11" customFormat="1" ht="13.5">
      <c r="B100" s="231"/>
      <c r="C100" s="232"/>
      <c r="D100" s="233" t="s">
        <v>194</v>
      </c>
      <c r="E100" s="234" t="s">
        <v>22</v>
      </c>
      <c r="F100" s="235" t="s">
        <v>195</v>
      </c>
      <c r="G100" s="232"/>
      <c r="H100" s="236">
        <v>12.1</v>
      </c>
      <c r="I100" s="237"/>
      <c r="J100" s="232"/>
      <c r="K100" s="232"/>
      <c r="L100" s="238"/>
      <c r="M100" s="239"/>
      <c r="N100" s="240"/>
      <c r="O100" s="240"/>
      <c r="P100" s="240"/>
      <c r="Q100" s="240"/>
      <c r="R100" s="240"/>
      <c r="S100" s="240"/>
      <c r="T100" s="241"/>
      <c r="AT100" s="242" t="s">
        <v>194</v>
      </c>
      <c r="AU100" s="242" t="s">
        <v>187</v>
      </c>
      <c r="AV100" s="11" t="s">
        <v>187</v>
      </c>
      <c r="AW100" s="11" t="s">
        <v>35</v>
      </c>
      <c r="AX100" s="11" t="s">
        <v>73</v>
      </c>
      <c r="AY100" s="242" t="s">
        <v>180</v>
      </c>
    </row>
    <row r="101" spans="2:51" s="12" customFormat="1" ht="13.5">
      <c r="B101" s="243"/>
      <c r="C101" s="244"/>
      <c r="D101" s="233" t="s">
        <v>194</v>
      </c>
      <c r="E101" s="245" t="s">
        <v>22</v>
      </c>
      <c r="F101" s="246" t="s">
        <v>196</v>
      </c>
      <c r="G101" s="244"/>
      <c r="H101" s="247">
        <v>12.1</v>
      </c>
      <c r="I101" s="248"/>
      <c r="J101" s="244"/>
      <c r="K101" s="244"/>
      <c r="L101" s="249"/>
      <c r="M101" s="250"/>
      <c r="N101" s="251"/>
      <c r="O101" s="251"/>
      <c r="P101" s="251"/>
      <c r="Q101" s="251"/>
      <c r="R101" s="251"/>
      <c r="S101" s="251"/>
      <c r="T101" s="252"/>
      <c r="AT101" s="253" t="s">
        <v>194</v>
      </c>
      <c r="AU101" s="253" t="s">
        <v>187</v>
      </c>
      <c r="AV101" s="12" t="s">
        <v>186</v>
      </c>
      <c r="AW101" s="12" t="s">
        <v>35</v>
      </c>
      <c r="AX101" s="12" t="s">
        <v>10</v>
      </c>
      <c r="AY101" s="253" t="s">
        <v>180</v>
      </c>
    </row>
    <row r="102" spans="2:65" s="1" customFormat="1" ht="22.8" customHeight="1">
      <c r="B102" s="45"/>
      <c r="C102" s="220" t="s">
        <v>188</v>
      </c>
      <c r="D102" s="220" t="s">
        <v>182</v>
      </c>
      <c r="E102" s="221" t="s">
        <v>197</v>
      </c>
      <c r="F102" s="222" t="s">
        <v>198</v>
      </c>
      <c r="G102" s="223" t="s">
        <v>192</v>
      </c>
      <c r="H102" s="224">
        <v>7.45</v>
      </c>
      <c r="I102" s="225"/>
      <c r="J102" s="224">
        <f>ROUND(I102*H102,0)</f>
        <v>0</v>
      </c>
      <c r="K102" s="222" t="s">
        <v>193</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199</v>
      </c>
    </row>
    <row r="103" spans="2:51" s="11" customFormat="1" ht="13.5">
      <c r="B103" s="231"/>
      <c r="C103" s="232"/>
      <c r="D103" s="233" t="s">
        <v>194</v>
      </c>
      <c r="E103" s="234" t="s">
        <v>22</v>
      </c>
      <c r="F103" s="235" t="s">
        <v>200</v>
      </c>
      <c r="G103" s="232"/>
      <c r="H103" s="236">
        <v>7.45</v>
      </c>
      <c r="I103" s="237"/>
      <c r="J103" s="232"/>
      <c r="K103" s="232"/>
      <c r="L103" s="238"/>
      <c r="M103" s="239"/>
      <c r="N103" s="240"/>
      <c r="O103" s="240"/>
      <c r="P103" s="240"/>
      <c r="Q103" s="240"/>
      <c r="R103" s="240"/>
      <c r="S103" s="240"/>
      <c r="T103" s="241"/>
      <c r="AT103" s="242" t="s">
        <v>194</v>
      </c>
      <c r="AU103" s="242" t="s">
        <v>187</v>
      </c>
      <c r="AV103" s="11" t="s">
        <v>187</v>
      </c>
      <c r="AW103" s="11" t="s">
        <v>35</v>
      </c>
      <c r="AX103" s="11" t="s">
        <v>73</v>
      </c>
      <c r="AY103" s="242" t="s">
        <v>180</v>
      </c>
    </row>
    <row r="104" spans="2:51" s="12" customFormat="1" ht="13.5">
      <c r="B104" s="243"/>
      <c r="C104" s="244"/>
      <c r="D104" s="233" t="s">
        <v>194</v>
      </c>
      <c r="E104" s="245" t="s">
        <v>22</v>
      </c>
      <c r="F104" s="246" t="s">
        <v>196</v>
      </c>
      <c r="G104" s="244"/>
      <c r="H104" s="247">
        <v>7.45</v>
      </c>
      <c r="I104" s="248"/>
      <c r="J104" s="244"/>
      <c r="K104" s="244"/>
      <c r="L104" s="249"/>
      <c r="M104" s="250"/>
      <c r="N104" s="251"/>
      <c r="O104" s="251"/>
      <c r="P104" s="251"/>
      <c r="Q104" s="251"/>
      <c r="R104" s="251"/>
      <c r="S104" s="251"/>
      <c r="T104" s="252"/>
      <c r="AT104" s="253" t="s">
        <v>194</v>
      </c>
      <c r="AU104" s="253" t="s">
        <v>187</v>
      </c>
      <c r="AV104" s="12" t="s">
        <v>186</v>
      </c>
      <c r="AW104" s="12" t="s">
        <v>35</v>
      </c>
      <c r="AX104" s="12" t="s">
        <v>10</v>
      </c>
      <c r="AY104" s="253" t="s">
        <v>180</v>
      </c>
    </row>
    <row r="105" spans="2:65" s="1" customFormat="1" ht="14.4" customHeight="1">
      <c r="B105" s="45"/>
      <c r="C105" s="220" t="s">
        <v>186</v>
      </c>
      <c r="D105" s="220" t="s">
        <v>182</v>
      </c>
      <c r="E105" s="221" t="s">
        <v>201</v>
      </c>
      <c r="F105" s="222" t="s">
        <v>202</v>
      </c>
      <c r="G105" s="223" t="s">
        <v>203</v>
      </c>
      <c r="H105" s="224">
        <v>5.1</v>
      </c>
      <c r="I105" s="225"/>
      <c r="J105" s="224">
        <f>ROUND(I105*H105,0)</f>
        <v>0</v>
      </c>
      <c r="K105" s="222" t="s">
        <v>193</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204</v>
      </c>
    </row>
    <row r="106" spans="2:47" s="1" customFormat="1" ht="13.5">
      <c r="B106" s="45"/>
      <c r="C106" s="73"/>
      <c r="D106" s="233" t="s">
        <v>205</v>
      </c>
      <c r="E106" s="73"/>
      <c r="F106" s="254" t="s">
        <v>206</v>
      </c>
      <c r="G106" s="73"/>
      <c r="H106" s="73"/>
      <c r="I106" s="190"/>
      <c r="J106" s="73"/>
      <c r="K106" s="73"/>
      <c r="L106" s="71"/>
      <c r="M106" s="255"/>
      <c r="N106" s="46"/>
      <c r="O106" s="46"/>
      <c r="P106" s="46"/>
      <c r="Q106" s="46"/>
      <c r="R106" s="46"/>
      <c r="S106" s="46"/>
      <c r="T106" s="94"/>
      <c r="AT106" s="23" t="s">
        <v>205</v>
      </c>
      <c r="AU106" s="23" t="s">
        <v>187</v>
      </c>
    </row>
    <row r="107" spans="2:51" s="11" customFormat="1" ht="13.5">
      <c r="B107" s="231"/>
      <c r="C107" s="232"/>
      <c r="D107" s="233" t="s">
        <v>194</v>
      </c>
      <c r="E107" s="234" t="s">
        <v>22</v>
      </c>
      <c r="F107" s="235" t="s">
        <v>207</v>
      </c>
      <c r="G107" s="232"/>
      <c r="H107" s="236">
        <v>5.1</v>
      </c>
      <c r="I107" s="237"/>
      <c r="J107" s="232"/>
      <c r="K107" s="232"/>
      <c r="L107" s="238"/>
      <c r="M107" s="239"/>
      <c r="N107" s="240"/>
      <c r="O107" s="240"/>
      <c r="P107" s="240"/>
      <c r="Q107" s="240"/>
      <c r="R107" s="240"/>
      <c r="S107" s="240"/>
      <c r="T107" s="241"/>
      <c r="AT107" s="242" t="s">
        <v>194</v>
      </c>
      <c r="AU107" s="242" t="s">
        <v>187</v>
      </c>
      <c r="AV107" s="11" t="s">
        <v>187</v>
      </c>
      <c r="AW107" s="11" t="s">
        <v>35</v>
      </c>
      <c r="AX107" s="11" t="s">
        <v>73</v>
      </c>
      <c r="AY107" s="242" t="s">
        <v>180</v>
      </c>
    </row>
    <row r="108" spans="2:51" s="12" customFormat="1" ht="13.5">
      <c r="B108" s="243"/>
      <c r="C108" s="244"/>
      <c r="D108" s="233" t="s">
        <v>194</v>
      </c>
      <c r="E108" s="245" t="s">
        <v>22</v>
      </c>
      <c r="F108" s="246" t="s">
        <v>196</v>
      </c>
      <c r="G108" s="244"/>
      <c r="H108" s="247">
        <v>5.1</v>
      </c>
      <c r="I108" s="248"/>
      <c r="J108" s="244"/>
      <c r="K108" s="244"/>
      <c r="L108" s="249"/>
      <c r="M108" s="250"/>
      <c r="N108" s="251"/>
      <c r="O108" s="251"/>
      <c r="P108" s="251"/>
      <c r="Q108" s="251"/>
      <c r="R108" s="251"/>
      <c r="S108" s="251"/>
      <c r="T108" s="252"/>
      <c r="AT108" s="253" t="s">
        <v>194</v>
      </c>
      <c r="AU108" s="253" t="s">
        <v>187</v>
      </c>
      <c r="AV108" s="12" t="s">
        <v>186</v>
      </c>
      <c r="AW108" s="12" t="s">
        <v>35</v>
      </c>
      <c r="AX108" s="12" t="s">
        <v>10</v>
      </c>
      <c r="AY108" s="253" t="s">
        <v>180</v>
      </c>
    </row>
    <row r="109" spans="2:65" s="1" customFormat="1" ht="14.4" customHeight="1">
      <c r="B109" s="45"/>
      <c r="C109" s="220" t="s">
        <v>208</v>
      </c>
      <c r="D109" s="220" t="s">
        <v>182</v>
      </c>
      <c r="E109" s="221" t="s">
        <v>209</v>
      </c>
      <c r="F109" s="222" t="s">
        <v>210</v>
      </c>
      <c r="G109" s="223" t="s">
        <v>203</v>
      </c>
      <c r="H109" s="224">
        <v>3.47</v>
      </c>
      <c r="I109" s="225"/>
      <c r="J109" s="224">
        <f>ROUND(I109*H109,0)</f>
        <v>0</v>
      </c>
      <c r="K109" s="222" t="s">
        <v>193</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28</v>
      </c>
    </row>
    <row r="110" spans="2:47" s="1" customFormat="1" ht="13.5">
      <c r="B110" s="45"/>
      <c r="C110" s="73"/>
      <c r="D110" s="233" t="s">
        <v>205</v>
      </c>
      <c r="E110" s="73"/>
      <c r="F110" s="254" t="s">
        <v>206</v>
      </c>
      <c r="G110" s="73"/>
      <c r="H110" s="73"/>
      <c r="I110" s="190"/>
      <c r="J110" s="73"/>
      <c r="K110" s="73"/>
      <c r="L110" s="71"/>
      <c r="M110" s="255"/>
      <c r="N110" s="46"/>
      <c r="O110" s="46"/>
      <c r="P110" s="46"/>
      <c r="Q110" s="46"/>
      <c r="R110" s="46"/>
      <c r="S110" s="46"/>
      <c r="T110" s="94"/>
      <c r="AT110" s="23" t="s">
        <v>205</v>
      </c>
      <c r="AU110" s="23" t="s">
        <v>187</v>
      </c>
    </row>
    <row r="111" spans="2:51" s="11" customFormat="1" ht="13.5">
      <c r="B111" s="231"/>
      <c r="C111" s="232"/>
      <c r="D111" s="233" t="s">
        <v>194</v>
      </c>
      <c r="E111" s="234" t="s">
        <v>22</v>
      </c>
      <c r="F111" s="235" t="s">
        <v>211</v>
      </c>
      <c r="G111" s="232"/>
      <c r="H111" s="236">
        <v>3.47</v>
      </c>
      <c r="I111" s="237"/>
      <c r="J111" s="232"/>
      <c r="K111" s="232"/>
      <c r="L111" s="238"/>
      <c r="M111" s="239"/>
      <c r="N111" s="240"/>
      <c r="O111" s="240"/>
      <c r="P111" s="240"/>
      <c r="Q111" s="240"/>
      <c r="R111" s="240"/>
      <c r="S111" s="240"/>
      <c r="T111" s="241"/>
      <c r="AT111" s="242" t="s">
        <v>194</v>
      </c>
      <c r="AU111" s="242" t="s">
        <v>187</v>
      </c>
      <c r="AV111" s="11" t="s">
        <v>187</v>
      </c>
      <c r="AW111" s="11" t="s">
        <v>35</v>
      </c>
      <c r="AX111" s="11" t="s">
        <v>73</v>
      </c>
      <c r="AY111" s="242" t="s">
        <v>180</v>
      </c>
    </row>
    <row r="112" spans="2:51" s="12" customFormat="1" ht="13.5">
      <c r="B112" s="243"/>
      <c r="C112" s="244"/>
      <c r="D112" s="233" t="s">
        <v>194</v>
      </c>
      <c r="E112" s="245" t="s">
        <v>22</v>
      </c>
      <c r="F112" s="246" t="s">
        <v>196</v>
      </c>
      <c r="G112" s="244"/>
      <c r="H112" s="247">
        <v>3.47</v>
      </c>
      <c r="I112" s="248"/>
      <c r="J112" s="244"/>
      <c r="K112" s="244"/>
      <c r="L112" s="249"/>
      <c r="M112" s="250"/>
      <c r="N112" s="251"/>
      <c r="O112" s="251"/>
      <c r="P112" s="251"/>
      <c r="Q112" s="251"/>
      <c r="R112" s="251"/>
      <c r="S112" s="251"/>
      <c r="T112" s="252"/>
      <c r="AT112" s="253" t="s">
        <v>194</v>
      </c>
      <c r="AU112" s="253" t="s">
        <v>187</v>
      </c>
      <c r="AV112" s="12" t="s">
        <v>186</v>
      </c>
      <c r="AW112" s="12" t="s">
        <v>35</v>
      </c>
      <c r="AX112" s="12" t="s">
        <v>10</v>
      </c>
      <c r="AY112" s="253" t="s">
        <v>180</v>
      </c>
    </row>
    <row r="113" spans="2:65" s="1" customFormat="1" ht="14.4" customHeight="1">
      <c r="B113" s="45"/>
      <c r="C113" s="220" t="s">
        <v>199</v>
      </c>
      <c r="D113" s="220" t="s">
        <v>182</v>
      </c>
      <c r="E113" s="221" t="s">
        <v>212</v>
      </c>
      <c r="F113" s="222" t="s">
        <v>213</v>
      </c>
      <c r="G113" s="223" t="s">
        <v>203</v>
      </c>
      <c r="H113" s="224">
        <v>10.4</v>
      </c>
      <c r="I113" s="225"/>
      <c r="J113" s="224">
        <f>ROUND(I113*H113,0)</f>
        <v>0</v>
      </c>
      <c r="K113" s="222" t="s">
        <v>193</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214</v>
      </c>
    </row>
    <row r="114" spans="2:47" s="1" customFormat="1" ht="13.5">
      <c r="B114" s="45"/>
      <c r="C114" s="73"/>
      <c r="D114" s="233" t="s">
        <v>205</v>
      </c>
      <c r="E114" s="73"/>
      <c r="F114" s="254" t="s">
        <v>206</v>
      </c>
      <c r="G114" s="73"/>
      <c r="H114" s="73"/>
      <c r="I114" s="190"/>
      <c r="J114" s="73"/>
      <c r="K114" s="73"/>
      <c r="L114" s="71"/>
      <c r="M114" s="255"/>
      <c r="N114" s="46"/>
      <c r="O114" s="46"/>
      <c r="P114" s="46"/>
      <c r="Q114" s="46"/>
      <c r="R114" s="46"/>
      <c r="S114" s="46"/>
      <c r="T114" s="94"/>
      <c r="AT114" s="23" t="s">
        <v>205</v>
      </c>
      <c r="AU114" s="23" t="s">
        <v>187</v>
      </c>
    </row>
    <row r="115" spans="2:51" s="11" customFormat="1" ht="13.5">
      <c r="B115" s="231"/>
      <c r="C115" s="232"/>
      <c r="D115" s="233" t="s">
        <v>194</v>
      </c>
      <c r="E115" s="234" t="s">
        <v>22</v>
      </c>
      <c r="F115" s="235" t="s">
        <v>215</v>
      </c>
      <c r="G115" s="232"/>
      <c r="H115" s="236">
        <v>10.4</v>
      </c>
      <c r="I115" s="237"/>
      <c r="J115" s="232"/>
      <c r="K115" s="232"/>
      <c r="L115" s="238"/>
      <c r="M115" s="239"/>
      <c r="N115" s="240"/>
      <c r="O115" s="240"/>
      <c r="P115" s="240"/>
      <c r="Q115" s="240"/>
      <c r="R115" s="240"/>
      <c r="S115" s="240"/>
      <c r="T115" s="241"/>
      <c r="AT115" s="242" t="s">
        <v>194</v>
      </c>
      <c r="AU115" s="242" t="s">
        <v>187</v>
      </c>
      <c r="AV115" s="11" t="s">
        <v>187</v>
      </c>
      <c r="AW115" s="11" t="s">
        <v>35</v>
      </c>
      <c r="AX115" s="11" t="s">
        <v>73</v>
      </c>
      <c r="AY115" s="242" t="s">
        <v>180</v>
      </c>
    </row>
    <row r="116" spans="2:51" s="12" customFormat="1" ht="13.5">
      <c r="B116" s="243"/>
      <c r="C116" s="244"/>
      <c r="D116" s="233" t="s">
        <v>194</v>
      </c>
      <c r="E116" s="245" t="s">
        <v>22</v>
      </c>
      <c r="F116" s="246" t="s">
        <v>196</v>
      </c>
      <c r="G116" s="244"/>
      <c r="H116" s="247">
        <v>10.4</v>
      </c>
      <c r="I116" s="248"/>
      <c r="J116" s="244"/>
      <c r="K116" s="244"/>
      <c r="L116" s="249"/>
      <c r="M116" s="250"/>
      <c r="N116" s="251"/>
      <c r="O116" s="251"/>
      <c r="P116" s="251"/>
      <c r="Q116" s="251"/>
      <c r="R116" s="251"/>
      <c r="S116" s="251"/>
      <c r="T116" s="252"/>
      <c r="AT116" s="253" t="s">
        <v>194</v>
      </c>
      <c r="AU116" s="253" t="s">
        <v>187</v>
      </c>
      <c r="AV116" s="12" t="s">
        <v>186</v>
      </c>
      <c r="AW116" s="12" t="s">
        <v>35</v>
      </c>
      <c r="AX116" s="12" t="s">
        <v>10</v>
      </c>
      <c r="AY116" s="253" t="s">
        <v>180</v>
      </c>
    </row>
    <row r="117" spans="2:65" s="1" customFormat="1" ht="14.4" customHeight="1">
      <c r="B117" s="45"/>
      <c r="C117" s="220" t="s">
        <v>216</v>
      </c>
      <c r="D117" s="220" t="s">
        <v>182</v>
      </c>
      <c r="E117" s="221" t="s">
        <v>217</v>
      </c>
      <c r="F117" s="222" t="s">
        <v>218</v>
      </c>
      <c r="G117" s="223" t="s">
        <v>203</v>
      </c>
      <c r="H117" s="224">
        <v>13</v>
      </c>
      <c r="I117" s="225"/>
      <c r="J117" s="224">
        <f>ROUND(I117*H117,0)</f>
        <v>0</v>
      </c>
      <c r="K117" s="222" t="s">
        <v>193</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219</v>
      </c>
    </row>
    <row r="118" spans="2:47" s="1" customFormat="1" ht="13.5">
      <c r="B118" s="45"/>
      <c r="C118" s="73"/>
      <c r="D118" s="233" t="s">
        <v>205</v>
      </c>
      <c r="E118" s="73"/>
      <c r="F118" s="254" t="s">
        <v>206</v>
      </c>
      <c r="G118" s="73"/>
      <c r="H118" s="73"/>
      <c r="I118" s="190"/>
      <c r="J118" s="73"/>
      <c r="K118" s="73"/>
      <c r="L118" s="71"/>
      <c r="M118" s="255"/>
      <c r="N118" s="46"/>
      <c r="O118" s="46"/>
      <c r="P118" s="46"/>
      <c r="Q118" s="46"/>
      <c r="R118" s="46"/>
      <c r="S118" s="46"/>
      <c r="T118" s="94"/>
      <c r="AT118" s="23" t="s">
        <v>205</v>
      </c>
      <c r="AU118" s="23" t="s">
        <v>187</v>
      </c>
    </row>
    <row r="119" spans="2:51" s="11" customFormat="1" ht="13.5">
      <c r="B119" s="231"/>
      <c r="C119" s="232"/>
      <c r="D119" s="233" t="s">
        <v>194</v>
      </c>
      <c r="E119" s="234" t="s">
        <v>22</v>
      </c>
      <c r="F119" s="235" t="s">
        <v>220</v>
      </c>
      <c r="G119" s="232"/>
      <c r="H119" s="236">
        <v>13</v>
      </c>
      <c r="I119" s="237"/>
      <c r="J119" s="232"/>
      <c r="K119" s="232"/>
      <c r="L119" s="238"/>
      <c r="M119" s="239"/>
      <c r="N119" s="240"/>
      <c r="O119" s="240"/>
      <c r="P119" s="240"/>
      <c r="Q119" s="240"/>
      <c r="R119" s="240"/>
      <c r="S119" s="240"/>
      <c r="T119" s="241"/>
      <c r="AT119" s="242" t="s">
        <v>194</v>
      </c>
      <c r="AU119" s="242" t="s">
        <v>187</v>
      </c>
      <c r="AV119" s="11" t="s">
        <v>187</v>
      </c>
      <c r="AW119" s="11" t="s">
        <v>35</v>
      </c>
      <c r="AX119" s="11" t="s">
        <v>73</v>
      </c>
      <c r="AY119" s="242" t="s">
        <v>180</v>
      </c>
    </row>
    <row r="120" spans="2:51" s="12" customFormat="1" ht="13.5">
      <c r="B120" s="243"/>
      <c r="C120" s="244"/>
      <c r="D120" s="233" t="s">
        <v>194</v>
      </c>
      <c r="E120" s="245" t="s">
        <v>22</v>
      </c>
      <c r="F120" s="246" t="s">
        <v>196</v>
      </c>
      <c r="G120" s="244"/>
      <c r="H120" s="247">
        <v>13</v>
      </c>
      <c r="I120" s="248"/>
      <c r="J120" s="244"/>
      <c r="K120" s="244"/>
      <c r="L120" s="249"/>
      <c r="M120" s="250"/>
      <c r="N120" s="251"/>
      <c r="O120" s="251"/>
      <c r="P120" s="251"/>
      <c r="Q120" s="251"/>
      <c r="R120" s="251"/>
      <c r="S120" s="251"/>
      <c r="T120" s="252"/>
      <c r="AT120" s="253" t="s">
        <v>194</v>
      </c>
      <c r="AU120" s="253" t="s">
        <v>187</v>
      </c>
      <c r="AV120" s="12" t="s">
        <v>186</v>
      </c>
      <c r="AW120" s="12" t="s">
        <v>35</v>
      </c>
      <c r="AX120" s="12" t="s">
        <v>10</v>
      </c>
      <c r="AY120" s="253" t="s">
        <v>180</v>
      </c>
    </row>
    <row r="121" spans="2:63" s="10" customFormat="1" ht="29.85" customHeight="1">
      <c r="B121" s="204"/>
      <c r="C121" s="205"/>
      <c r="D121" s="206" t="s">
        <v>72</v>
      </c>
      <c r="E121" s="218" t="s">
        <v>199</v>
      </c>
      <c r="F121" s="218" t="s">
        <v>221</v>
      </c>
      <c r="G121" s="205"/>
      <c r="H121" s="205"/>
      <c r="I121" s="208"/>
      <c r="J121" s="219">
        <f>BK121</f>
        <v>0</v>
      </c>
      <c r="K121" s="205"/>
      <c r="L121" s="210"/>
      <c r="M121" s="211"/>
      <c r="N121" s="212"/>
      <c r="O121" s="212"/>
      <c r="P121" s="213">
        <f>SUM(P122:P160)</f>
        <v>0</v>
      </c>
      <c r="Q121" s="212"/>
      <c r="R121" s="213">
        <f>SUM(R122:R160)</f>
        <v>0</v>
      </c>
      <c r="S121" s="212"/>
      <c r="T121" s="214">
        <f>SUM(T122:T160)</f>
        <v>0</v>
      </c>
      <c r="AR121" s="215" t="s">
        <v>10</v>
      </c>
      <c r="AT121" s="216" t="s">
        <v>72</v>
      </c>
      <c r="AU121" s="216" t="s">
        <v>10</v>
      </c>
      <c r="AY121" s="215" t="s">
        <v>180</v>
      </c>
      <c r="BK121" s="217">
        <f>SUM(BK122:BK160)</f>
        <v>0</v>
      </c>
    </row>
    <row r="122" spans="2:65" s="1" customFormat="1" ht="22.8" customHeight="1">
      <c r="B122" s="45"/>
      <c r="C122" s="220" t="s">
        <v>204</v>
      </c>
      <c r="D122" s="220" t="s">
        <v>182</v>
      </c>
      <c r="E122" s="221" t="s">
        <v>222</v>
      </c>
      <c r="F122" s="222" t="s">
        <v>223</v>
      </c>
      <c r="G122" s="223" t="s">
        <v>192</v>
      </c>
      <c r="H122" s="224">
        <v>19.3</v>
      </c>
      <c r="I122" s="225"/>
      <c r="J122" s="224">
        <f>ROUND(I122*H122,0)</f>
        <v>0</v>
      </c>
      <c r="K122" s="222" t="s">
        <v>193</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224</v>
      </c>
    </row>
    <row r="123" spans="2:51" s="11" customFormat="1" ht="13.5">
      <c r="B123" s="231"/>
      <c r="C123" s="232"/>
      <c r="D123" s="233" t="s">
        <v>194</v>
      </c>
      <c r="E123" s="234" t="s">
        <v>22</v>
      </c>
      <c r="F123" s="235" t="s">
        <v>225</v>
      </c>
      <c r="G123" s="232"/>
      <c r="H123" s="236">
        <v>19.3</v>
      </c>
      <c r="I123" s="237"/>
      <c r="J123" s="232"/>
      <c r="K123" s="232"/>
      <c r="L123" s="238"/>
      <c r="M123" s="239"/>
      <c r="N123" s="240"/>
      <c r="O123" s="240"/>
      <c r="P123" s="240"/>
      <c r="Q123" s="240"/>
      <c r="R123" s="240"/>
      <c r="S123" s="240"/>
      <c r="T123" s="241"/>
      <c r="AT123" s="242" t="s">
        <v>194</v>
      </c>
      <c r="AU123" s="242" t="s">
        <v>187</v>
      </c>
      <c r="AV123" s="11" t="s">
        <v>187</v>
      </c>
      <c r="AW123" s="11" t="s">
        <v>35</v>
      </c>
      <c r="AX123" s="11" t="s">
        <v>73</v>
      </c>
      <c r="AY123" s="242" t="s">
        <v>180</v>
      </c>
    </row>
    <row r="124" spans="2:51" s="12" customFormat="1" ht="13.5">
      <c r="B124" s="243"/>
      <c r="C124" s="244"/>
      <c r="D124" s="233" t="s">
        <v>194</v>
      </c>
      <c r="E124" s="245" t="s">
        <v>22</v>
      </c>
      <c r="F124" s="246" t="s">
        <v>196</v>
      </c>
      <c r="G124" s="244"/>
      <c r="H124" s="247">
        <v>19.3</v>
      </c>
      <c r="I124" s="248"/>
      <c r="J124" s="244"/>
      <c r="K124" s="244"/>
      <c r="L124" s="249"/>
      <c r="M124" s="250"/>
      <c r="N124" s="251"/>
      <c r="O124" s="251"/>
      <c r="P124" s="251"/>
      <c r="Q124" s="251"/>
      <c r="R124" s="251"/>
      <c r="S124" s="251"/>
      <c r="T124" s="252"/>
      <c r="AT124" s="253" t="s">
        <v>194</v>
      </c>
      <c r="AU124" s="253" t="s">
        <v>187</v>
      </c>
      <c r="AV124" s="12" t="s">
        <v>186</v>
      </c>
      <c r="AW124" s="12" t="s">
        <v>35</v>
      </c>
      <c r="AX124" s="12" t="s">
        <v>10</v>
      </c>
      <c r="AY124" s="253" t="s">
        <v>180</v>
      </c>
    </row>
    <row r="125" spans="2:65" s="1" customFormat="1" ht="22.8" customHeight="1">
      <c r="B125" s="45"/>
      <c r="C125" s="220" t="s">
        <v>226</v>
      </c>
      <c r="D125" s="220" t="s">
        <v>182</v>
      </c>
      <c r="E125" s="221" t="s">
        <v>227</v>
      </c>
      <c r="F125" s="222" t="s">
        <v>228</v>
      </c>
      <c r="G125" s="223" t="s">
        <v>192</v>
      </c>
      <c r="H125" s="224">
        <v>19.3</v>
      </c>
      <c r="I125" s="225"/>
      <c r="J125" s="224">
        <f>ROUND(I125*H125,0)</f>
        <v>0</v>
      </c>
      <c r="K125" s="222" t="s">
        <v>193</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229</v>
      </c>
    </row>
    <row r="126" spans="2:51" s="11" customFormat="1" ht="13.5">
      <c r="B126" s="231"/>
      <c r="C126" s="232"/>
      <c r="D126" s="233" t="s">
        <v>194</v>
      </c>
      <c r="E126" s="234" t="s">
        <v>22</v>
      </c>
      <c r="F126" s="235" t="s">
        <v>225</v>
      </c>
      <c r="G126" s="232"/>
      <c r="H126" s="236">
        <v>19.3</v>
      </c>
      <c r="I126" s="237"/>
      <c r="J126" s="232"/>
      <c r="K126" s="232"/>
      <c r="L126" s="238"/>
      <c r="M126" s="239"/>
      <c r="N126" s="240"/>
      <c r="O126" s="240"/>
      <c r="P126" s="240"/>
      <c r="Q126" s="240"/>
      <c r="R126" s="240"/>
      <c r="S126" s="240"/>
      <c r="T126" s="241"/>
      <c r="AT126" s="242" t="s">
        <v>194</v>
      </c>
      <c r="AU126" s="242" t="s">
        <v>187</v>
      </c>
      <c r="AV126" s="11" t="s">
        <v>187</v>
      </c>
      <c r="AW126" s="11" t="s">
        <v>35</v>
      </c>
      <c r="AX126" s="11" t="s">
        <v>73</v>
      </c>
      <c r="AY126" s="242" t="s">
        <v>180</v>
      </c>
    </row>
    <row r="127" spans="2:51" s="12" customFormat="1" ht="13.5">
      <c r="B127" s="243"/>
      <c r="C127" s="244"/>
      <c r="D127" s="233" t="s">
        <v>194</v>
      </c>
      <c r="E127" s="245" t="s">
        <v>22</v>
      </c>
      <c r="F127" s="246" t="s">
        <v>196</v>
      </c>
      <c r="G127" s="244"/>
      <c r="H127" s="247">
        <v>19.3</v>
      </c>
      <c r="I127" s="248"/>
      <c r="J127" s="244"/>
      <c r="K127" s="244"/>
      <c r="L127" s="249"/>
      <c r="M127" s="250"/>
      <c r="N127" s="251"/>
      <c r="O127" s="251"/>
      <c r="P127" s="251"/>
      <c r="Q127" s="251"/>
      <c r="R127" s="251"/>
      <c r="S127" s="251"/>
      <c r="T127" s="252"/>
      <c r="AT127" s="253" t="s">
        <v>194</v>
      </c>
      <c r="AU127" s="253" t="s">
        <v>187</v>
      </c>
      <c r="AV127" s="12" t="s">
        <v>186</v>
      </c>
      <c r="AW127" s="12" t="s">
        <v>35</v>
      </c>
      <c r="AX127" s="12" t="s">
        <v>10</v>
      </c>
      <c r="AY127" s="253" t="s">
        <v>180</v>
      </c>
    </row>
    <row r="128" spans="2:65" s="1" customFormat="1" ht="22.8" customHeight="1">
      <c r="B128" s="45"/>
      <c r="C128" s="220" t="s">
        <v>28</v>
      </c>
      <c r="D128" s="220" t="s">
        <v>182</v>
      </c>
      <c r="E128" s="221" t="s">
        <v>230</v>
      </c>
      <c r="F128" s="222" t="s">
        <v>231</v>
      </c>
      <c r="G128" s="223" t="s">
        <v>192</v>
      </c>
      <c r="H128" s="224">
        <v>46.44</v>
      </c>
      <c r="I128" s="225"/>
      <c r="J128" s="224">
        <f>ROUND(I128*H128,0)</f>
        <v>0</v>
      </c>
      <c r="K128" s="222" t="s">
        <v>193</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232</v>
      </c>
    </row>
    <row r="129" spans="2:51" s="11" customFormat="1" ht="13.5">
      <c r="B129" s="231"/>
      <c r="C129" s="232"/>
      <c r="D129" s="233" t="s">
        <v>194</v>
      </c>
      <c r="E129" s="234" t="s">
        <v>22</v>
      </c>
      <c r="F129" s="235" t="s">
        <v>233</v>
      </c>
      <c r="G129" s="232"/>
      <c r="H129" s="236">
        <v>29.72</v>
      </c>
      <c r="I129" s="237"/>
      <c r="J129" s="232"/>
      <c r="K129" s="232"/>
      <c r="L129" s="238"/>
      <c r="M129" s="239"/>
      <c r="N129" s="240"/>
      <c r="O129" s="240"/>
      <c r="P129" s="240"/>
      <c r="Q129" s="240"/>
      <c r="R129" s="240"/>
      <c r="S129" s="240"/>
      <c r="T129" s="241"/>
      <c r="AT129" s="242" t="s">
        <v>194</v>
      </c>
      <c r="AU129" s="242" t="s">
        <v>187</v>
      </c>
      <c r="AV129" s="11" t="s">
        <v>187</v>
      </c>
      <c r="AW129" s="11" t="s">
        <v>35</v>
      </c>
      <c r="AX129" s="11" t="s">
        <v>73</v>
      </c>
      <c r="AY129" s="242" t="s">
        <v>180</v>
      </c>
    </row>
    <row r="130" spans="2:51" s="11" customFormat="1" ht="13.5">
      <c r="B130" s="231"/>
      <c r="C130" s="232"/>
      <c r="D130" s="233" t="s">
        <v>194</v>
      </c>
      <c r="E130" s="234" t="s">
        <v>22</v>
      </c>
      <c r="F130" s="235" t="s">
        <v>234</v>
      </c>
      <c r="G130" s="232"/>
      <c r="H130" s="236">
        <v>7.44</v>
      </c>
      <c r="I130" s="237"/>
      <c r="J130" s="232"/>
      <c r="K130" s="232"/>
      <c r="L130" s="238"/>
      <c r="M130" s="239"/>
      <c r="N130" s="240"/>
      <c r="O130" s="240"/>
      <c r="P130" s="240"/>
      <c r="Q130" s="240"/>
      <c r="R130" s="240"/>
      <c r="S130" s="240"/>
      <c r="T130" s="241"/>
      <c r="AT130" s="242" t="s">
        <v>194</v>
      </c>
      <c r="AU130" s="242" t="s">
        <v>187</v>
      </c>
      <c r="AV130" s="11" t="s">
        <v>187</v>
      </c>
      <c r="AW130" s="11" t="s">
        <v>35</v>
      </c>
      <c r="AX130" s="11" t="s">
        <v>73</v>
      </c>
      <c r="AY130" s="242" t="s">
        <v>180</v>
      </c>
    </row>
    <row r="131" spans="2:51" s="11" customFormat="1" ht="13.5">
      <c r="B131" s="231"/>
      <c r="C131" s="232"/>
      <c r="D131" s="233" t="s">
        <v>194</v>
      </c>
      <c r="E131" s="234" t="s">
        <v>22</v>
      </c>
      <c r="F131" s="235" t="s">
        <v>235</v>
      </c>
      <c r="G131" s="232"/>
      <c r="H131" s="236">
        <v>3.64</v>
      </c>
      <c r="I131" s="237"/>
      <c r="J131" s="232"/>
      <c r="K131" s="232"/>
      <c r="L131" s="238"/>
      <c r="M131" s="239"/>
      <c r="N131" s="240"/>
      <c r="O131" s="240"/>
      <c r="P131" s="240"/>
      <c r="Q131" s="240"/>
      <c r="R131" s="240"/>
      <c r="S131" s="240"/>
      <c r="T131" s="241"/>
      <c r="AT131" s="242" t="s">
        <v>194</v>
      </c>
      <c r="AU131" s="242" t="s">
        <v>187</v>
      </c>
      <c r="AV131" s="11" t="s">
        <v>187</v>
      </c>
      <c r="AW131" s="11" t="s">
        <v>35</v>
      </c>
      <c r="AX131" s="11" t="s">
        <v>73</v>
      </c>
      <c r="AY131" s="242" t="s">
        <v>180</v>
      </c>
    </row>
    <row r="132" spans="2:51" s="11" customFormat="1" ht="13.5">
      <c r="B132" s="231"/>
      <c r="C132" s="232"/>
      <c r="D132" s="233" t="s">
        <v>194</v>
      </c>
      <c r="E132" s="234" t="s">
        <v>22</v>
      </c>
      <c r="F132" s="235" t="s">
        <v>236</v>
      </c>
      <c r="G132" s="232"/>
      <c r="H132" s="236">
        <v>5.64</v>
      </c>
      <c r="I132" s="237"/>
      <c r="J132" s="232"/>
      <c r="K132" s="232"/>
      <c r="L132" s="238"/>
      <c r="M132" s="239"/>
      <c r="N132" s="240"/>
      <c r="O132" s="240"/>
      <c r="P132" s="240"/>
      <c r="Q132" s="240"/>
      <c r="R132" s="240"/>
      <c r="S132" s="240"/>
      <c r="T132" s="241"/>
      <c r="AT132" s="242" t="s">
        <v>194</v>
      </c>
      <c r="AU132" s="242" t="s">
        <v>187</v>
      </c>
      <c r="AV132" s="11" t="s">
        <v>187</v>
      </c>
      <c r="AW132" s="11" t="s">
        <v>35</v>
      </c>
      <c r="AX132" s="11" t="s">
        <v>73</v>
      </c>
      <c r="AY132" s="242" t="s">
        <v>180</v>
      </c>
    </row>
    <row r="133" spans="2:51" s="12" customFormat="1" ht="13.5">
      <c r="B133" s="243"/>
      <c r="C133" s="244"/>
      <c r="D133" s="233" t="s">
        <v>194</v>
      </c>
      <c r="E133" s="245" t="s">
        <v>22</v>
      </c>
      <c r="F133" s="246" t="s">
        <v>196</v>
      </c>
      <c r="G133" s="244"/>
      <c r="H133" s="247">
        <v>46.44</v>
      </c>
      <c r="I133" s="248"/>
      <c r="J133" s="244"/>
      <c r="K133" s="244"/>
      <c r="L133" s="249"/>
      <c r="M133" s="250"/>
      <c r="N133" s="251"/>
      <c r="O133" s="251"/>
      <c r="P133" s="251"/>
      <c r="Q133" s="251"/>
      <c r="R133" s="251"/>
      <c r="S133" s="251"/>
      <c r="T133" s="252"/>
      <c r="AT133" s="253" t="s">
        <v>194</v>
      </c>
      <c r="AU133" s="253" t="s">
        <v>187</v>
      </c>
      <c r="AV133" s="12" t="s">
        <v>186</v>
      </c>
      <c r="AW133" s="12" t="s">
        <v>35</v>
      </c>
      <c r="AX133" s="12" t="s">
        <v>10</v>
      </c>
      <c r="AY133" s="253" t="s">
        <v>180</v>
      </c>
    </row>
    <row r="134" spans="2:65" s="1" customFormat="1" ht="22.8" customHeight="1">
      <c r="B134" s="45"/>
      <c r="C134" s="220" t="s">
        <v>237</v>
      </c>
      <c r="D134" s="220" t="s">
        <v>182</v>
      </c>
      <c r="E134" s="221" t="s">
        <v>238</v>
      </c>
      <c r="F134" s="222" t="s">
        <v>239</v>
      </c>
      <c r="G134" s="223" t="s">
        <v>192</v>
      </c>
      <c r="H134" s="224">
        <v>46.44</v>
      </c>
      <c r="I134" s="225"/>
      <c r="J134" s="224">
        <f>ROUND(I134*H134,0)</f>
        <v>0</v>
      </c>
      <c r="K134" s="222" t="s">
        <v>193</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240</v>
      </c>
    </row>
    <row r="135" spans="2:51" s="11" customFormat="1" ht="13.5">
      <c r="B135" s="231"/>
      <c r="C135" s="232"/>
      <c r="D135" s="233" t="s">
        <v>194</v>
      </c>
      <c r="E135" s="234" t="s">
        <v>22</v>
      </c>
      <c r="F135" s="235" t="s">
        <v>233</v>
      </c>
      <c r="G135" s="232"/>
      <c r="H135" s="236">
        <v>29.72</v>
      </c>
      <c r="I135" s="237"/>
      <c r="J135" s="232"/>
      <c r="K135" s="232"/>
      <c r="L135" s="238"/>
      <c r="M135" s="239"/>
      <c r="N135" s="240"/>
      <c r="O135" s="240"/>
      <c r="P135" s="240"/>
      <c r="Q135" s="240"/>
      <c r="R135" s="240"/>
      <c r="S135" s="240"/>
      <c r="T135" s="241"/>
      <c r="AT135" s="242" t="s">
        <v>194</v>
      </c>
      <c r="AU135" s="242" t="s">
        <v>187</v>
      </c>
      <c r="AV135" s="11" t="s">
        <v>187</v>
      </c>
      <c r="AW135" s="11" t="s">
        <v>35</v>
      </c>
      <c r="AX135" s="11" t="s">
        <v>73</v>
      </c>
      <c r="AY135" s="242" t="s">
        <v>180</v>
      </c>
    </row>
    <row r="136" spans="2:51" s="11" customFormat="1" ht="13.5">
      <c r="B136" s="231"/>
      <c r="C136" s="232"/>
      <c r="D136" s="233" t="s">
        <v>194</v>
      </c>
      <c r="E136" s="234" t="s">
        <v>22</v>
      </c>
      <c r="F136" s="235" t="s">
        <v>234</v>
      </c>
      <c r="G136" s="232"/>
      <c r="H136" s="236">
        <v>7.44</v>
      </c>
      <c r="I136" s="237"/>
      <c r="J136" s="232"/>
      <c r="K136" s="232"/>
      <c r="L136" s="238"/>
      <c r="M136" s="239"/>
      <c r="N136" s="240"/>
      <c r="O136" s="240"/>
      <c r="P136" s="240"/>
      <c r="Q136" s="240"/>
      <c r="R136" s="240"/>
      <c r="S136" s="240"/>
      <c r="T136" s="241"/>
      <c r="AT136" s="242" t="s">
        <v>194</v>
      </c>
      <c r="AU136" s="242" t="s">
        <v>187</v>
      </c>
      <c r="AV136" s="11" t="s">
        <v>187</v>
      </c>
      <c r="AW136" s="11" t="s">
        <v>35</v>
      </c>
      <c r="AX136" s="11" t="s">
        <v>73</v>
      </c>
      <c r="AY136" s="242" t="s">
        <v>180</v>
      </c>
    </row>
    <row r="137" spans="2:51" s="11" customFormat="1" ht="13.5">
      <c r="B137" s="231"/>
      <c r="C137" s="232"/>
      <c r="D137" s="233" t="s">
        <v>194</v>
      </c>
      <c r="E137" s="234" t="s">
        <v>22</v>
      </c>
      <c r="F137" s="235" t="s">
        <v>235</v>
      </c>
      <c r="G137" s="232"/>
      <c r="H137" s="236">
        <v>3.64</v>
      </c>
      <c r="I137" s="237"/>
      <c r="J137" s="232"/>
      <c r="K137" s="232"/>
      <c r="L137" s="238"/>
      <c r="M137" s="239"/>
      <c r="N137" s="240"/>
      <c r="O137" s="240"/>
      <c r="P137" s="240"/>
      <c r="Q137" s="240"/>
      <c r="R137" s="240"/>
      <c r="S137" s="240"/>
      <c r="T137" s="241"/>
      <c r="AT137" s="242" t="s">
        <v>194</v>
      </c>
      <c r="AU137" s="242" t="s">
        <v>187</v>
      </c>
      <c r="AV137" s="11" t="s">
        <v>187</v>
      </c>
      <c r="AW137" s="11" t="s">
        <v>35</v>
      </c>
      <c r="AX137" s="11" t="s">
        <v>73</v>
      </c>
      <c r="AY137" s="242" t="s">
        <v>180</v>
      </c>
    </row>
    <row r="138" spans="2:51" s="11" customFormat="1" ht="13.5">
      <c r="B138" s="231"/>
      <c r="C138" s="232"/>
      <c r="D138" s="233" t="s">
        <v>194</v>
      </c>
      <c r="E138" s="234" t="s">
        <v>22</v>
      </c>
      <c r="F138" s="235" t="s">
        <v>236</v>
      </c>
      <c r="G138" s="232"/>
      <c r="H138" s="236">
        <v>5.64</v>
      </c>
      <c r="I138" s="237"/>
      <c r="J138" s="232"/>
      <c r="K138" s="232"/>
      <c r="L138" s="238"/>
      <c r="M138" s="239"/>
      <c r="N138" s="240"/>
      <c r="O138" s="240"/>
      <c r="P138" s="240"/>
      <c r="Q138" s="240"/>
      <c r="R138" s="240"/>
      <c r="S138" s="240"/>
      <c r="T138" s="241"/>
      <c r="AT138" s="242" t="s">
        <v>194</v>
      </c>
      <c r="AU138" s="242" t="s">
        <v>187</v>
      </c>
      <c r="AV138" s="11" t="s">
        <v>187</v>
      </c>
      <c r="AW138" s="11" t="s">
        <v>35</v>
      </c>
      <c r="AX138" s="11" t="s">
        <v>73</v>
      </c>
      <c r="AY138" s="242" t="s">
        <v>180</v>
      </c>
    </row>
    <row r="139" spans="2:51" s="12" customFormat="1" ht="13.5">
      <c r="B139" s="243"/>
      <c r="C139" s="244"/>
      <c r="D139" s="233" t="s">
        <v>194</v>
      </c>
      <c r="E139" s="245" t="s">
        <v>22</v>
      </c>
      <c r="F139" s="246" t="s">
        <v>196</v>
      </c>
      <c r="G139" s="244"/>
      <c r="H139" s="247">
        <v>46.44</v>
      </c>
      <c r="I139" s="248"/>
      <c r="J139" s="244"/>
      <c r="K139" s="244"/>
      <c r="L139" s="249"/>
      <c r="M139" s="250"/>
      <c r="N139" s="251"/>
      <c r="O139" s="251"/>
      <c r="P139" s="251"/>
      <c r="Q139" s="251"/>
      <c r="R139" s="251"/>
      <c r="S139" s="251"/>
      <c r="T139" s="252"/>
      <c r="AT139" s="253" t="s">
        <v>194</v>
      </c>
      <c r="AU139" s="253" t="s">
        <v>187</v>
      </c>
      <c r="AV139" s="12" t="s">
        <v>186</v>
      </c>
      <c r="AW139" s="12" t="s">
        <v>35</v>
      </c>
      <c r="AX139" s="12" t="s">
        <v>10</v>
      </c>
      <c r="AY139" s="253" t="s">
        <v>180</v>
      </c>
    </row>
    <row r="140" spans="2:65" s="1" customFormat="1" ht="22.8" customHeight="1">
      <c r="B140" s="45"/>
      <c r="C140" s="220" t="s">
        <v>214</v>
      </c>
      <c r="D140" s="220" t="s">
        <v>182</v>
      </c>
      <c r="E140" s="221" t="s">
        <v>241</v>
      </c>
      <c r="F140" s="222" t="s">
        <v>242</v>
      </c>
      <c r="G140" s="223" t="s">
        <v>192</v>
      </c>
      <c r="H140" s="224">
        <v>28.25</v>
      </c>
      <c r="I140" s="225"/>
      <c r="J140" s="224">
        <f>ROUND(I140*H140,0)</f>
        <v>0</v>
      </c>
      <c r="K140" s="222" t="s">
        <v>193</v>
      </c>
      <c r="L140" s="71"/>
      <c r="M140" s="226" t="s">
        <v>22</v>
      </c>
      <c r="N140" s="227" t="s">
        <v>45</v>
      </c>
      <c r="O140" s="46"/>
      <c r="P140" s="228">
        <f>O140*H140</f>
        <v>0</v>
      </c>
      <c r="Q140" s="228">
        <v>0</v>
      </c>
      <c r="R140" s="228">
        <f>Q140*H140</f>
        <v>0</v>
      </c>
      <c r="S140" s="228">
        <v>0</v>
      </c>
      <c r="T140" s="229">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243</v>
      </c>
    </row>
    <row r="141" spans="2:47" s="1" customFormat="1" ht="13.5">
      <c r="B141" s="45"/>
      <c r="C141" s="73"/>
      <c r="D141" s="233" t="s">
        <v>205</v>
      </c>
      <c r="E141" s="73"/>
      <c r="F141" s="254" t="s">
        <v>244</v>
      </c>
      <c r="G141" s="73"/>
      <c r="H141" s="73"/>
      <c r="I141" s="190"/>
      <c r="J141" s="73"/>
      <c r="K141" s="73"/>
      <c r="L141" s="71"/>
      <c r="M141" s="255"/>
      <c r="N141" s="46"/>
      <c r="O141" s="46"/>
      <c r="P141" s="46"/>
      <c r="Q141" s="46"/>
      <c r="R141" s="46"/>
      <c r="S141" s="46"/>
      <c r="T141" s="94"/>
      <c r="AT141" s="23" t="s">
        <v>205</v>
      </c>
      <c r="AU141" s="23" t="s">
        <v>187</v>
      </c>
    </row>
    <row r="142" spans="2:51" s="11" customFormat="1" ht="13.5">
      <c r="B142" s="231"/>
      <c r="C142" s="232"/>
      <c r="D142" s="233" t="s">
        <v>194</v>
      </c>
      <c r="E142" s="234" t="s">
        <v>22</v>
      </c>
      <c r="F142" s="235" t="s">
        <v>245</v>
      </c>
      <c r="G142" s="232"/>
      <c r="H142" s="236">
        <v>7.45</v>
      </c>
      <c r="I142" s="237"/>
      <c r="J142" s="232"/>
      <c r="K142" s="232"/>
      <c r="L142" s="238"/>
      <c r="M142" s="239"/>
      <c r="N142" s="240"/>
      <c r="O142" s="240"/>
      <c r="P142" s="240"/>
      <c r="Q142" s="240"/>
      <c r="R142" s="240"/>
      <c r="S142" s="240"/>
      <c r="T142" s="241"/>
      <c r="AT142" s="242" t="s">
        <v>194</v>
      </c>
      <c r="AU142" s="242" t="s">
        <v>187</v>
      </c>
      <c r="AV142" s="11" t="s">
        <v>187</v>
      </c>
      <c r="AW142" s="11" t="s">
        <v>35</v>
      </c>
      <c r="AX142" s="11" t="s">
        <v>73</v>
      </c>
      <c r="AY142" s="242" t="s">
        <v>180</v>
      </c>
    </row>
    <row r="143" spans="2:51" s="11" customFormat="1" ht="13.5">
      <c r="B143" s="231"/>
      <c r="C143" s="232"/>
      <c r="D143" s="233" t="s">
        <v>194</v>
      </c>
      <c r="E143" s="234" t="s">
        <v>22</v>
      </c>
      <c r="F143" s="235" t="s">
        <v>246</v>
      </c>
      <c r="G143" s="232"/>
      <c r="H143" s="236">
        <v>4.48</v>
      </c>
      <c r="I143" s="237"/>
      <c r="J143" s="232"/>
      <c r="K143" s="232"/>
      <c r="L143" s="238"/>
      <c r="M143" s="239"/>
      <c r="N143" s="240"/>
      <c r="O143" s="240"/>
      <c r="P143" s="240"/>
      <c r="Q143" s="240"/>
      <c r="R143" s="240"/>
      <c r="S143" s="240"/>
      <c r="T143" s="241"/>
      <c r="AT143" s="242" t="s">
        <v>194</v>
      </c>
      <c r="AU143" s="242" t="s">
        <v>187</v>
      </c>
      <c r="AV143" s="11" t="s">
        <v>187</v>
      </c>
      <c r="AW143" s="11" t="s">
        <v>35</v>
      </c>
      <c r="AX143" s="11" t="s">
        <v>73</v>
      </c>
      <c r="AY143" s="242" t="s">
        <v>180</v>
      </c>
    </row>
    <row r="144" spans="2:51" s="11" customFormat="1" ht="13.5">
      <c r="B144" s="231"/>
      <c r="C144" s="232"/>
      <c r="D144" s="233" t="s">
        <v>194</v>
      </c>
      <c r="E144" s="234" t="s">
        <v>22</v>
      </c>
      <c r="F144" s="235" t="s">
        <v>247</v>
      </c>
      <c r="G144" s="232"/>
      <c r="H144" s="236">
        <v>12.06</v>
      </c>
      <c r="I144" s="237"/>
      <c r="J144" s="232"/>
      <c r="K144" s="232"/>
      <c r="L144" s="238"/>
      <c r="M144" s="239"/>
      <c r="N144" s="240"/>
      <c r="O144" s="240"/>
      <c r="P144" s="240"/>
      <c r="Q144" s="240"/>
      <c r="R144" s="240"/>
      <c r="S144" s="240"/>
      <c r="T144" s="241"/>
      <c r="AT144" s="242" t="s">
        <v>194</v>
      </c>
      <c r="AU144" s="242" t="s">
        <v>187</v>
      </c>
      <c r="AV144" s="11" t="s">
        <v>187</v>
      </c>
      <c r="AW144" s="11" t="s">
        <v>35</v>
      </c>
      <c r="AX144" s="11" t="s">
        <v>73</v>
      </c>
      <c r="AY144" s="242" t="s">
        <v>180</v>
      </c>
    </row>
    <row r="145" spans="2:51" s="11" customFormat="1" ht="13.5">
      <c r="B145" s="231"/>
      <c r="C145" s="232"/>
      <c r="D145" s="233" t="s">
        <v>194</v>
      </c>
      <c r="E145" s="234" t="s">
        <v>22</v>
      </c>
      <c r="F145" s="235" t="s">
        <v>248</v>
      </c>
      <c r="G145" s="232"/>
      <c r="H145" s="236">
        <v>4.26</v>
      </c>
      <c r="I145" s="237"/>
      <c r="J145" s="232"/>
      <c r="K145" s="232"/>
      <c r="L145" s="238"/>
      <c r="M145" s="239"/>
      <c r="N145" s="240"/>
      <c r="O145" s="240"/>
      <c r="P145" s="240"/>
      <c r="Q145" s="240"/>
      <c r="R145" s="240"/>
      <c r="S145" s="240"/>
      <c r="T145" s="241"/>
      <c r="AT145" s="242" t="s">
        <v>194</v>
      </c>
      <c r="AU145" s="242" t="s">
        <v>187</v>
      </c>
      <c r="AV145" s="11" t="s">
        <v>187</v>
      </c>
      <c r="AW145" s="11" t="s">
        <v>35</v>
      </c>
      <c r="AX145" s="11" t="s">
        <v>73</v>
      </c>
      <c r="AY145" s="242" t="s">
        <v>180</v>
      </c>
    </row>
    <row r="146" spans="2:51" s="12" customFormat="1" ht="13.5">
      <c r="B146" s="243"/>
      <c r="C146" s="244"/>
      <c r="D146" s="233" t="s">
        <v>194</v>
      </c>
      <c r="E146" s="245" t="s">
        <v>22</v>
      </c>
      <c r="F146" s="246" t="s">
        <v>196</v>
      </c>
      <c r="G146" s="244"/>
      <c r="H146" s="247">
        <v>28.25</v>
      </c>
      <c r="I146" s="248"/>
      <c r="J146" s="244"/>
      <c r="K146" s="244"/>
      <c r="L146" s="249"/>
      <c r="M146" s="250"/>
      <c r="N146" s="251"/>
      <c r="O146" s="251"/>
      <c r="P146" s="251"/>
      <c r="Q146" s="251"/>
      <c r="R146" s="251"/>
      <c r="S146" s="251"/>
      <c r="T146" s="252"/>
      <c r="AT146" s="253" t="s">
        <v>194</v>
      </c>
      <c r="AU146" s="253" t="s">
        <v>187</v>
      </c>
      <c r="AV146" s="12" t="s">
        <v>186</v>
      </c>
      <c r="AW146" s="12" t="s">
        <v>35</v>
      </c>
      <c r="AX146" s="12" t="s">
        <v>10</v>
      </c>
      <c r="AY146" s="253" t="s">
        <v>180</v>
      </c>
    </row>
    <row r="147" spans="2:65" s="1" customFormat="1" ht="22.8" customHeight="1">
      <c r="B147" s="45"/>
      <c r="C147" s="220" t="s">
        <v>249</v>
      </c>
      <c r="D147" s="220" t="s">
        <v>182</v>
      </c>
      <c r="E147" s="221" t="s">
        <v>250</v>
      </c>
      <c r="F147" s="222" t="s">
        <v>251</v>
      </c>
      <c r="G147" s="223" t="s">
        <v>252</v>
      </c>
      <c r="H147" s="224">
        <v>0.02</v>
      </c>
      <c r="I147" s="225"/>
      <c r="J147" s="224">
        <f>ROUND(I147*H147,0)</f>
        <v>0</v>
      </c>
      <c r="K147" s="222" t="s">
        <v>193</v>
      </c>
      <c r="L147" s="71"/>
      <c r="M147" s="226" t="s">
        <v>22</v>
      </c>
      <c r="N147" s="227" t="s">
        <v>45</v>
      </c>
      <c r="O147" s="46"/>
      <c r="P147" s="228">
        <f>O147*H147</f>
        <v>0</v>
      </c>
      <c r="Q147" s="228">
        <v>0</v>
      </c>
      <c r="R147" s="228">
        <f>Q147*H147</f>
        <v>0</v>
      </c>
      <c r="S147" s="228">
        <v>0</v>
      </c>
      <c r="T147" s="229">
        <f>S147*H147</f>
        <v>0</v>
      </c>
      <c r="AR147" s="23" t="s">
        <v>186</v>
      </c>
      <c r="AT147" s="23" t="s">
        <v>182</v>
      </c>
      <c r="AU147" s="23" t="s">
        <v>187</v>
      </c>
      <c r="AY147" s="23" t="s">
        <v>180</v>
      </c>
      <c r="BE147" s="230">
        <f>IF(N147="základní",J147,0)</f>
        <v>0</v>
      </c>
      <c r="BF147" s="230">
        <f>IF(N147="snížená",J147,0)</f>
        <v>0</v>
      </c>
      <c r="BG147" s="230">
        <f>IF(N147="zákl. přenesená",J147,0)</f>
        <v>0</v>
      </c>
      <c r="BH147" s="230">
        <f>IF(N147="sníž. přenesená",J147,0)</f>
        <v>0</v>
      </c>
      <c r="BI147" s="230">
        <f>IF(N147="nulová",J147,0)</f>
        <v>0</v>
      </c>
      <c r="BJ147" s="23" t="s">
        <v>187</v>
      </c>
      <c r="BK147" s="230">
        <f>ROUND(I147*H147,0)</f>
        <v>0</v>
      </c>
      <c r="BL147" s="23" t="s">
        <v>186</v>
      </c>
      <c r="BM147" s="23" t="s">
        <v>253</v>
      </c>
    </row>
    <row r="148" spans="2:47" s="1" customFormat="1" ht="13.5">
      <c r="B148" s="45"/>
      <c r="C148" s="73"/>
      <c r="D148" s="233" t="s">
        <v>205</v>
      </c>
      <c r="E148" s="73"/>
      <c r="F148" s="254" t="s">
        <v>254</v>
      </c>
      <c r="G148" s="73"/>
      <c r="H148" s="73"/>
      <c r="I148" s="190"/>
      <c r="J148" s="73"/>
      <c r="K148" s="73"/>
      <c r="L148" s="71"/>
      <c r="M148" s="255"/>
      <c r="N148" s="46"/>
      <c r="O148" s="46"/>
      <c r="P148" s="46"/>
      <c r="Q148" s="46"/>
      <c r="R148" s="46"/>
      <c r="S148" s="46"/>
      <c r="T148" s="94"/>
      <c r="AT148" s="23" t="s">
        <v>205</v>
      </c>
      <c r="AU148" s="23" t="s">
        <v>187</v>
      </c>
    </row>
    <row r="149" spans="2:51" s="11" customFormat="1" ht="13.5">
      <c r="B149" s="231"/>
      <c r="C149" s="232"/>
      <c r="D149" s="233" t="s">
        <v>194</v>
      </c>
      <c r="E149" s="234" t="s">
        <v>22</v>
      </c>
      <c r="F149" s="235" t="s">
        <v>255</v>
      </c>
      <c r="G149" s="232"/>
      <c r="H149" s="236">
        <v>0.02</v>
      </c>
      <c r="I149" s="237"/>
      <c r="J149" s="232"/>
      <c r="K149" s="232"/>
      <c r="L149" s="238"/>
      <c r="M149" s="239"/>
      <c r="N149" s="240"/>
      <c r="O149" s="240"/>
      <c r="P149" s="240"/>
      <c r="Q149" s="240"/>
      <c r="R149" s="240"/>
      <c r="S149" s="240"/>
      <c r="T149" s="241"/>
      <c r="AT149" s="242" t="s">
        <v>194</v>
      </c>
      <c r="AU149" s="242" t="s">
        <v>187</v>
      </c>
      <c r="AV149" s="11" t="s">
        <v>187</v>
      </c>
      <c r="AW149" s="11" t="s">
        <v>35</v>
      </c>
      <c r="AX149" s="11" t="s">
        <v>73</v>
      </c>
      <c r="AY149" s="242" t="s">
        <v>180</v>
      </c>
    </row>
    <row r="150" spans="2:51" s="12" customFormat="1" ht="13.5">
      <c r="B150" s="243"/>
      <c r="C150" s="244"/>
      <c r="D150" s="233" t="s">
        <v>194</v>
      </c>
      <c r="E150" s="245" t="s">
        <v>22</v>
      </c>
      <c r="F150" s="246" t="s">
        <v>196</v>
      </c>
      <c r="G150" s="244"/>
      <c r="H150" s="247">
        <v>0.02</v>
      </c>
      <c r="I150" s="248"/>
      <c r="J150" s="244"/>
      <c r="K150" s="244"/>
      <c r="L150" s="249"/>
      <c r="M150" s="250"/>
      <c r="N150" s="251"/>
      <c r="O150" s="251"/>
      <c r="P150" s="251"/>
      <c r="Q150" s="251"/>
      <c r="R150" s="251"/>
      <c r="S150" s="251"/>
      <c r="T150" s="252"/>
      <c r="AT150" s="253" t="s">
        <v>194</v>
      </c>
      <c r="AU150" s="253" t="s">
        <v>187</v>
      </c>
      <c r="AV150" s="12" t="s">
        <v>186</v>
      </c>
      <c r="AW150" s="12" t="s">
        <v>35</v>
      </c>
      <c r="AX150" s="12" t="s">
        <v>10</v>
      </c>
      <c r="AY150" s="253" t="s">
        <v>180</v>
      </c>
    </row>
    <row r="151" spans="2:65" s="1" customFormat="1" ht="14.4" customHeight="1">
      <c r="B151" s="45"/>
      <c r="C151" s="220" t="s">
        <v>219</v>
      </c>
      <c r="D151" s="220" t="s">
        <v>182</v>
      </c>
      <c r="E151" s="221" t="s">
        <v>256</v>
      </c>
      <c r="F151" s="222" t="s">
        <v>257</v>
      </c>
      <c r="G151" s="223" t="s">
        <v>192</v>
      </c>
      <c r="H151" s="224">
        <v>65.74</v>
      </c>
      <c r="I151" s="225"/>
      <c r="J151" s="224">
        <f>ROUND(I151*H151,0)</f>
        <v>0</v>
      </c>
      <c r="K151" s="222" t="s">
        <v>193</v>
      </c>
      <c r="L151" s="71"/>
      <c r="M151" s="226" t="s">
        <v>22</v>
      </c>
      <c r="N151" s="227" t="s">
        <v>45</v>
      </c>
      <c r="O151" s="46"/>
      <c r="P151" s="228">
        <f>O151*H151</f>
        <v>0</v>
      </c>
      <c r="Q151" s="228">
        <v>0</v>
      </c>
      <c r="R151" s="228">
        <f>Q151*H151</f>
        <v>0</v>
      </c>
      <c r="S151" s="228">
        <v>0</v>
      </c>
      <c r="T151" s="229">
        <f>S151*H151</f>
        <v>0</v>
      </c>
      <c r="AR151" s="23" t="s">
        <v>186</v>
      </c>
      <c r="AT151" s="23" t="s">
        <v>182</v>
      </c>
      <c r="AU151" s="23" t="s">
        <v>187</v>
      </c>
      <c r="AY151" s="23" t="s">
        <v>180</v>
      </c>
      <c r="BE151" s="230">
        <f>IF(N151="základní",J151,0)</f>
        <v>0</v>
      </c>
      <c r="BF151" s="230">
        <f>IF(N151="snížená",J151,0)</f>
        <v>0</v>
      </c>
      <c r="BG151" s="230">
        <f>IF(N151="zákl. přenesená",J151,0)</f>
        <v>0</v>
      </c>
      <c r="BH151" s="230">
        <f>IF(N151="sníž. přenesená",J151,0)</f>
        <v>0</v>
      </c>
      <c r="BI151" s="230">
        <f>IF(N151="nulová",J151,0)</f>
        <v>0</v>
      </c>
      <c r="BJ151" s="23" t="s">
        <v>187</v>
      </c>
      <c r="BK151" s="230">
        <f>ROUND(I151*H151,0)</f>
        <v>0</v>
      </c>
      <c r="BL151" s="23" t="s">
        <v>186</v>
      </c>
      <c r="BM151" s="23" t="s">
        <v>258</v>
      </c>
    </row>
    <row r="152" spans="2:47" s="1" customFormat="1" ht="13.5">
      <c r="B152" s="45"/>
      <c r="C152" s="73"/>
      <c r="D152" s="233" t="s">
        <v>205</v>
      </c>
      <c r="E152" s="73"/>
      <c r="F152" s="254" t="s">
        <v>259</v>
      </c>
      <c r="G152" s="73"/>
      <c r="H152" s="73"/>
      <c r="I152" s="190"/>
      <c r="J152" s="73"/>
      <c r="K152" s="73"/>
      <c r="L152" s="71"/>
      <c r="M152" s="255"/>
      <c r="N152" s="46"/>
      <c r="O152" s="46"/>
      <c r="P152" s="46"/>
      <c r="Q152" s="46"/>
      <c r="R152" s="46"/>
      <c r="S152" s="46"/>
      <c r="T152" s="94"/>
      <c r="AT152" s="23" t="s">
        <v>205</v>
      </c>
      <c r="AU152" s="23" t="s">
        <v>187</v>
      </c>
    </row>
    <row r="153" spans="2:51" s="13" customFormat="1" ht="13.5">
      <c r="B153" s="256"/>
      <c r="C153" s="257"/>
      <c r="D153" s="233" t="s">
        <v>194</v>
      </c>
      <c r="E153" s="258" t="s">
        <v>22</v>
      </c>
      <c r="F153" s="259" t="s">
        <v>260</v>
      </c>
      <c r="G153" s="257"/>
      <c r="H153" s="258" t="s">
        <v>22</v>
      </c>
      <c r="I153" s="260"/>
      <c r="J153" s="257"/>
      <c r="K153" s="257"/>
      <c r="L153" s="261"/>
      <c r="M153" s="262"/>
      <c r="N153" s="263"/>
      <c r="O153" s="263"/>
      <c r="P153" s="263"/>
      <c r="Q153" s="263"/>
      <c r="R153" s="263"/>
      <c r="S153" s="263"/>
      <c r="T153" s="264"/>
      <c r="AT153" s="265" t="s">
        <v>194</v>
      </c>
      <c r="AU153" s="265" t="s">
        <v>187</v>
      </c>
      <c r="AV153" s="13" t="s">
        <v>10</v>
      </c>
      <c r="AW153" s="13" t="s">
        <v>35</v>
      </c>
      <c r="AX153" s="13" t="s">
        <v>73</v>
      </c>
      <c r="AY153" s="265" t="s">
        <v>180</v>
      </c>
    </row>
    <row r="154" spans="2:51" s="11" customFormat="1" ht="13.5">
      <c r="B154" s="231"/>
      <c r="C154" s="232"/>
      <c r="D154" s="233" t="s">
        <v>194</v>
      </c>
      <c r="E154" s="234" t="s">
        <v>22</v>
      </c>
      <c r="F154" s="235" t="s">
        <v>225</v>
      </c>
      <c r="G154" s="232"/>
      <c r="H154" s="236">
        <v>19.3</v>
      </c>
      <c r="I154" s="237"/>
      <c r="J154" s="232"/>
      <c r="K154" s="232"/>
      <c r="L154" s="238"/>
      <c r="M154" s="239"/>
      <c r="N154" s="240"/>
      <c r="O154" s="240"/>
      <c r="P154" s="240"/>
      <c r="Q154" s="240"/>
      <c r="R154" s="240"/>
      <c r="S154" s="240"/>
      <c r="T154" s="241"/>
      <c r="AT154" s="242" t="s">
        <v>194</v>
      </c>
      <c r="AU154" s="242" t="s">
        <v>187</v>
      </c>
      <c r="AV154" s="11" t="s">
        <v>187</v>
      </c>
      <c r="AW154" s="11" t="s">
        <v>35</v>
      </c>
      <c r="AX154" s="11" t="s">
        <v>73</v>
      </c>
      <c r="AY154" s="242" t="s">
        <v>180</v>
      </c>
    </row>
    <row r="155" spans="2:51" s="13" customFormat="1" ht="13.5">
      <c r="B155" s="256"/>
      <c r="C155" s="257"/>
      <c r="D155" s="233" t="s">
        <v>194</v>
      </c>
      <c r="E155" s="258" t="s">
        <v>22</v>
      </c>
      <c r="F155" s="259" t="s">
        <v>261</v>
      </c>
      <c r="G155" s="257"/>
      <c r="H155" s="258" t="s">
        <v>22</v>
      </c>
      <c r="I155" s="260"/>
      <c r="J155" s="257"/>
      <c r="K155" s="257"/>
      <c r="L155" s="261"/>
      <c r="M155" s="262"/>
      <c r="N155" s="263"/>
      <c r="O155" s="263"/>
      <c r="P155" s="263"/>
      <c r="Q155" s="263"/>
      <c r="R155" s="263"/>
      <c r="S155" s="263"/>
      <c r="T155" s="264"/>
      <c r="AT155" s="265" t="s">
        <v>194</v>
      </c>
      <c r="AU155" s="265" t="s">
        <v>187</v>
      </c>
      <c r="AV155" s="13" t="s">
        <v>10</v>
      </c>
      <c r="AW155" s="13" t="s">
        <v>35</v>
      </c>
      <c r="AX155" s="13" t="s">
        <v>73</v>
      </c>
      <c r="AY155" s="265" t="s">
        <v>180</v>
      </c>
    </row>
    <row r="156" spans="2:51" s="11" customFormat="1" ht="13.5">
      <c r="B156" s="231"/>
      <c r="C156" s="232"/>
      <c r="D156" s="233" t="s">
        <v>194</v>
      </c>
      <c r="E156" s="234" t="s">
        <v>22</v>
      </c>
      <c r="F156" s="235" t="s">
        <v>233</v>
      </c>
      <c r="G156" s="232"/>
      <c r="H156" s="236">
        <v>29.72</v>
      </c>
      <c r="I156" s="237"/>
      <c r="J156" s="232"/>
      <c r="K156" s="232"/>
      <c r="L156" s="238"/>
      <c r="M156" s="239"/>
      <c r="N156" s="240"/>
      <c r="O156" s="240"/>
      <c r="P156" s="240"/>
      <c r="Q156" s="240"/>
      <c r="R156" s="240"/>
      <c r="S156" s="240"/>
      <c r="T156" s="241"/>
      <c r="AT156" s="242" t="s">
        <v>194</v>
      </c>
      <c r="AU156" s="242" t="s">
        <v>187</v>
      </c>
      <c r="AV156" s="11" t="s">
        <v>187</v>
      </c>
      <c r="AW156" s="11" t="s">
        <v>35</v>
      </c>
      <c r="AX156" s="11" t="s">
        <v>73</v>
      </c>
      <c r="AY156" s="242" t="s">
        <v>180</v>
      </c>
    </row>
    <row r="157" spans="2:51" s="11" customFormat="1" ht="13.5">
      <c r="B157" s="231"/>
      <c r="C157" s="232"/>
      <c r="D157" s="233" t="s">
        <v>194</v>
      </c>
      <c r="E157" s="234" t="s">
        <v>22</v>
      </c>
      <c r="F157" s="235" t="s">
        <v>234</v>
      </c>
      <c r="G157" s="232"/>
      <c r="H157" s="236">
        <v>7.44</v>
      </c>
      <c r="I157" s="237"/>
      <c r="J157" s="232"/>
      <c r="K157" s="232"/>
      <c r="L157" s="238"/>
      <c r="M157" s="239"/>
      <c r="N157" s="240"/>
      <c r="O157" s="240"/>
      <c r="P157" s="240"/>
      <c r="Q157" s="240"/>
      <c r="R157" s="240"/>
      <c r="S157" s="240"/>
      <c r="T157" s="241"/>
      <c r="AT157" s="242" t="s">
        <v>194</v>
      </c>
      <c r="AU157" s="242" t="s">
        <v>187</v>
      </c>
      <c r="AV157" s="11" t="s">
        <v>187</v>
      </c>
      <c r="AW157" s="11" t="s">
        <v>35</v>
      </c>
      <c r="AX157" s="11" t="s">
        <v>73</v>
      </c>
      <c r="AY157" s="242" t="s">
        <v>180</v>
      </c>
    </row>
    <row r="158" spans="2:51" s="11" customFormat="1" ht="13.5">
      <c r="B158" s="231"/>
      <c r="C158" s="232"/>
      <c r="D158" s="233" t="s">
        <v>194</v>
      </c>
      <c r="E158" s="234" t="s">
        <v>22</v>
      </c>
      <c r="F158" s="235" t="s">
        <v>235</v>
      </c>
      <c r="G158" s="232"/>
      <c r="H158" s="236">
        <v>3.64</v>
      </c>
      <c r="I158" s="237"/>
      <c r="J158" s="232"/>
      <c r="K158" s="232"/>
      <c r="L158" s="238"/>
      <c r="M158" s="239"/>
      <c r="N158" s="240"/>
      <c r="O158" s="240"/>
      <c r="P158" s="240"/>
      <c r="Q158" s="240"/>
      <c r="R158" s="240"/>
      <c r="S158" s="240"/>
      <c r="T158" s="241"/>
      <c r="AT158" s="242" t="s">
        <v>194</v>
      </c>
      <c r="AU158" s="242" t="s">
        <v>187</v>
      </c>
      <c r="AV158" s="11" t="s">
        <v>187</v>
      </c>
      <c r="AW158" s="11" t="s">
        <v>35</v>
      </c>
      <c r="AX158" s="11" t="s">
        <v>73</v>
      </c>
      <c r="AY158" s="242" t="s">
        <v>180</v>
      </c>
    </row>
    <row r="159" spans="2:51" s="11" customFormat="1" ht="13.5">
      <c r="B159" s="231"/>
      <c r="C159" s="232"/>
      <c r="D159" s="233" t="s">
        <v>194</v>
      </c>
      <c r="E159" s="234" t="s">
        <v>22</v>
      </c>
      <c r="F159" s="235" t="s">
        <v>236</v>
      </c>
      <c r="G159" s="232"/>
      <c r="H159" s="236">
        <v>5.64</v>
      </c>
      <c r="I159" s="237"/>
      <c r="J159" s="232"/>
      <c r="K159" s="232"/>
      <c r="L159" s="238"/>
      <c r="M159" s="239"/>
      <c r="N159" s="240"/>
      <c r="O159" s="240"/>
      <c r="P159" s="240"/>
      <c r="Q159" s="240"/>
      <c r="R159" s="240"/>
      <c r="S159" s="240"/>
      <c r="T159" s="241"/>
      <c r="AT159" s="242" t="s">
        <v>194</v>
      </c>
      <c r="AU159" s="242" t="s">
        <v>187</v>
      </c>
      <c r="AV159" s="11" t="s">
        <v>187</v>
      </c>
      <c r="AW159" s="11" t="s">
        <v>35</v>
      </c>
      <c r="AX159" s="11" t="s">
        <v>73</v>
      </c>
      <c r="AY159" s="242" t="s">
        <v>180</v>
      </c>
    </row>
    <row r="160" spans="2:51" s="12" customFormat="1" ht="13.5">
      <c r="B160" s="243"/>
      <c r="C160" s="244"/>
      <c r="D160" s="233" t="s">
        <v>194</v>
      </c>
      <c r="E160" s="245" t="s">
        <v>22</v>
      </c>
      <c r="F160" s="246" t="s">
        <v>196</v>
      </c>
      <c r="G160" s="244"/>
      <c r="H160" s="247">
        <v>65.74</v>
      </c>
      <c r="I160" s="248"/>
      <c r="J160" s="244"/>
      <c r="K160" s="244"/>
      <c r="L160" s="249"/>
      <c r="M160" s="250"/>
      <c r="N160" s="251"/>
      <c r="O160" s="251"/>
      <c r="P160" s="251"/>
      <c r="Q160" s="251"/>
      <c r="R160" s="251"/>
      <c r="S160" s="251"/>
      <c r="T160" s="252"/>
      <c r="AT160" s="253" t="s">
        <v>194</v>
      </c>
      <c r="AU160" s="253" t="s">
        <v>187</v>
      </c>
      <c r="AV160" s="12" t="s">
        <v>186</v>
      </c>
      <c r="AW160" s="12" t="s">
        <v>35</v>
      </c>
      <c r="AX160" s="12" t="s">
        <v>10</v>
      </c>
      <c r="AY160" s="253" t="s">
        <v>180</v>
      </c>
    </row>
    <row r="161" spans="2:63" s="10" customFormat="1" ht="29.85" customHeight="1">
      <c r="B161" s="204"/>
      <c r="C161" s="205"/>
      <c r="D161" s="206" t="s">
        <v>72</v>
      </c>
      <c r="E161" s="218" t="s">
        <v>226</v>
      </c>
      <c r="F161" s="218" t="s">
        <v>262</v>
      </c>
      <c r="G161" s="205"/>
      <c r="H161" s="205"/>
      <c r="I161" s="208"/>
      <c r="J161" s="219">
        <f>BK161</f>
        <v>0</v>
      </c>
      <c r="K161" s="205"/>
      <c r="L161" s="210"/>
      <c r="M161" s="211"/>
      <c r="N161" s="212"/>
      <c r="O161" s="212"/>
      <c r="P161" s="213">
        <f>SUM(P162:P172)</f>
        <v>0</v>
      </c>
      <c r="Q161" s="212"/>
      <c r="R161" s="213">
        <f>SUM(R162:R172)</f>
        <v>0</v>
      </c>
      <c r="S161" s="212"/>
      <c r="T161" s="214">
        <f>SUM(T162:T172)</f>
        <v>0</v>
      </c>
      <c r="AR161" s="215" t="s">
        <v>10</v>
      </c>
      <c r="AT161" s="216" t="s">
        <v>72</v>
      </c>
      <c r="AU161" s="216" t="s">
        <v>10</v>
      </c>
      <c r="AY161" s="215" t="s">
        <v>180</v>
      </c>
      <c r="BK161" s="217">
        <f>SUM(BK162:BK172)</f>
        <v>0</v>
      </c>
    </row>
    <row r="162" spans="2:65" s="1" customFormat="1" ht="22.8" customHeight="1">
      <c r="B162" s="45"/>
      <c r="C162" s="220" t="s">
        <v>11</v>
      </c>
      <c r="D162" s="220" t="s">
        <v>182</v>
      </c>
      <c r="E162" s="221" t="s">
        <v>263</v>
      </c>
      <c r="F162" s="222" t="s">
        <v>264</v>
      </c>
      <c r="G162" s="223" t="s">
        <v>192</v>
      </c>
      <c r="H162" s="224">
        <v>19.3</v>
      </c>
      <c r="I162" s="225"/>
      <c r="J162" s="224">
        <f>ROUND(I162*H162,0)</f>
        <v>0</v>
      </c>
      <c r="K162" s="222" t="s">
        <v>193</v>
      </c>
      <c r="L162" s="71"/>
      <c r="M162" s="226" t="s">
        <v>22</v>
      </c>
      <c r="N162" s="227" t="s">
        <v>45</v>
      </c>
      <c r="O162" s="46"/>
      <c r="P162" s="228">
        <f>O162*H162</f>
        <v>0</v>
      </c>
      <c r="Q162" s="228">
        <v>0</v>
      </c>
      <c r="R162" s="228">
        <f>Q162*H162</f>
        <v>0</v>
      </c>
      <c r="S162" s="228">
        <v>0</v>
      </c>
      <c r="T162" s="229">
        <f>S162*H162</f>
        <v>0</v>
      </c>
      <c r="AR162" s="23" t="s">
        <v>186</v>
      </c>
      <c r="AT162" s="23" t="s">
        <v>182</v>
      </c>
      <c r="AU162" s="23" t="s">
        <v>187</v>
      </c>
      <c r="AY162" s="23" t="s">
        <v>180</v>
      </c>
      <c r="BE162" s="230">
        <f>IF(N162="základní",J162,0)</f>
        <v>0</v>
      </c>
      <c r="BF162" s="230">
        <f>IF(N162="snížená",J162,0)</f>
        <v>0</v>
      </c>
      <c r="BG162" s="230">
        <f>IF(N162="zákl. přenesená",J162,0)</f>
        <v>0</v>
      </c>
      <c r="BH162" s="230">
        <f>IF(N162="sníž. přenesená",J162,0)</f>
        <v>0</v>
      </c>
      <c r="BI162" s="230">
        <f>IF(N162="nulová",J162,0)</f>
        <v>0</v>
      </c>
      <c r="BJ162" s="23" t="s">
        <v>187</v>
      </c>
      <c r="BK162" s="230">
        <f>ROUND(I162*H162,0)</f>
        <v>0</v>
      </c>
      <c r="BL162" s="23" t="s">
        <v>186</v>
      </c>
      <c r="BM162" s="23" t="s">
        <v>265</v>
      </c>
    </row>
    <row r="163" spans="2:47" s="1" customFormat="1" ht="13.5">
      <c r="B163" s="45"/>
      <c r="C163" s="73"/>
      <c r="D163" s="233" t="s">
        <v>205</v>
      </c>
      <c r="E163" s="73"/>
      <c r="F163" s="254" t="s">
        <v>266</v>
      </c>
      <c r="G163" s="73"/>
      <c r="H163" s="73"/>
      <c r="I163" s="190"/>
      <c r="J163" s="73"/>
      <c r="K163" s="73"/>
      <c r="L163" s="71"/>
      <c r="M163" s="255"/>
      <c r="N163" s="46"/>
      <c r="O163" s="46"/>
      <c r="P163" s="46"/>
      <c r="Q163" s="46"/>
      <c r="R163" s="46"/>
      <c r="S163" s="46"/>
      <c r="T163" s="94"/>
      <c r="AT163" s="23" t="s">
        <v>205</v>
      </c>
      <c r="AU163" s="23" t="s">
        <v>187</v>
      </c>
    </row>
    <row r="164" spans="2:51" s="11" customFormat="1" ht="13.5">
      <c r="B164" s="231"/>
      <c r="C164" s="232"/>
      <c r="D164" s="233" t="s">
        <v>194</v>
      </c>
      <c r="E164" s="234" t="s">
        <v>22</v>
      </c>
      <c r="F164" s="235" t="s">
        <v>225</v>
      </c>
      <c r="G164" s="232"/>
      <c r="H164" s="236">
        <v>19.3</v>
      </c>
      <c r="I164" s="237"/>
      <c r="J164" s="232"/>
      <c r="K164" s="232"/>
      <c r="L164" s="238"/>
      <c r="M164" s="239"/>
      <c r="N164" s="240"/>
      <c r="O164" s="240"/>
      <c r="P164" s="240"/>
      <c r="Q164" s="240"/>
      <c r="R164" s="240"/>
      <c r="S164" s="240"/>
      <c r="T164" s="241"/>
      <c r="AT164" s="242" t="s">
        <v>194</v>
      </c>
      <c r="AU164" s="242" t="s">
        <v>187</v>
      </c>
      <c r="AV164" s="11" t="s">
        <v>187</v>
      </c>
      <c r="AW164" s="11" t="s">
        <v>35</v>
      </c>
      <c r="AX164" s="11" t="s">
        <v>73</v>
      </c>
      <c r="AY164" s="242" t="s">
        <v>180</v>
      </c>
    </row>
    <row r="165" spans="2:51" s="12" customFormat="1" ht="13.5">
      <c r="B165" s="243"/>
      <c r="C165" s="244"/>
      <c r="D165" s="233" t="s">
        <v>194</v>
      </c>
      <c r="E165" s="245" t="s">
        <v>22</v>
      </c>
      <c r="F165" s="246" t="s">
        <v>196</v>
      </c>
      <c r="G165" s="244"/>
      <c r="H165" s="247">
        <v>19.3</v>
      </c>
      <c r="I165" s="248"/>
      <c r="J165" s="244"/>
      <c r="K165" s="244"/>
      <c r="L165" s="249"/>
      <c r="M165" s="250"/>
      <c r="N165" s="251"/>
      <c r="O165" s="251"/>
      <c r="P165" s="251"/>
      <c r="Q165" s="251"/>
      <c r="R165" s="251"/>
      <c r="S165" s="251"/>
      <c r="T165" s="252"/>
      <c r="AT165" s="253" t="s">
        <v>194</v>
      </c>
      <c r="AU165" s="253" t="s">
        <v>187</v>
      </c>
      <c r="AV165" s="12" t="s">
        <v>186</v>
      </c>
      <c r="AW165" s="12" t="s">
        <v>35</v>
      </c>
      <c r="AX165" s="12" t="s">
        <v>10</v>
      </c>
      <c r="AY165" s="253" t="s">
        <v>180</v>
      </c>
    </row>
    <row r="166" spans="2:65" s="1" customFormat="1" ht="14.4" customHeight="1">
      <c r="B166" s="45"/>
      <c r="C166" s="220" t="s">
        <v>224</v>
      </c>
      <c r="D166" s="220" t="s">
        <v>182</v>
      </c>
      <c r="E166" s="221" t="s">
        <v>267</v>
      </c>
      <c r="F166" s="222" t="s">
        <v>268</v>
      </c>
      <c r="G166" s="223" t="s">
        <v>269</v>
      </c>
      <c r="H166" s="224">
        <v>1</v>
      </c>
      <c r="I166" s="225"/>
      <c r="J166" s="224">
        <f>ROUND(I166*H166,0)</f>
        <v>0</v>
      </c>
      <c r="K166" s="222" t="s">
        <v>22</v>
      </c>
      <c r="L166" s="71"/>
      <c r="M166" s="226" t="s">
        <v>22</v>
      </c>
      <c r="N166" s="227" t="s">
        <v>45</v>
      </c>
      <c r="O166" s="46"/>
      <c r="P166" s="228">
        <f>O166*H166</f>
        <v>0</v>
      </c>
      <c r="Q166" s="228">
        <v>0</v>
      </c>
      <c r="R166" s="228">
        <f>Q166*H166</f>
        <v>0</v>
      </c>
      <c r="S166" s="228">
        <v>0</v>
      </c>
      <c r="T166" s="229">
        <f>S166*H166</f>
        <v>0</v>
      </c>
      <c r="AR166" s="23" t="s">
        <v>186</v>
      </c>
      <c r="AT166" s="23" t="s">
        <v>182</v>
      </c>
      <c r="AU166" s="23" t="s">
        <v>187</v>
      </c>
      <c r="AY166" s="23" t="s">
        <v>180</v>
      </c>
      <c r="BE166" s="230">
        <f>IF(N166="základní",J166,0)</f>
        <v>0</v>
      </c>
      <c r="BF166" s="230">
        <f>IF(N166="snížená",J166,0)</f>
        <v>0</v>
      </c>
      <c r="BG166" s="230">
        <f>IF(N166="zákl. přenesená",J166,0)</f>
        <v>0</v>
      </c>
      <c r="BH166" s="230">
        <f>IF(N166="sníž. přenesená",J166,0)</f>
        <v>0</v>
      </c>
      <c r="BI166" s="230">
        <f>IF(N166="nulová",J166,0)</f>
        <v>0</v>
      </c>
      <c r="BJ166" s="23" t="s">
        <v>187</v>
      </c>
      <c r="BK166" s="230">
        <f>ROUND(I166*H166,0)</f>
        <v>0</v>
      </c>
      <c r="BL166" s="23" t="s">
        <v>186</v>
      </c>
      <c r="BM166" s="23" t="s">
        <v>270</v>
      </c>
    </row>
    <row r="167" spans="2:65" s="1" customFormat="1" ht="45.6" customHeight="1">
      <c r="B167" s="45"/>
      <c r="C167" s="220" t="s">
        <v>271</v>
      </c>
      <c r="D167" s="220" t="s">
        <v>182</v>
      </c>
      <c r="E167" s="221" t="s">
        <v>272</v>
      </c>
      <c r="F167" s="222" t="s">
        <v>273</v>
      </c>
      <c r="G167" s="223" t="s">
        <v>192</v>
      </c>
      <c r="H167" s="224">
        <v>26.34</v>
      </c>
      <c r="I167" s="225"/>
      <c r="J167" s="224">
        <f>ROUND(I167*H167,0)</f>
        <v>0</v>
      </c>
      <c r="K167" s="222" t="s">
        <v>193</v>
      </c>
      <c r="L167" s="71"/>
      <c r="M167" s="226" t="s">
        <v>22</v>
      </c>
      <c r="N167" s="227" t="s">
        <v>45</v>
      </c>
      <c r="O167" s="46"/>
      <c r="P167" s="228">
        <f>O167*H167</f>
        <v>0</v>
      </c>
      <c r="Q167" s="228">
        <v>0</v>
      </c>
      <c r="R167" s="228">
        <f>Q167*H167</f>
        <v>0</v>
      </c>
      <c r="S167" s="228">
        <v>0</v>
      </c>
      <c r="T167" s="229">
        <f>S167*H167</f>
        <v>0</v>
      </c>
      <c r="AR167" s="23" t="s">
        <v>186</v>
      </c>
      <c r="AT167" s="23" t="s">
        <v>182</v>
      </c>
      <c r="AU167" s="23" t="s">
        <v>187</v>
      </c>
      <c r="AY167" s="23" t="s">
        <v>180</v>
      </c>
      <c r="BE167" s="230">
        <f>IF(N167="základní",J167,0)</f>
        <v>0</v>
      </c>
      <c r="BF167" s="230">
        <f>IF(N167="snížená",J167,0)</f>
        <v>0</v>
      </c>
      <c r="BG167" s="230">
        <f>IF(N167="zákl. přenesená",J167,0)</f>
        <v>0</v>
      </c>
      <c r="BH167" s="230">
        <f>IF(N167="sníž. přenesená",J167,0)</f>
        <v>0</v>
      </c>
      <c r="BI167" s="230">
        <f>IF(N167="nulová",J167,0)</f>
        <v>0</v>
      </c>
      <c r="BJ167" s="23" t="s">
        <v>187</v>
      </c>
      <c r="BK167" s="230">
        <f>ROUND(I167*H167,0)</f>
        <v>0</v>
      </c>
      <c r="BL167" s="23" t="s">
        <v>186</v>
      </c>
      <c r="BM167" s="23" t="s">
        <v>274</v>
      </c>
    </row>
    <row r="168" spans="2:51" s="11" customFormat="1" ht="13.5">
      <c r="B168" s="231"/>
      <c r="C168" s="232"/>
      <c r="D168" s="233" t="s">
        <v>194</v>
      </c>
      <c r="E168" s="234" t="s">
        <v>22</v>
      </c>
      <c r="F168" s="235" t="s">
        <v>275</v>
      </c>
      <c r="G168" s="232"/>
      <c r="H168" s="236">
        <v>26.34</v>
      </c>
      <c r="I168" s="237"/>
      <c r="J168" s="232"/>
      <c r="K168" s="232"/>
      <c r="L168" s="238"/>
      <c r="M168" s="239"/>
      <c r="N168" s="240"/>
      <c r="O168" s="240"/>
      <c r="P168" s="240"/>
      <c r="Q168" s="240"/>
      <c r="R168" s="240"/>
      <c r="S168" s="240"/>
      <c r="T168" s="241"/>
      <c r="AT168" s="242" t="s">
        <v>194</v>
      </c>
      <c r="AU168" s="242" t="s">
        <v>187</v>
      </c>
      <c r="AV168" s="11" t="s">
        <v>187</v>
      </c>
      <c r="AW168" s="11" t="s">
        <v>35</v>
      </c>
      <c r="AX168" s="11" t="s">
        <v>73</v>
      </c>
      <c r="AY168" s="242" t="s">
        <v>180</v>
      </c>
    </row>
    <row r="169" spans="2:51" s="12" customFormat="1" ht="13.5">
      <c r="B169" s="243"/>
      <c r="C169" s="244"/>
      <c r="D169" s="233" t="s">
        <v>194</v>
      </c>
      <c r="E169" s="245" t="s">
        <v>22</v>
      </c>
      <c r="F169" s="246" t="s">
        <v>196</v>
      </c>
      <c r="G169" s="244"/>
      <c r="H169" s="247">
        <v>26.34</v>
      </c>
      <c r="I169" s="248"/>
      <c r="J169" s="244"/>
      <c r="K169" s="244"/>
      <c r="L169" s="249"/>
      <c r="M169" s="250"/>
      <c r="N169" s="251"/>
      <c r="O169" s="251"/>
      <c r="P169" s="251"/>
      <c r="Q169" s="251"/>
      <c r="R169" s="251"/>
      <c r="S169" s="251"/>
      <c r="T169" s="252"/>
      <c r="AT169" s="253" t="s">
        <v>194</v>
      </c>
      <c r="AU169" s="253" t="s">
        <v>187</v>
      </c>
      <c r="AV169" s="12" t="s">
        <v>186</v>
      </c>
      <c r="AW169" s="12" t="s">
        <v>35</v>
      </c>
      <c r="AX169" s="12" t="s">
        <v>10</v>
      </c>
      <c r="AY169" s="253" t="s">
        <v>180</v>
      </c>
    </row>
    <row r="170" spans="2:65" s="1" customFormat="1" ht="22.8" customHeight="1">
      <c r="B170" s="45"/>
      <c r="C170" s="220" t="s">
        <v>229</v>
      </c>
      <c r="D170" s="220" t="s">
        <v>182</v>
      </c>
      <c r="E170" s="221" t="s">
        <v>276</v>
      </c>
      <c r="F170" s="222" t="s">
        <v>277</v>
      </c>
      <c r="G170" s="223" t="s">
        <v>203</v>
      </c>
      <c r="H170" s="224">
        <v>1</v>
      </c>
      <c r="I170" s="225"/>
      <c r="J170" s="224">
        <f>ROUND(I170*H170,0)</f>
        <v>0</v>
      </c>
      <c r="K170" s="222" t="s">
        <v>193</v>
      </c>
      <c r="L170" s="71"/>
      <c r="M170" s="226" t="s">
        <v>22</v>
      </c>
      <c r="N170" s="227" t="s">
        <v>45</v>
      </c>
      <c r="O170" s="46"/>
      <c r="P170" s="228">
        <f>O170*H170</f>
        <v>0</v>
      </c>
      <c r="Q170" s="228">
        <v>0</v>
      </c>
      <c r="R170" s="228">
        <f>Q170*H170</f>
        <v>0</v>
      </c>
      <c r="S170" s="228">
        <v>0</v>
      </c>
      <c r="T170" s="229">
        <f>S170*H170</f>
        <v>0</v>
      </c>
      <c r="AR170" s="23" t="s">
        <v>186</v>
      </c>
      <c r="AT170" s="23" t="s">
        <v>182</v>
      </c>
      <c r="AU170" s="23" t="s">
        <v>187</v>
      </c>
      <c r="AY170" s="23" t="s">
        <v>180</v>
      </c>
      <c r="BE170" s="230">
        <f>IF(N170="základní",J170,0)</f>
        <v>0</v>
      </c>
      <c r="BF170" s="230">
        <f>IF(N170="snížená",J170,0)</f>
        <v>0</v>
      </c>
      <c r="BG170" s="230">
        <f>IF(N170="zákl. přenesená",J170,0)</f>
        <v>0</v>
      </c>
      <c r="BH170" s="230">
        <f>IF(N170="sníž. přenesená",J170,0)</f>
        <v>0</v>
      </c>
      <c r="BI170" s="230">
        <f>IF(N170="nulová",J170,0)</f>
        <v>0</v>
      </c>
      <c r="BJ170" s="23" t="s">
        <v>187</v>
      </c>
      <c r="BK170" s="230">
        <f>ROUND(I170*H170,0)</f>
        <v>0</v>
      </c>
      <c r="BL170" s="23" t="s">
        <v>186</v>
      </c>
      <c r="BM170" s="23" t="s">
        <v>278</v>
      </c>
    </row>
    <row r="171" spans="2:51" s="11" customFormat="1" ht="13.5">
      <c r="B171" s="231"/>
      <c r="C171" s="232"/>
      <c r="D171" s="233" t="s">
        <v>194</v>
      </c>
      <c r="E171" s="234" t="s">
        <v>22</v>
      </c>
      <c r="F171" s="235" t="s">
        <v>279</v>
      </c>
      <c r="G171" s="232"/>
      <c r="H171" s="236">
        <v>1</v>
      </c>
      <c r="I171" s="237"/>
      <c r="J171" s="232"/>
      <c r="K171" s="232"/>
      <c r="L171" s="238"/>
      <c r="M171" s="239"/>
      <c r="N171" s="240"/>
      <c r="O171" s="240"/>
      <c r="P171" s="240"/>
      <c r="Q171" s="240"/>
      <c r="R171" s="240"/>
      <c r="S171" s="240"/>
      <c r="T171" s="241"/>
      <c r="AT171" s="242" t="s">
        <v>194</v>
      </c>
      <c r="AU171" s="242" t="s">
        <v>187</v>
      </c>
      <c r="AV171" s="11" t="s">
        <v>187</v>
      </c>
      <c r="AW171" s="11" t="s">
        <v>35</v>
      </c>
      <c r="AX171" s="11" t="s">
        <v>73</v>
      </c>
      <c r="AY171" s="242" t="s">
        <v>180</v>
      </c>
    </row>
    <row r="172" spans="2:51" s="12" customFormat="1" ht="13.5">
      <c r="B172" s="243"/>
      <c r="C172" s="244"/>
      <c r="D172" s="233" t="s">
        <v>194</v>
      </c>
      <c r="E172" s="245" t="s">
        <v>22</v>
      </c>
      <c r="F172" s="246" t="s">
        <v>196</v>
      </c>
      <c r="G172" s="244"/>
      <c r="H172" s="247">
        <v>1</v>
      </c>
      <c r="I172" s="248"/>
      <c r="J172" s="244"/>
      <c r="K172" s="244"/>
      <c r="L172" s="249"/>
      <c r="M172" s="250"/>
      <c r="N172" s="251"/>
      <c r="O172" s="251"/>
      <c r="P172" s="251"/>
      <c r="Q172" s="251"/>
      <c r="R172" s="251"/>
      <c r="S172" s="251"/>
      <c r="T172" s="252"/>
      <c r="AT172" s="253" t="s">
        <v>194</v>
      </c>
      <c r="AU172" s="253" t="s">
        <v>187</v>
      </c>
      <c r="AV172" s="12" t="s">
        <v>186</v>
      </c>
      <c r="AW172" s="12" t="s">
        <v>35</v>
      </c>
      <c r="AX172" s="12" t="s">
        <v>10</v>
      </c>
      <c r="AY172" s="253" t="s">
        <v>180</v>
      </c>
    </row>
    <row r="173" spans="2:63" s="10" customFormat="1" ht="29.85" customHeight="1">
      <c r="B173" s="204"/>
      <c r="C173" s="205"/>
      <c r="D173" s="206" t="s">
        <v>72</v>
      </c>
      <c r="E173" s="218" t="s">
        <v>280</v>
      </c>
      <c r="F173" s="218" t="s">
        <v>281</v>
      </c>
      <c r="G173" s="205"/>
      <c r="H173" s="205"/>
      <c r="I173" s="208"/>
      <c r="J173" s="219">
        <f>BK173</f>
        <v>0</v>
      </c>
      <c r="K173" s="205"/>
      <c r="L173" s="210"/>
      <c r="M173" s="211"/>
      <c r="N173" s="212"/>
      <c r="O173" s="212"/>
      <c r="P173" s="213">
        <f>SUM(P174:P185)</f>
        <v>0</v>
      </c>
      <c r="Q173" s="212"/>
      <c r="R173" s="213">
        <f>SUM(R174:R185)</f>
        <v>0</v>
      </c>
      <c r="S173" s="212"/>
      <c r="T173" s="214">
        <f>SUM(T174:T185)</f>
        <v>0</v>
      </c>
      <c r="AR173" s="215" t="s">
        <v>10</v>
      </c>
      <c r="AT173" s="216" t="s">
        <v>72</v>
      </c>
      <c r="AU173" s="216" t="s">
        <v>10</v>
      </c>
      <c r="AY173" s="215" t="s">
        <v>180</v>
      </c>
      <c r="BK173" s="217">
        <f>SUM(BK174:BK185)</f>
        <v>0</v>
      </c>
    </row>
    <row r="174" spans="2:65" s="1" customFormat="1" ht="22.8" customHeight="1">
      <c r="B174" s="45"/>
      <c r="C174" s="220" t="s">
        <v>282</v>
      </c>
      <c r="D174" s="220" t="s">
        <v>182</v>
      </c>
      <c r="E174" s="221" t="s">
        <v>283</v>
      </c>
      <c r="F174" s="222" t="s">
        <v>284</v>
      </c>
      <c r="G174" s="223" t="s">
        <v>285</v>
      </c>
      <c r="H174" s="224">
        <v>2.85</v>
      </c>
      <c r="I174" s="225"/>
      <c r="J174" s="224">
        <f>ROUND(I174*H174,0)</f>
        <v>0</v>
      </c>
      <c r="K174" s="222" t="s">
        <v>193</v>
      </c>
      <c r="L174" s="71"/>
      <c r="M174" s="226" t="s">
        <v>22</v>
      </c>
      <c r="N174" s="227" t="s">
        <v>45</v>
      </c>
      <c r="O174" s="46"/>
      <c r="P174" s="228">
        <f>O174*H174</f>
        <v>0</v>
      </c>
      <c r="Q174" s="228">
        <v>0</v>
      </c>
      <c r="R174" s="228">
        <f>Q174*H174</f>
        <v>0</v>
      </c>
      <c r="S174" s="228">
        <v>0</v>
      </c>
      <c r="T174" s="229">
        <f>S174*H174</f>
        <v>0</v>
      </c>
      <c r="AR174" s="23" t="s">
        <v>186</v>
      </c>
      <c r="AT174" s="23" t="s">
        <v>182</v>
      </c>
      <c r="AU174" s="23" t="s">
        <v>187</v>
      </c>
      <c r="AY174" s="23" t="s">
        <v>180</v>
      </c>
      <c r="BE174" s="230">
        <f>IF(N174="základní",J174,0)</f>
        <v>0</v>
      </c>
      <c r="BF174" s="230">
        <f>IF(N174="snížená",J174,0)</f>
        <v>0</v>
      </c>
      <c r="BG174" s="230">
        <f>IF(N174="zákl. přenesená",J174,0)</f>
        <v>0</v>
      </c>
      <c r="BH174" s="230">
        <f>IF(N174="sníž. přenesená",J174,0)</f>
        <v>0</v>
      </c>
      <c r="BI174" s="230">
        <f>IF(N174="nulová",J174,0)</f>
        <v>0</v>
      </c>
      <c r="BJ174" s="23" t="s">
        <v>187</v>
      </c>
      <c r="BK174" s="230">
        <f>ROUND(I174*H174,0)</f>
        <v>0</v>
      </c>
      <c r="BL174" s="23" t="s">
        <v>186</v>
      </c>
      <c r="BM174" s="23" t="s">
        <v>286</v>
      </c>
    </row>
    <row r="175" spans="2:47" s="1" customFormat="1" ht="13.5">
      <c r="B175" s="45"/>
      <c r="C175" s="73"/>
      <c r="D175" s="233" t="s">
        <v>205</v>
      </c>
      <c r="E175" s="73"/>
      <c r="F175" s="254" t="s">
        <v>287</v>
      </c>
      <c r="G175" s="73"/>
      <c r="H175" s="73"/>
      <c r="I175" s="190"/>
      <c r="J175" s="73"/>
      <c r="K175" s="73"/>
      <c r="L175" s="71"/>
      <c r="M175" s="255"/>
      <c r="N175" s="46"/>
      <c r="O175" s="46"/>
      <c r="P175" s="46"/>
      <c r="Q175" s="46"/>
      <c r="R175" s="46"/>
      <c r="S175" s="46"/>
      <c r="T175" s="94"/>
      <c r="AT175" s="23" t="s">
        <v>205</v>
      </c>
      <c r="AU175" s="23" t="s">
        <v>187</v>
      </c>
    </row>
    <row r="176" spans="2:65" s="1" customFormat="1" ht="34.2" customHeight="1">
      <c r="B176" s="45"/>
      <c r="C176" s="220" t="s">
        <v>232</v>
      </c>
      <c r="D176" s="220" t="s">
        <v>182</v>
      </c>
      <c r="E176" s="221" t="s">
        <v>288</v>
      </c>
      <c r="F176" s="222" t="s">
        <v>289</v>
      </c>
      <c r="G176" s="223" t="s">
        <v>285</v>
      </c>
      <c r="H176" s="224">
        <v>2.85</v>
      </c>
      <c r="I176" s="225"/>
      <c r="J176" s="224">
        <f>ROUND(I176*H176,0)</f>
        <v>0</v>
      </c>
      <c r="K176" s="222" t="s">
        <v>193</v>
      </c>
      <c r="L176" s="71"/>
      <c r="M176" s="226" t="s">
        <v>22</v>
      </c>
      <c r="N176" s="227" t="s">
        <v>45</v>
      </c>
      <c r="O176" s="46"/>
      <c r="P176" s="228">
        <f>O176*H176</f>
        <v>0</v>
      </c>
      <c r="Q176" s="228">
        <v>0</v>
      </c>
      <c r="R176" s="228">
        <f>Q176*H176</f>
        <v>0</v>
      </c>
      <c r="S176" s="228">
        <v>0</v>
      </c>
      <c r="T176" s="229">
        <f>S176*H176</f>
        <v>0</v>
      </c>
      <c r="AR176" s="23" t="s">
        <v>186</v>
      </c>
      <c r="AT176" s="23" t="s">
        <v>182</v>
      </c>
      <c r="AU176" s="23" t="s">
        <v>187</v>
      </c>
      <c r="AY176" s="23" t="s">
        <v>180</v>
      </c>
      <c r="BE176" s="230">
        <f>IF(N176="základní",J176,0)</f>
        <v>0</v>
      </c>
      <c r="BF176" s="230">
        <f>IF(N176="snížená",J176,0)</f>
        <v>0</v>
      </c>
      <c r="BG176" s="230">
        <f>IF(N176="zákl. přenesená",J176,0)</f>
        <v>0</v>
      </c>
      <c r="BH176" s="230">
        <f>IF(N176="sníž. přenesená",J176,0)</f>
        <v>0</v>
      </c>
      <c r="BI176" s="230">
        <f>IF(N176="nulová",J176,0)</f>
        <v>0</v>
      </c>
      <c r="BJ176" s="23" t="s">
        <v>187</v>
      </c>
      <c r="BK176" s="230">
        <f>ROUND(I176*H176,0)</f>
        <v>0</v>
      </c>
      <c r="BL176" s="23" t="s">
        <v>186</v>
      </c>
      <c r="BM176" s="23" t="s">
        <v>290</v>
      </c>
    </row>
    <row r="177" spans="2:47" s="1" customFormat="1" ht="13.5">
      <c r="B177" s="45"/>
      <c r="C177" s="73"/>
      <c r="D177" s="233" t="s">
        <v>205</v>
      </c>
      <c r="E177" s="73"/>
      <c r="F177" s="254" t="s">
        <v>291</v>
      </c>
      <c r="G177" s="73"/>
      <c r="H177" s="73"/>
      <c r="I177" s="190"/>
      <c r="J177" s="73"/>
      <c r="K177" s="73"/>
      <c r="L177" s="71"/>
      <c r="M177" s="255"/>
      <c r="N177" s="46"/>
      <c r="O177" s="46"/>
      <c r="P177" s="46"/>
      <c r="Q177" s="46"/>
      <c r="R177" s="46"/>
      <c r="S177" s="46"/>
      <c r="T177" s="94"/>
      <c r="AT177" s="23" t="s">
        <v>205</v>
      </c>
      <c r="AU177" s="23" t="s">
        <v>187</v>
      </c>
    </row>
    <row r="178" spans="2:65" s="1" customFormat="1" ht="22.8" customHeight="1">
      <c r="B178" s="45"/>
      <c r="C178" s="220" t="s">
        <v>9</v>
      </c>
      <c r="D178" s="220" t="s">
        <v>182</v>
      </c>
      <c r="E178" s="221" t="s">
        <v>292</v>
      </c>
      <c r="F178" s="222" t="s">
        <v>293</v>
      </c>
      <c r="G178" s="223" t="s">
        <v>285</v>
      </c>
      <c r="H178" s="224">
        <v>2.85</v>
      </c>
      <c r="I178" s="225"/>
      <c r="J178" s="224">
        <f>ROUND(I178*H178,0)</f>
        <v>0</v>
      </c>
      <c r="K178" s="222" t="s">
        <v>193</v>
      </c>
      <c r="L178" s="71"/>
      <c r="M178" s="226" t="s">
        <v>22</v>
      </c>
      <c r="N178" s="227" t="s">
        <v>45</v>
      </c>
      <c r="O178" s="46"/>
      <c r="P178" s="228">
        <f>O178*H178</f>
        <v>0</v>
      </c>
      <c r="Q178" s="228">
        <v>0</v>
      </c>
      <c r="R178" s="228">
        <f>Q178*H178</f>
        <v>0</v>
      </c>
      <c r="S178" s="228">
        <v>0</v>
      </c>
      <c r="T178" s="229">
        <f>S178*H178</f>
        <v>0</v>
      </c>
      <c r="AR178" s="23" t="s">
        <v>186</v>
      </c>
      <c r="AT178" s="23" t="s">
        <v>182</v>
      </c>
      <c r="AU178" s="23" t="s">
        <v>187</v>
      </c>
      <c r="AY178" s="23" t="s">
        <v>180</v>
      </c>
      <c r="BE178" s="230">
        <f>IF(N178="základní",J178,0)</f>
        <v>0</v>
      </c>
      <c r="BF178" s="230">
        <f>IF(N178="snížená",J178,0)</f>
        <v>0</v>
      </c>
      <c r="BG178" s="230">
        <f>IF(N178="zákl. přenesená",J178,0)</f>
        <v>0</v>
      </c>
      <c r="BH178" s="230">
        <f>IF(N178="sníž. přenesená",J178,0)</f>
        <v>0</v>
      </c>
      <c r="BI178" s="230">
        <f>IF(N178="nulová",J178,0)</f>
        <v>0</v>
      </c>
      <c r="BJ178" s="23" t="s">
        <v>187</v>
      </c>
      <c r="BK178" s="230">
        <f>ROUND(I178*H178,0)</f>
        <v>0</v>
      </c>
      <c r="BL178" s="23" t="s">
        <v>186</v>
      </c>
      <c r="BM178" s="23" t="s">
        <v>294</v>
      </c>
    </row>
    <row r="179" spans="2:47" s="1" customFormat="1" ht="13.5">
      <c r="B179" s="45"/>
      <c r="C179" s="73"/>
      <c r="D179" s="233" t="s">
        <v>205</v>
      </c>
      <c r="E179" s="73"/>
      <c r="F179" s="254" t="s">
        <v>295</v>
      </c>
      <c r="G179" s="73"/>
      <c r="H179" s="73"/>
      <c r="I179" s="190"/>
      <c r="J179" s="73"/>
      <c r="K179" s="73"/>
      <c r="L179" s="71"/>
      <c r="M179" s="255"/>
      <c r="N179" s="46"/>
      <c r="O179" s="46"/>
      <c r="P179" s="46"/>
      <c r="Q179" s="46"/>
      <c r="R179" s="46"/>
      <c r="S179" s="46"/>
      <c r="T179" s="94"/>
      <c r="AT179" s="23" t="s">
        <v>205</v>
      </c>
      <c r="AU179" s="23" t="s">
        <v>187</v>
      </c>
    </row>
    <row r="180" spans="2:65" s="1" customFormat="1" ht="34.2" customHeight="1">
      <c r="B180" s="45"/>
      <c r="C180" s="220" t="s">
        <v>240</v>
      </c>
      <c r="D180" s="220" t="s">
        <v>182</v>
      </c>
      <c r="E180" s="221" t="s">
        <v>296</v>
      </c>
      <c r="F180" s="222" t="s">
        <v>297</v>
      </c>
      <c r="G180" s="223" t="s">
        <v>285</v>
      </c>
      <c r="H180" s="224">
        <v>13.75</v>
      </c>
      <c r="I180" s="225"/>
      <c r="J180" s="224">
        <f>ROUND(I180*H180,0)</f>
        <v>0</v>
      </c>
      <c r="K180" s="222" t="s">
        <v>193</v>
      </c>
      <c r="L180" s="71"/>
      <c r="M180" s="226" t="s">
        <v>22</v>
      </c>
      <c r="N180" s="227" t="s">
        <v>45</v>
      </c>
      <c r="O180" s="46"/>
      <c r="P180" s="228">
        <f>O180*H180</f>
        <v>0</v>
      </c>
      <c r="Q180" s="228">
        <v>0</v>
      </c>
      <c r="R180" s="228">
        <f>Q180*H180</f>
        <v>0</v>
      </c>
      <c r="S180" s="228">
        <v>0</v>
      </c>
      <c r="T180" s="229">
        <f>S180*H180</f>
        <v>0</v>
      </c>
      <c r="AR180" s="23" t="s">
        <v>186</v>
      </c>
      <c r="AT180" s="23" t="s">
        <v>182</v>
      </c>
      <c r="AU180" s="23" t="s">
        <v>187</v>
      </c>
      <c r="AY180" s="23" t="s">
        <v>180</v>
      </c>
      <c r="BE180" s="230">
        <f>IF(N180="základní",J180,0)</f>
        <v>0</v>
      </c>
      <c r="BF180" s="230">
        <f>IF(N180="snížená",J180,0)</f>
        <v>0</v>
      </c>
      <c r="BG180" s="230">
        <f>IF(N180="zákl. přenesená",J180,0)</f>
        <v>0</v>
      </c>
      <c r="BH180" s="230">
        <f>IF(N180="sníž. přenesená",J180,0)</f>
        <v>0</v>
      </c>
      <c r="BI180" s="230">
        <f>IF(N180="nulová",J180,0)</f>
        <v>0</v>
      </c>
      <c r="BJ180" s="23" t="s">
        <v>187</v>
      </c>
      <c r="BK180" s="230">
        <f>ROUND(I180*H180,0)</f>
        <v>0</v>
      </c>
      <c r="BL180" s="23" t="s">
        <v>186</v>
      </c>
      <c r="BM180" s="23" t="s">
        <v>298</v>
      </c>
    </row>
    <row r="181" spans="2:47" s="1" customFormat="1" ht="13.5">
      <c r="B181" s="45"/>
      <c r="C181" s="73"/>
      <c r="D181" s="233" t="s">
        <v>205</v>
      </c>
      <c r="E181" s="73"/>
      <c r="F181" s="254" t="s">
        <v>295</v>
      </c>
      <c r="G181" s="73"/>
      <c r="H181" s="73"/>
      <c r="I181" s="190"/>
      <c r="J181" s="73"/>
      <c r="K181" s="73"/>
      <c r="L181" s="71"/>
      <c r="M181" s="255"/>
      <c r="N181" s="46"/>
      <c r="O181" s="46"/>
      <c r="P181" s="46"/>
      <c r="Q181" s="46"/>
      <c r="R181" s="46"/>
      <c r="S181" s="46"/>
      <c r="T181" s="94"/>
      <c r="AT181" s="23" t="s">
        <v>205</v>
      </c>
      <c r="AU181" s="23" t="s">
        <v>187</v>
      </c>
    </row>
    <row r="182" spans="2:51" s="11" customFormat="1" ht="13.5">
      <c r="B182" s="231"/>
      <c r="C182" s="232"/>
      <c r="D182" s="233" t="s">
        <v>194</v>
      </c>
      <c r="E182" s="234" t="s">
        <v>22</v>
      </c>
      <c r="F182" s="235" t="s">
        <v>299</v>
      </c>
      <c r="G182" s="232"/>
      <c r="H182" s="236">
        <v>13.75</v>
      </c>
      <c r="I182" s="237"/>
      <c r="J182" s="232"/>
      <c r="K182" s="232"/>
      <c r="L182" s="238"/>
      <c r="M182" s="239"/>
      <c r="N182" s="240"/>
      <c r="O182" s="240"/>
      <c r="P182" s="240"/>
      <c r="Q182" s="240"/>
      <c r="R182" s="240"/>
      <c r="S182" s="240"/>
      <c r="T182" s="241"/>
      <c r="AT182" s="242" t="s">
        <v>194</v>
      </c>
      <c r="AU182" s="242" t="s">
        <v>187</v>
      </c>
      <c r="AV182" s="11" t="s">
        <v>187</v>
      </c>
      <c r="AW182" s="11" t="s">
        <v>35</v>
      </c>
      <c r="AX182" s="11" t="s">
        <v>73</v>
      </c>
      <c r="AY182" s="242" t="s">
        <v>180</v>
      </c>
    </row>
    <row r="183" spans="2:51" s="12" customFormat="1" ht="13.5">
      <c r="B183" s="243"/>
      <c r="C183" s="244"/>
      <c r="D183" s="233" t="s">
        <v>194</v>
      </c>
      <c r="E183" s="245" t="s">
        <v>22</v>
      </c>
      <c r="F183" s="246" t="s">
        <v>196</v>
      </c>
      <c r="G183" s="244"/>
      <c r="H183" s="247">
        <v>13.75</v>
      </c>
      <c r="I183" s="248"/>
      <c r="J183" s="244"/>
      <c r="K183" s="244"/>
      <c r="L183" s="249"/>
      <c r="M183" s="250"/>
      <c r="N183" s="251"/>
      <c r="O183" s="251"/>
      <c r="P183" s="251"/>
      <c r="Q183" s="251"/>
      <c r="R183" s="251"/>
      <c r="S183" s="251"/>
      <c r="T183" s="252"/>
      <c r="AT183" s="253" t="s">
        <v>194</v>
      </c>
      <c r="AU183" s="253" t="s">
        <v>187</v>
      </c>
      <c r="AV183" s="12" t="s">
        <v>186</v>
      </c>
      <c r="AW183" s="12" t="s">
        <v>35</v>
      </c>
      <c r="AX183" s="12" t="s">
        <v>10</v>
      </c>
      <c r="AY183" s="253" t="s">
        <v>180</v>
      </c>
    </row>
    <row r="184" spans="2:65" s="1" customFormat="1" ht="34.2" customHeight="1">
      <c r="B184" s="45"/>
      <c r="C184" s="220" t="s">
        <v>300</v>
      </c>
      <c r="D184" s="220" t="s">
        <v>182</v>
      </c>
      <c r="E184" s="221" t="s">
        <v>301</v>
      </c>
      <c r="F184" s="222" t="s">
        <v>302</v>
      </c>
      <c r="G184" s="223" t="s">
        <v>285</v>
      </c>
      <c r="H184" s="224">
        <v>2.75</v>
      </c>
      <c r="I184" s="225"/>
      <c r="J184" s="224">
        <f>ROUND(I184*H184,0)</f>
        <v>0</v>
      </c>
      <c r="K184" s="222" t="s">
        <v>193</v>
      </c>
      <c r="L184" s="71"/>
      <c r="M184" s="226" t="s">
        <v>22</v>
      </c>
      <c r="N184" s="227" t="s">
        <v>45</v>
      </c>
      <c r="O184" s="46"/>
      <c r="P184" s="228">
        <f>O184*H184</f>
        <v>0</v>
      </c>
      <c r="Q184" s="228">
        <v>0</v>
      </c>
      <c r="R184" s="228">
        <f>Q184*H184</f>
        <v>0</v>
      </c>
      <c r="S184" s="228">
        <v>0</v>
      </c>
      <c r="T184" s="229">
        <f>S184*H184</f>
        <v>0</v>
      </c>
      <c r="AR184" s="23" t="s">
        <v>186</v>
      </c>
      <c r="AT184" s="23" t="s">
        <v>182</v>
      </c>
      <c r="AU184" s="23" t="s">
        <v>187</v>
      </c>
      <c r="AY184" s="23" t="s">
        <v>180</v>
      </c>
      <c r="BE184" s="230">
        <f>IF(N184="základní",J184,0)</f>
        <v>0</v>
      </c>
      <c r="BF184" s="230">
        <f>IF(N184="snížená",J184,0)</f>
        <v>0</v>
      </c>
      <c r="BG184" s="230">
        <f>IF(N184="zákl. přenesená",J184,0)</f>
        <v>0</v>
      </c>
      <c r="BH184" s="230">
        <f>IF(N184="sníž. přenesená",J184,0)</f>
        <v>0</v>
      </c>
      <c r="BI184" s="230">
        <f>IF(N184="nulová",J184,0)</f>
        <v>0</v>
      </c>
      <c r="BJ184" s="23" t="s">
        <v>187</v>
      </c>
      <c r="BK184" s="230">
        <f>ROUND(I184*H184,0)</f>
        <v>0</v>
      </c>
      <c r="BL184" s="23" t="s">
        <v>186</v>
      </c>
      <c r="BM184" s="23" t="s">
        <v>303</v>
      </c>
    </row>
    <row r="185" spans="2:47" s="1" customFormat="1" ht="13.5">
      <c r="B185" s="45"/>
      <c r="C185" s="73"/>
      <c r="D185" s="233" t="s">
        <v>205</v>
      </c>
      <c r="E185" s="73"/>
      <c r="F185" s="254" t="s">
        <v>304</v>
      </c>
      <c r="G185" s="73"/>
      <c r="H185" s="73"/>
      <c r="I185" s="190"/>
      <c r="J185" s="73"/>
      <c r="K185" s="73"/>
      <c r="L185" s="71"/>
      <c r="M185" s="255"/>
      <c r="N185" s="46"/>
      <c r="O185" s="46"/>
      <c r="P185" s="46"/>
      <c r="Q185" s="46"/>
      <c r="R185" s="46"/>
      <c r="S185" s="46"/>
      <c r="T185" s="94"/>
      <c r="AT185" s="23" t="s">
        <v>205</v>
      </c>
      <c r="AU185" s="23" t="s">
        <v>187</v>
      </c>
    </row>
    <row r="186" spans="2:63" s="10" customFormat="1" ht="29.85" customHeight="1">
      <c r="B186" s="204"/>
      <c r="C186" s="205"/>
      <c r="D186" s="206" t="s">
        <v>72</v>
      </c>
      <c r="E186" s="218" t="s">
        <v>305</v>
      </c>
      <c r="F186" s="218" t="s">
        <v>306</v>
      </c>
      <c r="G186" s="205"/>
      <c r="H186" s="205"/>
      <c r="I186" s="208"/>
      <c r="J186" s="219">
        <f>BK186</f>
        <v>0</v>
      </c>
      <c r="K186" s="205"/>
      <c r="L186" s="210"/>
      <c r="M186" s="211"/>
      <c r="N186" s="212"/>
      <c r="O186" s="212"/>
      <c r="P186" s="213">
        <f>SUM(P187:P188)</f>
        <v>0</v>
      </c>
      <c r="Q186" s="212"/>
      <c r="R186" s="213">
        <f>SUM(R187:R188)</f>
        <v>0</v>
      </c>
      <c r="S186" s="212"/>
      <c r="T186" s="214">
        <f>SUM(T187:T188)</f>
        <v>0</v>
      </c>
      <c r="AR186" s="215" t="s">
        <v>10</v>
      </c>
      <c r="AT186" s="216" t="s">
        <v>72</v>
      </c>
      <c r="AU186" s="216" t="s">
        <v>10</v>
      </c>
      <c r="AY186" s="215" t="s">
        <v>180</v>
      </c>
      <c r="BK186" s="217">
        <f>SUM(BK187:BK188)</f>
        <v>0</v>
      </c>
    </row>
    <row r="187" spans="2:65" s="1" customFormat="1" ht="45.6" customHeight="1">
      <c r="B187" s="45"/>
      <c r="C187" s="220" t="s">
        <v>243</v>
      </c>
      <c r="D187" s="220" t="s">
        <v>182</v>
      </c>
      <c r="E187" s="221" t="s">
        <v>307</v>
      </c>
      <c r="F187" s="222" t="s">
        <v>308</v>
      </c>
      <c r="G187" s="223" t="s">
        <v>285</v>
      </c>
      <c r="H187" s="224">
        <v>2.31</v>
      </c>
      <c r="I187" s="225"/>
      <c r="J187" s="224">
        <f>ROUND(I187*H187,0)</f>
        <v>0</v>
      </c>
      <c r="K187" s="222" t="s">
        <v>193</v>
      </c>
      <c r="L187" s="71"/>
      <c r="M187" s="226" t="s">
        <v>22</v>
      </c>
      <c r="N187" s="227" t="s">
        <v>45</v>
      </c>
      <c r="O187" s="46"/>
      <c r="P187" s="228">
        <f>O187*H187</f>
        <v>0</v>
      </c>
      <c r="Q187" s="228">
        <v>0</v>
      </c>
      <c r="R187" s="228">
        <f>Q187*H187</f>
        <v>0</v>
      </c>
      <c r="S187" s="228">
        <v>0</v>
      </c>
      <c r="T187" s="229">
        <f>S187*H187</f>
        <v>0</v>
      </c>
      <c r="AR187" s="23" t="s">
        <v>186</v>
      </c>
      <c r="AT187" s="23" t="s">
        <v>182</v>
      </c>
      <c r="AU187" s="23" t="s">
        <v>187</v>
      </c>
      <c r="AY187" s="23" t="s">
        <v>180</v>
      </c>
      <c r="BE187" s="230">
        <f>IF(N187="základní",J187,0)</f>
        <v>0</v>
      </c>
      <c r="BF187" s="230">
        <f>IF(N187="snížená",J187,0)</f>
        <v>0</v>
      </c>
      <c r="BG187" s="230">
        <f>IF(N187="zákl. přenesená",J187,0)</f>
        <v>0</v>
      </c>
      <c r="BH187" s="230">
        <f>IF(N187="sníž. přenesená",J187,0)</f>
        <v>0</v>
      </c>
      <c r="BI187" s="230">
        <f>IF(N187="nulová",J187,0)</f>
        <v>0</v>
      </c>
      <c r="BJ187" s="23" t="s">
        <v>187</v>
      </c>
      <c r="BK187" s="230">
        <f>ROUND(I187*H187,0)</f>
        <v>0</v>
      </c>
      <c r="BL187" s="23" t="s">
        <v>186</v>
      </c>
      <c r="BM187" s="23" t="s">
        <v>309</v>
      </c>
    </row>
    <row r="188" spans="2:47" s="1" customFormat="1" ht="13.5">
      <c r="B188" s="45"/>
      <c r="C188" s="73"/>
      <c r="D188" s="233" t="s">
        <v>205</v>
      </c>
      <c r="E188" s="73"/>
      <c r="F188" s="254" t="s">
        <v>310</v>
      </c>
      <c r="G188" s="73"/>
      <c r="H188" s="73"/>
      <c r="I188" s="190"/>
      <c r="J188" s="73"/>
      <c r="K188" s="73"/>
      <c r="L188" s="71"/>
      <c r="M188" s="255"/>
      <c r="N188" s="46"/>
      <c r="O188" s="46"/>
      <c r="P188" s="46"/>
      <c r="Q188" s="46"/>
      <c r="R188" s="46"/>
      <c r="S188" s="46"/>
      <c r="T188" s="94"/>
      <c r="AT188" s="23" t="s">
        <v>205</v>
      </c>
      <c r="AU188" s="23" t="s">
        <v>187</v>
      </c>
    </row>
    <row r="189" spans="2:63" s="10" customFormat="1" ht="37.4" customHeight="1">
      <c r="B189" s="204"/>
      <c r="C189" s="205"/>
      <c r="D189" s="206" t="s">
        <v>72</v>
      </c>
      <c r="E189" s="207" t="s">
        <v>311</v>
      </c>
      <c r="F189" s="207" t="s">
        <v>312</v>
      </c>
      <c r="G189" s="205"/>
      <c r="H189" s="205"/>
      <c r="I189" s="208"/>
      <c r="J189" s="209">
        <f>BK189</f>
        <v>0</v>
      </c>
      <c r="K189" s="205"/>
      <c r="L189" s="210"/>
      <c r="M189" s="211"/>
      <c r="N189" s="212"/>
      <c r="O189" s="212"/>
      <c r="P189" s="213">
        <f>P190+P205+P226+P245+P269+P297+P310+P345+P376+P405</f>
        <v>0</v>
      </c>
      <c r="Q189" s="212"/>
      <c r="R189" s="213">
        <f>R190+R205+R226+R245+R269+R297+R310+R345+R376+R405</f>
        <v>0</v>
      </c>
      <c r="S189" s="212"/>
      <c r="T189" s="214">
        <f>T190+T205+T226+T245+T269+T297+T310+T345+T376+T405</f>
        <v>0</v>
      </c>
      <c r="AR189" s="215" t="s">
        <v>187</v>
      </c>
      <c r="AT189" s="216" t="s">
        <v>72</v>
      </c>
      <c r="AU189" s="216" t="s">
        <v>73</v>
      </c>
      <c r="AY189" s="215" t="s">
        <v>180</v>
      </c>
      <c r="BK189" s="217">
        <f>BK190+BK205+BK226+BK245+BK269+BK297+BK310+BK345+BK376+BK405</f>
        <v>0</v>
      </c>
    </row>
    <row r="190" spans="2:63" s="10" customFormat="1" ht="19.9" customHeight="1">
      <c r="B190" s="204"/>
      <c r="C190" s="205"/>
      <c r="D190" s="206" t="s">
        <v>72</v>
      </c>
      <c r="E190" s="218" t="s">
        <v>313</v>
      </c>
      <c r="F190" s="218" t="s">
        <v>314</v>
      </c>
      <c r="G190" s="205"/>
      <c r="H190" s="205"/>
      <c r="I190" s="208"/>
      <c r="J190" s="219">
        <f>BK190</f>
        <v>0</v>
      </c>
      <c r="K190" s="205"/>
      <c r="L190" s="210"/>
      <c r="M190" s="211"/>
      <c r="N190" s="212"/>
      <c r="O190" s="212"/>
      <c r="P190" s="213">
        <f>SUM(P191:P204)</f>
        <v>0</v>
      </c>
      <c r="Q190" s="212"/>
      <c r="R190" s="213">
        <f>SUM(R191:R204)</f>
        <v>0</v>
      </c>
      <c r="S190" s="212"/>
      <c r="T190" s="214">
        <f>SUM(T191:T204)</f>
        <v>0</v>
      </c>
      <c r="AR190" s="215" t="s">
        <v>187</v>
      </c>
      <c r="AT190" s="216" t="s">
        <v>72</v>
      </c>
      <c r="AU190" s="216" t="s">
        <v>10</v>
      </c>
      <c r="AY190" s="215" t="s">
        <v>180</v>
      </c>
      <c r="BK190" s="217">
        <f>SUM(BK191:BK204)</f>
        <v>0</v>
      </c>
    </row>
    <row r="191" spans="2:65" s="1" customFormat="1" ht="14.4" customHeight="1">
      <c r="B191" s="45"/>
      <c r="C191" s="220" t="s">
        <v>315</v>
      </c>
      <c r="D191" s="220" t="s">
        <v>182</v>
      </c>
      <c r="E191" s="221" t="s">
        <v>316</v>
      </c>
      <c r="F191" s="222" t="s">
        <v>317</v>
      </c>
      <c r="G191" s="223" t="s">
        <v>203</v>
      </c>
      <c r="H191" s="224">
        <v>10.06</v>
      </c>
      <c r="I191" s="225"/>
      <c r="J191" s="224">
        <f>ROUND(I191*H191,0)</f>
        <v>0</v>
      </c>
      <c r="K191" s="222" t="s">
        <v>22</v>
      </c>
      <c r="L191" s="71"/>
      <c r="M191" s="226" t="s">
        <v>22</v>
      </c>
      <c r="N191" s="227" t="s">
        <v>45</v>
      </c>
      <c r="O191" s="46"/>
      <c r="P191" s="228">
        <f>O191*H191</f>
        <v>0</v>
      </c>
      <c r="Q191" s="228">
        <v>0</v>
      </c>
      <c r="R191" s="228">
        <f>Q191*H191</f>
        <v>0</v>
      </c>
      <c r="S191" s="228">
        <v>0</v>
      </c>
      <c r="T191" s="229">
        <f>S191*H191</f>
        <v>0</v>
      </c>
      <c r="AR191" s="23" t="s">
        <v>224</v>
      </c>
      <c r="AT191" s="23" t="s">
        <v>182</v>
      </c>
      <c r="AU191" s="23" t="s">
        <v>187</v>
      </c>
      <c r="AY191" s="23" t="s">
        <v>180</v>
      </c>
      <c r="BE191" s="230">
        <f>IF(N191="základní",J191,0)</f>
        <v>0</v>
      </c>
      <c r="BF191" s="230">
        <f>IF(N191="snížená",J191,0)</f>
        <v>0</v>
      </c>
      <c r="BG191" s="230">
        <f>IF(N191="zákl. přenesená",J191,0)</f>
        <v>0</v>
      </c>
      <c r="BH191" s="230">
        <f>IF(N191="sníž. přenesená",J191,0)</f>
        <v>0</v>
      </c>
      <c r="BI191" s="230">
        <f>IF(N191="nulová",J191,0)</f>
        <v>0</v>
      </c>
      <c r="BJ191" s="23" t="s">
        <v>187</v>
      </c>
      <c r="BK191" s="230">
        <f>ROUND(I191*H191,0)</f>
        <v>0</v>
      </c>
      <c r="BL191" s="23" t="s">
        <v>224</v>
      </c>
      <c r="BM191" s="23" t="s">
        <v>318</v>
      </c>
    </row>
    <row r="192" spans="2:51" s="11" customFormat="1" ht="13.5">
      <c r="B192" s="231"/>
      <c r="C192" s="232"/>
      <c r="D192" s="233" t="s">
        <v>194</v>
      </c>
      <c r="E192" s="234" t="s">
        <v>22</v>
      </c>
      <c r="F192" s="235" t="s">
        <v>319</v>
      </c>
      <c r="G192" s="232"/>
      <c r="H192" s="236">
        <v>5.72</v>
      </c>
      <c r="I192" s="237"/>
      <c r="J192" s="232"/>
      <c r="K192" s="232"/>
      <c r="L192" s="238"/>
      <c r="M192" s="239"/>
      <c r="N192" s="240"/>
      <c r="O192" s="240"/>
      <c r="P192" s="240"/>
      <c r="Q192" s="240"/>
      <c r="R192" s="240"/>
      <c r="S192" s="240"/>
      <c r="T192" s="241"/>
      <c r="AT192" s="242" t="s">
        <v>194</v>
      </c>
      <c r="AU192" s="242" t="s">
        <v>187</v>
      </c>
      <c r="AV192" s="11" t="s">
        <v>187</v>
      </c>
      <c r="AW192" s="11" t="s">
        <v>35</v>
      </c>
      <c r="AX192" s="11" t="s">
        <v>73</v>
      </c>
      <c r="AY192" s="242" t="s">
        <v>180</v>
      </c>
    </row>
    <row r="193" spans="2:51" s="11" customFormat="1" ht="13.5">
      <c r="B193" s="231"/>
      <c r="C193" s="232"/>
      <c r="D193" s="233" t="s">
        <v>194</v>
      </c>
      <c r="E193" s="234" t="s">
        <v>22</v>
      </c>
      <c r="F193" s="235" t="s">
        <v>320</v>
      </c>
      <c r="G193" s="232"/>
      <c r="H193" s="236">
        <v>4.34</v>
      </c>
      <c r="I193" s="237"/>
      <c r="J193" s="232"/>
      <c r="K193" s="232"/>
      <c r="L193" s="238"/>
      <c r="M193" s="239"/>
      <c r="N193" s="240"/>
      <c r="O193" s="240"/>
      <c r="P193" s="240"/>
      <c r="Q193" s="240"/>
      <c r="R193" s="240"/>
      <c r="S193" s="240"/>
      <c r="T193" s="241"/>
      <c r="AT193" s="242" t="s">
        <v>194</v>
      </c>
      <c r="AU193" s="242" t="s">
        <v>187</v>
      </c>
      <c r="AV193" s="11" t="s">
        <v>187</v>
      </c>
      <c r="AW193" s="11" t="s">
        <v>35</v>
      </c>
      <c r="AX193" s="11" t="s">
        <v>73</v>
      </c>
      <c r="AY193" s="242" t="s">
        <v>180</v>
      </c>
    </row>
    <row r="194" spans="2:51" s="12" customFormat="1" ht="13.5">
      <c r="B194" s="243"/>
      <c r="C194" s="244"/>
      <c r="D194" s="233" t="s">
        <v>194</v>
      </c>
      <c r="E194" s="245" t="s">
        <v>22</v>
      </c>
      <c r="F194" s="246" t="s">
        <v>196</v>
      </c>
      <c r="G194" s="244"/>
      <c r="H194" s="247">
        <v>10.06</v>
      </c>
      <c r="I194" s="248"/>
      <c r="J194" s="244"/>
      <c r="K194" s="244"/>
      <c r="L194" s="249"/>
      <c r="M194" s="250"/>
      <c r="N194" s="251"/>
      <c r="O194" s="251"/>
      <c r="P194" s="251"/>
      <c r="Q194" s="251"/>
      <c r="R194" s="251"/>
      <c r="S194" s="251"/>
      <c r="T194" s="252"/>
      <c r="AT194" s="253" t="s">
        <v>194</v>
      </c>
      <c r="AU194" s="253" t="s">
        <v>187</v>
      </c>
      <c r="AV194" s="12" t="s">
        <v>186</v>
      </c>
      <c r="AW194" s="12" t="s">
        <v>35</v>
      </c>
      <c r="AX194" s="12" t="s">
        <v>10</v>
      </c>
      <c r="AY194" s="253" t="s">
        <v>180</v>
      </c>
    </row>
    <row r="195" spans="2:65" s="1" customFormat="1" ht="34.2" customHeight="1">
      <c r="B195" s="45"/>
      <c r="C195" s="220" t="s">
        <v>253</v>
      </c>
      <c r="D195" s="220" t="s">
        <v>182</v>
      </c>
      <c r="E195" s="221" t="s">
        <v>321</v>
      </c>
      <c r="F195" s="222" t="s">
        <v>322</v>
      </c>
      <c r="G195" s="223" t="s">
        <v>192</v>
      </c>
      <c r="H195" s="224">
        <v>3.55</v>
      </c>
      <c r="I195" s="225"/>
      <c r="J195" s="224">
        <f>ROUND(I195*H195,0)</f>
        <v>0</v>
      </c>
      <c r="K195" s="222" t="s">
        <v>193</v>
      </c>
      <c r="L195" s="71"/>
      <c r="M195" s="226" t="s">
        <v>22</v>
      </c>
      <c r="N195" s="227" t="s">
        <v>45</v>
      </c>
      <c r="O195" s="46"/>
      <c r="P195" s="228">
        <f>O195*H195</f>
        <v>0</v>
      </c>
      <c r="Q195" s="228">
        <v>0</v>
      </c>
      <c r="R195" s="228">
        <f>Q195*H195</f>
        <v>0</v>
      </c>
      <c r="S195" s="228">
        <v>0</v>
      </c>
      <c r="T195" s="229">
        <f>S195*H195</f>
        <v>0</v>
      </c>
      <c r="AR195" s="23" t="s">
        <v>224</v>
      </c>
      <c r="AT195" s="23" t="s">
        <v>182</v>
      </c>
      <c r="AU195" s="23" t="s">
        <v>187</v>
      </c>
      <c r="AY195" s="23" t="s">
        <v>180</v>
      </c>
      <c r="BE195" s="230">
        <f>IF(N195="základní",J195,0)</f>
        <v>0</v>
      </c>
      <c r="BF195" s="230">
        <f>IF(N195="snížená",J195,0)</f>
        <v>0</v>
      </c>
      <c r="BG195" s="230">
        <f>IF(N195="zákl. přenesená",J195,0)</f>
        <v>0</v>
      </c>
      <c r="BH195" s="230">
        <f>IF(N195="sníž. přenesená",J195,0)</f>
        <v>0</v>
      </c>
      <c r="BI195" s="230">
        <f>IF(N195="nulová",J195,0)</f>
        <v>0</v>
      </c>
      <c r="BJ195" s="23" t="s">
        <v>187</v>
      </c>
      <c r="BK195" s="230">
        <f>ROUND(I195*H195,0)</f>
        <v>0</v>
      </c>
      <c r="BL195" s="23" t="s">
        <v>224</v>
      </c>
      <c r="BM195" s="23" t="s">
        <v>323</v>
      </c>
    </row>
    <row r="196" spans="2:51" s="11" customFormat="1" ht="13.5">
      <c r="B196" s="231"/>
      <c r="C196" s="232"/>
      <c r="D196" s="233" t="s">
        <v>194</v>
      </c>
      <c r="E196" s="234" t="s">
        <v>22</v>
      </c>
      <c r="F196" s="235" t="s">
        <v>324</v>
      </c>
      <c r="G196" s="232"/>
      <c r="H196" s="236">
        <v>2.45</v>
      </c>
      <c r="I196" s="237"/>
      <c r="J196" s="232"/>
      <c r="K196" s="232"/>
      <c r="L196" s="238"/>
      <c r="M196" s="239"/>
      <c r="N196" s="240"/>
      <c r="O196" s="240"/>
      <c r="P196" s="240"/>
      <c r="Q196" s="240"/>
      <c r="R196" s="240"/>
      <c r="S196" s="240"/>
      <c r="T196" s="241"/>
      <c r="AT196" s="242" t="s">
        <v>194</v>
      </c>
      <c r="AU196" s="242" t="s">
        <v>187</v>
      </c>
      <c r="AV196" s="11" t="s">
        <v>187</v>
      </c>
      <c r="AW196" s="11" t="s">
        <v>35</v>
      </c>
      <c r="AX196" s="11" t="s">
        <v>73</v>
      </c>
      <c r="AY196" s="242" t="s">
        <v>180</v>
      </c>
    </row>
    <row r="197" spans="2:51" s="11" customFormat="1" ht="13.5">
      <c r="B197" s="231"/>
      <c r="C197" s="232"/>
      <c r="D197" s="233" t="s">
        <v>194</v>
      </c>
      <c r="E197" s="234" t="s">
        <v>22</v>
      </c>
      <c r="F197" s="235" t="s">
        <v>325</v>
      </c>
      <c r="G197" s="232"/>
      <c r="H197" s="236">
        <v>1.1</v>
      </c>
      <c r="I197" s="237"/>
      <c r="J197" s="232"/>
      <c r="K197" s="232"/>
      <c r="L197" s="238"/>
      <c r="M197" s="239"/>
      <c r="N197" s="240"/>
      <c r="O197" s="240"/>
      <c r="P197" s="240"/>
      <c r="Q197" s="240"/>
      <c r="R197" s="240"/>
      <c r="S197" s="240"/>
      <c r="T197" s="241"/>
      <c r="AT197" s="242" t="s">
        <v>194</v>
      </c>
      <c r="AU197" s="242" t="s">
        <v>187</v>
      </c>
      <c r="AV197" s="11" t="s">
        <v>187</v>
      </c>
      <c r="AW197" s="11" t="s">
        <v>35</v>
      </c>
      <c r="AX197" s="11" t="s">
        <v>73</v>
      </c>
      <c r="AY197" s="242" t="s">
        <v>180</v>
      </c>
    </row>
    <row r="198" spans="2:51" s="12" customFormat="1" ht="13.5">
      <c r="B198" s="243"/>
      <c r="C198" s="244"/>
      <c r="D198" s="233" t="s">
        <v>194</v>
      </c>
      <c r="E198" s="245" t="s">
        <v>22</v>
      </c>
      <c r="F198" s="246" t="s">
        <v>196</v>
      </c>
      <c r="G198" s="244"/>
      <c r="H198" s="247">
        <v>3.55</v>
      </c>
      <c r="I198" s="248"/>
      <c r="J198" s="244"/>
      <c r="K198" s="244"/>
      <c r="L198" s="249"/>
      <c r="M198" s="250"/>
      <c r="N198" s="251"/>
      <c r="O198" s="251"/>
      <c r="P198" s="251"/>
      <c r="Q198" s="251"/>
      <c r="R198" s="251"/>
      <c r="S198" s="251"/>
      <c r="T198" s="252"/>
      <c r="AT198" s="253" t="s">
        <v>194</v>
      </c>
      <c r="AU198" s="253" t="s">
        <v>187</v>
      </c>
      <c r="AV198" s="12" t="s">
        <v>186</v>
      </c>
      <c r="AW198" s="12" t="s">
        <v>35</v>
      </c>
      <c r="AX198" s="12" t="s">
        <v>10</v>
      </c>
      <c r="AY198" s="253" t="s">
        <v>180</v>
      </c>
    </row>
    <row r="199" spans="2:65" s="1" customFormat="1" ht="34.2" customHeight="1">
      <c r="B199" s="45"/>
      <c r="C199" s="220" t="s">
        <v>326</v>
      </c>
      <c r="D199" s="220" t="s">
        <v>182</v>
      </c>
      <c r="E199" s="221" t="s">
        <v>327</v>
      </c>
      <c r="F199" s="222" t="s">
        <v>328</v>
      </c>
      <c r="G199" s="223" t="s">
        <v>192</v>
      </c>
      <c r="H199" s="224">
        <v>15.26</v>
      </c>
      <c r="I199" s="225"/>
      <c r="J199" s="224">
        <f>ROUND(I199*H199,0)</f>
        <v>0</v>
      </c>
      <c r="K199" s="222" t="s">
        <v>193</v>
      </c>
      <c r="L199" s="71"/>
      <c r="M199" s="226" t="s">
        <v>22</v>
      </c>
      <c r="N199" s="227" t="s">
        <v>45</v>
      </c>
      <c r="O199" s="46"/>
      <c r="P199" s="228">
        <f>O199*H199</f>
        <v>0</v>
      </c>
      <c r="Q199" s="228">
        <v>0</v>
      </c>
      <c r="R199" s="228">
        <f>Q199*H199</f>
        <v>0</v>
      </c>
      <c r="S199" s="228">
        <v>0</v>
      </c>
      <c r="T199" s="229">
        <f>S199*H199</f>
        <v>0</v>
      </c>
      <c r="AR199" s="23" t="s">
        <v>224</v>
      </c>
      <c r="AT199" s="23" t="s">
        <v>182</v>
      </c>
      <c r="AU199" s="23" t="s">
        <v>187</v>
      </c>
      <c r="AY199" s="23" t="s">
        <v>180</v>
      </c>
      <c r="BE199" s="230">
        <f>IF(N199="základní",J199,0)</f>
        <v>0</v>
      </c>
      <c r="BF199" s="230">
        <f>IF(N199="snížená",J199,0)</f>
        <v>0</v>
      </c>
      <c r="BG199" s="230">
        <f>IF(N199="zákl. přenesená",J199,0)</f>
        <v>0</v>
      </c>
      <c r="BH199" s="230">
        <f>IF(N199="sníž. přenesená",J199,0)</f>
        <v>0</v>
      </c>
      <c r="BI199" s="230">
        <f>IF(N199="nulová",J199,0)</f>
        <v>0</v>
      </c>
      <c r="BJ199" s="23" t="s">
        <v>187</v>
      </c>
      <c r="BK199" s="230">
        <f>ROUND(I199*H199,0)</f>
        <v>0</v>
      </c>
      <c r="BL199" s="23" t="s">
        <v>224</v>
      </c>
      <c r="BM199" s="23" t="s">
        <v>329</v>
      </c>
    </row>
    <row r="200" spans="2:51" s="11" customFormat="1" ht="13.5">
      <c r="B200" s="231"/>
      <c r="C200" s="232"/>
      <c r="D200" s="233" t="s">
        <v>194</v>
      </c>
      <c r="E200" s="234" t="s">
        <v>22</v>
      </c>
      <c r="F200" s="235" t="s">
        <v>330</v>
      </c>
      <c r="G200" s="232"/>
      <c r="H200" s="236">
        <v>9.8</v>
      </c>
      <c r="I200" s="237"/>
      <c r="J200" s="232"/>
      <c r="K200" s="232"/>
      <c r="L200" s="238"/>
      <c r="M200" s="239"/>
      <c r="N200" s="240"/>
      <c r="O200" s="240"/>
      <c r="P200" s="240"/>
      <c r="Q200" s="240"/>
      <c r="R200" s="240"/>
      <c r="S200" s="240"/>
      <c r="T200" s="241"/>
      <c r="AT200" s="242" t="s">
        <v>194</v>
      </c>
      <c r="AU200" s="242" t="s">
        <v>187</v>
      </c>
      <c r="AV200" s="11" t="s">
        <v>187</v>
      </c>
      <c r="AW200" s="11" t="s">
        <v>35</v>
      </c>
      <c r="AX200" s="11" t="s">
        <v>73</v>
      </c>
      <c r="AY200" s="242" t="s">
        <v>180</v>
      </c>
    </row>
    <row r="201" spans="2:51" s="11" customFormat="1" ht="13.5">
      <c r="B201" s="231"/>
      <c r="C201" s="232"/>
      <c r="D201" s="233" t="s">
        <v>194</v>
      </c>
      <c r="E201" s="234" t="s">
        <v>22</v>
      </c>
      <c r="F201" s="235" t="s">
        <v>331</v>
      </c>
      <c r="G201" s="232"/>
      <c r="H201" s="236">
        <v>5.46</v>
      </c>
      <c r="I201" s="237"/>
      <c r="J201" s="232"/>
      <c r="K201" s="232"/>
      <c r="L201" s="238"/>
      <c r="M201" s="239"/>
      <c r="N201" s="240"/>
      <c r="O201" s="240"/>
      <c r="P201" s="240"/>
      <c r="Q201" s="240"/>
      <c r="R201" s="240"/>
      <c r="S201" s="240"/>
      <c r="T201" s="241"/>
      <c r="AT201" s="242" t="s">
        <v>194</v>
      </c>
      <c r="AU201" s="242" t="s">
        <v>187</v>
      </c>
      <c r="AV201" s="11" t="s">
        <v>187</v>
      </c>
      <c r="AW201" s="11" t="s">
        <v>35</v>
      </c>
      <c r="AX201" s="11" t="s">
        <v>73</v>
      </c>
      <c r="AY201" s="242" t="s">
        <v>180</v>
      </c>
    </row>
    <row r="202" spans="2:51" s="12" customFormat="1" ht="13.5">
      <c r="B202" s="243"/>
      <c r="C202" s="244"/>
      <c r="D202" s="233" t="s">
        <v>194</v>
      </c>
      <c r="E202" s="245" t="s">
        <v>22</v>
      </c>
      <c r="F202" s="246" t="s">
        <v>196</v>
      </c>
      <c r="G202" s="244"/>
      <c r="H202" s="247">
        <v>15.26</v>
      </c>
      <c r="I202" s="248"/>
      <c r="J202" s="244"/>
      <c r="K202" s="244"/>
      <c r="L202" s="249"/>
      <c r="M202" s="250"/>
      <c r="N202" s="251"/>
      <c r="O202" s="251"/>
      <c r="P202" s="251"/>
      <c r="Q202" s="251"/>
      <c r="R202" s="251"/>
      <c r="S202" s="251"/>
      <c r="T202" s="252"/>
      <c r="AT202" s="253" t="s">
        <v>194</v>
      </c>
      <c r="AU202" s="253" t="s">
        <v>187</v>
      </c>
      <c r="AV202" s="12" t="s">
        <v>186</v>
      </c>
      <c r="AW202" s="12" t="s">
        <v>35</v>
      </c>
      <c r="AX202" s="12" t="s">
        <v>10</v>
      </c>
      <c r="AY202" s="253" t="s">
        <v>180</v>
      </c>
    </row>
    <row r="203" spans="2:65" s="1" customFormat="1" ht="34.2" customHeight="1">
      <c r="B203" s="45"/>
      <c r="C203" s="220" t="s">
        <v>258</v>
      </c>
      <c r="D203" s="220" t="s">
        <v>182</v>
      </c>
      <c r="E203" s="221" t="s">
        <v>332</v>
      </c>
      <c r="F203" s="222" t="s">
        <v>333</v>
      </c>
      <c r="G203" s="223" t="s">
        <v>334</v>
      </c>
      <c r="H203" s="225"/>
      <c r="I203" s="225"/>
      <c r="J203" s="224">
        <f>ROUND(I203*H203,0)</f>
        <v>0</v>
      </c>
      <c r="K203" s="222" t="s">
        <v>193</v>
      </c>
      <c r="L203" s="71"/>
      <c r="M203" s="226" t="s">
        <v>22</v>
      </c>
      <c r="N203" s="227" t="s">
        <v>45</v>
      </c>
      <c r="O203" s="46"/>
      <c r="P203" s="228">
        <f>O203*H203</f>
        <v>0</v>
      </c>
      <c r="Q203" s="228">
        <v>0</v>
      </c>
      <c r="R203" s="228">
        <f>Q203*H203</f>
        <v>0</v>
      </c>
      <c r="S203" s="228">
        <v>0</v>
      </c>
      <c r="T203" s="229">
        <f>S203*H203</f>
        <v>0</v>
      </c>
      <c r="AR203" s="23" t="s">
        <v>224</v>
      </c>
      <c r="AT203" s="23" t="s">
        <v>182</v>
      </c>
      <c r="AU203" s="23" t="s">
        <v>187</v>
      </c>
      <c r="AY203" s="23" t="s">
        <v>180</v>
      </c>
      <c r="BE203" s="230">
        <f>IF(N203="základní",J203,0)</f>
        <v>0</v>
      </c>
      <c r="BF203" s="230">
        <f>IF(N203="snížená",J203,0)</f>
        <v>0</v>
      </c>
      <c r="BG203" s="230">
        <f>IF(N203="zákl. přenesená",J203,0)</f>
        <v>0</v>
      </c>
      <c r="BH203" s="230">
        <f>IF(N203="sníž. přenesená",J203,0)</f>
        <v>0</v>
      </c>
      <c r="BI203" s="230">
        <f>IF(N203="nulová",J203,0)</f>
        <v>0</v>
      </c>
      <c r="BJ203" s="23" t="s">
        <v>187</v>
      </c>
      <c r="BK203" s="230">
        <f>ROUND(I203*H203,0)</f>
        <v>0</v>
      </c>
      <c r="BL203" s="23" t="s">
        <v>224</v>
      </c>
      <c r="BM203" s="23" t="s">
        <v>335</v>
      </c>
    </row>
    <row r="204" spans="2:47" s="1" customFormat="1" ht="13.5">
      <c r="B204" s="45"/>
      <c r="C204" s="73"/>
      <c r="D204" s="233" t="s">
        <v>205</v>
      </c>
      <c r="E204" s="73"/>
      <c r="F204" s="254" t="s">
        <v>336</v>
      </c>
      <c r="G204" s="73"/>
      <c r="H204" s="73"/>
      <c r="I204" s="190"/>
      <c r="J204" s="73"/>
      <c r="K204" s="73"/>
      <c r="L204" s="71"/>
      <c r="M204" s="255"/>
      <c r="N204" s="46"/>
      <c r="O204" s="46"/>
      <c r="P204" s="46"/>
      <c r="Q204" s="46"/>
      <c r="R204" s="46"/>
      <c r="S204" s="46"/>
      <c r="T204" s="94"/>
      <c r="AT204" s="23" t="s">
        <v>205</v>
      </c>
      <c r="AU204" s="23" t="s">
        <v>187</v>
      </c>
    </row>
    <row r="205" spans="2:63" s="10" customFormat="1" ht="29.85" customHeight="1">
      <c r="B205" s="204"/>
      <c r="C205" s="205"/>
      <c r="D205" s="206" t="s">
        <v>72</v>
      </c>
      <c r="E205" s="218" t="s">
        <v>337</v>
      </c>
      <c r="F205" s="218" t="s">
        <v>338</v>
      </c>
      <c r="G205" s="205"/>
      <c r="H205" s="205"/>
      <c r="I205" s="208"/>
      <c r="J205" s="219">
        <f>BK205</f>
        <v>0</v>
      </c>
      <c r="K205" s="205"/>
      <c r="L205" s="210"/>
      <c r="M205" s="211"/>
      <c r="N205" s="212"/>
      <c r="O205" s="212"/>
      <c r="P205" s="213">
        <f>SUM(P206:P225)</f>
        <v>0</v>
      </c>
      <c r="Q205" s="212"/>
      <c r="R205" s="213">
        <f>SUM(R206:R225)</f>
        <v>0</v>
      </c>
      <c r="S205" s="212"/>
      <c r="T205" s="214">
        <f>SUM(T206:T225)</f>
        <v>0</v>
      </c>
      <c r="AR205" s="215" t="s">
        <v>187</v>
      </c>
      <c r="AT205" s="216" t="s">
        <v>72</v>
      </c>
      <c r="AU205" s="216" t="s">
        <v>10</v>
      </c>
      <c r="AY205" s="215" t="s">
        <v>180</v>
      </c>
      <c r="BK205" s="217">
        <f>SUM(BK206:BK225)</f>
        <v>0</v>
      </c>
    </row>
    <row r="206" spans="2:65" s="1" customFormat="1" ht="14.4" customHeight="1">
      <c r="B206" s="45"/>
      <c r="C206" s="220" t="s">
        <v>339</v>
      </c>
      <c r="D206" s="220" t="s">
        <v>182</v>
      </c>
      <c r="E206" s="221" t="s">
        <v>340</v>
      </c>
      <c r="F206" s="222" t="s">
        <v>341</v>
      </c>
      <c r="G206" s="223" t="s">
        <v>269</v>
      </c>
      <c r="H206" s="224">
        <v>1</v>
      </c>
      <c r="I206" s="225"/>
      <c r="J206" s="224">
        <f>ROUND(I206*H206,0)</f>
        <v>0</v>
      </c>
      <c r="K206" s="222" t="s">
        <v>22</v>
      </c>
      <c r="L206" s="71"/>
      <c r="M206" s="226" t="s">
        <v>22</v>
      </c>
      <c r="N206" s="227" t="s">
        <v>45</v>
      </c>
      <c r="O206" s="46"/>
      <c r="P206" s="228">
        <f>O206*H206</f>
        <v>0</v>
      </c>
      <c r="Q206" s="228">
        <v>0</v>
      </c>
      <c r="R206" s="228">
        <f>Q206*H206</f>
        <v>0</v>
      </c>
      <c r="S206" s="228">
        <v>0</v>
      </c>
      <c r="T206" s="229">
        <f>S206*H206</f>
        <v>0</v>
      </c>
      <c r="AR206" s="23" t="s">
        <v>224</v>
      </c>
      <c r="AT206" s="23" t="s">
        <v>182</v>
      </c>
      <c r="AU206" s="23" t="s">
        <v>187</v>
      </c>
      <c r="AY206" s="23" t="s">
        <v>180</v>
      </c>
      <c r="BE206" s="230">
        <f>IF(N206="základní",J206,0)</f>
        <v>0</v>
      </c>
      <c r="BF206" s="230">
        <f>IF(N206="snížená",J206,0)</f>
        <v>0</v>
      </c>
      <c r="BG206" s="230">
        <f>IF(N206="zákl. přenesená",J206,0)</f>
        <v>0</v>
      </c>
      <c r="BH206" s="230">
        <f>IF(N206="sníž. přenesená",J206,0)</f>
        <v>0</v>
      </c>
      <c r="BI206" s="230">
        <f>IF(N206="nulová",J206,0)</f>
        <v>0</v>
      </c>
      <c r="BJ206" s="23" t="s">
        <v>187</v>
      </c>
      <c r="BK206" s="230">
        <f>ROUND(I206*H206,0)</f>
        <v>0</v>
      </c>
      <c r="BL206" s="23" t="s">
        <v>224</v>
      </c>
      <c r="BM206" s="23" t="s">
        <v>342</v>
      </c>
    </row>
    <row r="207" spans="2:65" s="1" customFormat="1" ht="14.4" customHeight="1">
      <c r="B207" s="45"/>
      <c r="C207" s="220" t="s">
        <v>265</v>
      </c>
      <c r="D207" s="220" t="s">
        <v>182</v>
      </c>
      <c r="E207" s="221" t="s">
        <v>343</v>
      </c>
      <c r="F207" s="222" t="s">
        <v>344</v>
      </c>
      <c r="G207" s="223" t="s">
        <v>203</v>
      </c>
      <c r="H207" s="224">
        <v>2</v>
      </c>
      <c r="I207" s="225"/>
      <c r="J207" s="224">
        <f>ROUND(I207*H207,0)</f>
        <v>0</v>
      </c>
      <c r="K207" s="222" t="s">
        <v>193</v>
      </c>
      <c r="L207" s="71"/>
      <c r="M207" s="226" t="s">
        <v>22</v>
      </c>
      <c r="N207" s="227" t="s">
        <v>45</v>
      </c>
      <c r="O207" s="46"/>
      <c r="P207" s="228">
        <f>O207*H207</f>
        <v>0</v>
      </c>
      <c r="Q207" s="228">
        <v>0</v>
      </c>
      <c r="R207" s="228">
        <f>Q207*H207</f>
        <v>0</v>
      </c>
      <c r="S207" s="228">
        <v>0</v>
      </c>
      <c r="T207" s="229">
        <f>S207*H207</f>
        <v>0</v>
      </c>
      <c r="AR207" s="23" t="s">
        <v>224</v>
      </c>
      <c r="AT207" s="23" t="s">
        <v>182</v>
      </c>
      <c r="AU207" s="23" t="s">
        <v>187</v>
      </c>
      <c r="AY207" s="23" t="s">
        <v>180</v>
      </c>
      <c r="BE207" s="230">
        <f>IF(N207="základní",J207,0)</f>
        <v>0</v>
      </c>
      <c r="BF207" s="230">
        <f>IF(N207="snížená",J207,0)</f>
        <v>0</v>
      </c>
      <c r="BG207" s="230">
        <f>IF(N207="zákl. přenesená",J207,0)</f>
        <v>0</v>
      </c>
      <c r="BH207" s="230">
        <f>IF(N207="sníž. přenesená",J207,0)</f>
        <v>0</v>
      </c>
      <c r="BI207" s="230">
        <f>IF(N207="nulová",J207,0)</f>
        <v>0</v>
      </c>
      <c r="BJ207" s="23" t="s">
        <v>187</v>
      </c>
      <c r="BK207" s="230">
        <f>ROUND(I207*H207,0)</f>
        <v>0</v>
      </c>
      <c r="BL207" s="23" t="s">
        <v>224</v>
      </c>
      <c r="BM207" s="23" t="s">
        <v>345</v>
      </c>
    </row>
    <row r="208" spans="2:47" s="1" customFormat="1" ht="13.5">
      <c r="B208" s="45"/>
      <c r="C208" s="73"/>
      <c r="D208" s="233" t="s">
        <v>205</v>
      </c>
      <c r="E208" s="73"/>
      <c r="F208" s="254" t="s">
        <v>346</v>
      </c>
      <c r="G208" s="73"/>
      <c r="H208" s="73"/>
      <c r="I208" s="190"/>
      <c r="J208" s="73"/>
      <c r="K208" s="73"/>
      <c r="L208" s="71"/>
      <c r="M208" s="255"/>
      <c r="N208" s="46"/>
      <c r="O208" s="46"/>
      <c r="P208" s="46"/>
      <c r="Q208" s="46"/>
      <c r="R208" s="46"/>
      <c r="S208" s="46"/>
      <c r="T208" s="94"/>
      <c r="AT208" s="23" t="s">
        <v>205</v>
      </c>
      <c r="AU208" s="23" t="s">
        <v>187</v>
      </c>
    </row>
    <row r="209" spans="2:51" s="11" customFormat="1" ht="13.5">
      <c r="B209" s="231"/>
      <c r="C209" s="232"/>
      <c r="D209" s="233" t="s">
        <v>194</v>
      </c>
      <c r="E209" s="234" t="s">
        <v>22</v>
      </c>
      <c r="F209" s="235" t="s">
        <v>347</v>
      </c>
      <c r="G209" s="232"/>
      <c r="H209" s="236">
        <v>2</v>
      </c>
      <c r="I209" s="237"/>
      <c r="J209" s="232"/>
      <c r="K209" s="232"/>
      <c r="L209" s="238"/>
      <c r="M209" s="239"/>
      <c r="N209" s="240"/>
      <c r="O209" s="240"/>
      <c r="P209" s="240"/>
      <c r="Q209" s="240"/>
      <c r="R209" s="240"/>
      <c r="S209" s="240"/>
      <c r="T209" s="241"/>
      <c r="AT209" s="242" t="s">
        <v>194</v>
      </c>
      <c r="AU209" s="242" t="s">
        <v>187</v>
      </c>
      <c r="AV209" s="11" t="s">
        <v>187</v>
      </c>
      <c r="AW209" s="11" t="s">
        <v>35</v>
      </c>
      <c r="AX209" s="11" t="s">
        <v>73</v>
      </c>
      <c r="AY209" s="242" t="s">
        <v>180</v>
      </c>
    </row>
    <row r="210" spans="2:51" s="12" customFormat="1" ht="13.5">
      <c r="B210" s="243"/>
      <c r="C210" s="244"/>
      <c r="D210" s="233" t="s">
        <v>194</v>
      </c>
      <c r="E210" s="245" t="s">
        <v>22</v>
      </c>
      <c r="F210" s="246" t="s">
        <v>196</v>
      </c>
      <c r="G210" s="244"/>
      <c r="H210" s="247">
        <v>2</v>
      </c>
      <c r="I210" s="248"/>
      <c r="J210" s="244"/>
      <c r="K210" s="244"/>
      <c r="L210" s="249"/>
      <c r="M210" s="250"/>
      <c r="N210" s="251"/>
      <c r="O210" s="251"/>
      <c r="P210" s="251"/>
      <c r="Q210" s="251"/>
      <c r="R210" s="251"/>
      <c r="S210" s="251"/>
      <c r="T210" s="252"/>
      <c r="AT210" s="253" t="s">
        <v>194</v>
      </c>
      <c r="AU210" s="253" t="s">
        <v>187</v>
      </c>
      <c r="AV210" s="12" t="s">
        <v>186</v>
      </c>
      <c r="AW210" s="12" t="s">
        <v>35</v>
      </c>
      <c r="AX210" s="12" t="s">
        <v>10</v>
      </c>
      <c r="AY210" s="253" t="s">
        <v>180</v>
      </c>
    </row>
    <row r="211" spans="2:65" s="1" customFormat="1" ht="14.4" customHeight="1">
      <c r="B211" s="45"/>
      <c r="C211" s="220" t="s">
        <v>348</v>
      </c>
      <c r="D211" s="220" t="s">
        <v>182</v>
      </c>
      <c r="E211" s="221" t="s">
        <v>349</v>
      </c>
      <c r="F211" s="222" t="s">
        <v>350</v>
      </c>
      <c r="G211" s="223" t="s">
        <v>203</v>
      </c>
      <c r="H211" s="224">
        <v>2</v>
      </c>
      <c r="I211" s="225"/>
      <c r="J211" s="224">
        <f>ROUND(I211*H211,0)</f>
        <v>0</v>
      </c>
      <c r="K211" s="222" t="s">
        <v>193</v>
      </c>
      <c r="L211" s="71"/>
      <c r="M211" s="226" t="s">
        <v>22</v>
      </c>
      <c r="N211" s="227" t="s">
        <v>45</v>
      </c>
      <c r="O211" s="46"/>
      <c r="P211" s="228">
        <f>O211*H211</f>
        <v>0</v>
      </c>
      <c r="Q211" s="228">
        <v>0</v>
      </c>
      <c r="R211" s="228">
        <f>Q211*H211</f>
        <v>0</v>
      </c>
      <c r="S211" s="228">
        <v>0</v>
      </c>
      <c r="T211" s="229">
        <f>S211*H211</f>
        <v>0</v>
      </c>
      <c r="AR211" s="23" t="s">
        <v>224</v>
      </c>
      <c r="AT211" s="23" t="s">
        <v>182</v>
      </c>
      <c r="AU211" s="23" t="s">
        <v>187</v>
      </c>
      <c r="AY211" s="23" t="s">
        <v>180</v>
      </c>
      <c r="BE211" s="230">
        <f>IF(N211="základní",J211,0)</f>
        <v>0</v>
      </c>
      <c r="BF211" s="230">
        <f>IF(N211="snížená",J211,0)</f>
        <v>0</v>
      </c>
      <c r="BG211" s="230">
        <f>IF(N211="zákl. přenesená",J211,0)</f>
        <v>0</v>
      </c>
      <c r="BH211" s="230">
        <f>IF(N211="sníž. přenesená",J211,0)</f>
        <v>0</v>
      </c>
      <c r="BI211" s="230">
        <f>IF(N211="nulová",J211,0)</f>
        <v>0</v>
      </c>
      <c r="BJ211" s="23" t="s">
        <v>187</v>
      </c>
      <c r="BK211" s="230">
        <f>ROUND(I211*H211,0)</f>
        <v>0</v>
      </c>
      <c r="BL211" s="23" t="s">
        <v>224</v>
      </c>
      <c r="BM211" s="23" t="s">
        <v>351</v>
      </c>
    </row>
    <row r="212" spans="2:47" s="1" customFormat="1" ht="13.5">
      <c r="B212" s="45"/>
      <c r="C212" s="73"/>
      <c r="D212" s="233" t="s">
        <v>205</v>
      </c>
      <c r="E212" s="73"/>
      <c r="F212" s="254" t="s">
        <v>346</v>
      </c>
      <c r="G212" s="73"/>
      <c r="H212" s="73"/>
      <c r="I212" s="190"/>
      <c r="J212" s="73"/>
      <c r="K212" s="73"/>
      <c r="L212" s="71"/>
      <c r="M212" s="255"/>
      <c r="N212" s="46"/>
      <c r="O212" s="46"/>
      <c r="P212" s="46"/>
      <c r="Q212" s="46"/>
      <c r="R212" s="46"/>
      <c r="S212" s="46"/>
      <c r="T212" s="94"/>
      <c r="AT212" s="23" t="s">
        <v>205</v>
      </c>
      <c r="AU212" s="23" t="s">
        <v>187</v>
      </c>
    </row>
    <row r="213" spans="2:65" s="1" customFormat="1" ht="14.4" customHeight="1">
      <c r="B213" s="45"/>
      <c r="C213" s="220" t="s">
        <v>270</v>
      </c>
      <c r="D213" s="220" t="s">
        <v>182</v>
      </c>
      <c r="E213" s="221" t="s">
        <v>352</v>
      </c>
      <c r="F213" s="222" t="s">
        <v>353</v>
      </c>
      <c r="G213" s="223" t="s">
        <v>203</v>
      </c>
      <c r="H213" s="224">
        <v>1</v>
      </c>
      <c r="I213" s="225"/>
      <c r="J213" s="224">
        <f>ROUND(I213*H213,0)</f>
        <v>0</v>
      </c>
      <c r="K213" s="222" t="s">
        <v>193</v>
      </c>
      <c r="L213" s="71"/>
      <c r="M213" s="226" t="s">
        <v>22</v>
      </c>
      <c r="N213" s="227" t="s">
        <v>45</v>
      </c>
      <c r="O213" s="46"/>
      <c r="P213" s="228">
        <f>O213*H213</f>
        <v>0</v>
      </c>
      <c r="Q213" s="228">
        <v>0</v>
      </c>
      <c r="R213" s="228">
        <f>Q213*H213</f>
        <v>0</v>
      </c>
      <c r="S213" s="228">
        <v>0</v>
      </c>
      <c r="T213" s="229">
        <f>S213*H213</f>
        <v>0</v>
      </c>
      <c r="AR213" s="23" t="s">
        <v>224</v>
      </c>
      <c r="AT213" s="23" t="s">
        <v>182</v>
      </c>
      <c r="AU213" s="23" t="s">
        <v>187</v>
      </c>
      <c r="AY213" s="23" t="s">
        <v>180</v>
      </c>
      <c r="BE213" s="230">
        <f>IF(N213="základní",J213,0)</f>
        <v>0</v>
      </c>
      <c r="BF213" s="230">
        <f>IF(N213="snížená",J213,0)</f>
        <v>0</v>
      </c>
      <c r="BG213" s="230">
        <f>IF(N213="zákl. přenesená",J213,0)</f>
        <v>0</v>
      </c>
      <c r="BH213" s="230">
        <f>IF(N213="sníž. přenesená",J213,0)</f>
        <v>0</v>
      </c>
      <c r="BI213" s="230">
        <f>IF(N213="nulová",J213,0)</f>
        <v>0</v>
      </c>
      <c r="BJ213" s="23" t="s">
        <v>187</v>
      </c>
      <c r="BK213" s="230">
        <f>ROUND(I213*H213,0)</f>
        <v>0</v>
      </c>
      <c r="BL213" s="23" t="s">
        <v>224</v>
      </c>
      <c r="BM213" s="23" t="s">
        <v>354</v>
      </c>
    </row>
    <row r="214" spans="2:47" s="1" customFormat="1" ht="13.5">
      <c r="B214" s="45"/>
      <c r="C214" s="73"/>
      <c r="D214" s="233" t="s">
        <v>205</v>
      </c>
      <c r="E214" s="73"/>
      <c r="F214" s="254" t="s">
        <v>346</v>
      </c>
      <c r="G214" s="73"/>
      <c r="H214" s="73"/>
      <c r="I214" s="190"/>
      <c r="J214" s="73"/>
      <c r="K214" s="73"/>
      <c r="L214" s="71"/>
      <c r="M214" s="255"/>
      <c r="N214" s="46"/>
      <c r="O214" s="46"/>
      <c r="P214" s="46"/>
      <c r="Q214" s="46"/>
      <c r="R214" s="46"/>
      <c r="S214" s="46"/>
      <c r="T214" s="94"/>
      <c r="AT214" s="23" t="s">
        <v>205</v>
      </c>
      <c r="AU214" s="23" t="s">
        <v>187</v>
      </c>
    </row>
    <row r="215" spans="2:65" s="1" customFormat="1" ht="22.8" customHeight="1">
      <c r="B215" s="45"/>
      <c r="C215" s="220" t="s">
        <v>355</v>
      </c>
      <c r="D215" s="220" t="s">
        <v>182</v>
      </c>
      <c r="E215" s="221" t="s">
        <v>356</v>
      </c>
      <c r="F215" s="222" t="s">
        <v>357</v>
      </c>
      <c r="G215" s="223" t="s">
        <v>358</v>
      </c>
      <c r="H215" s="224">
        <v>2</v>
      </c>
      <c r="I215" s="225"/>
      <c r="J215" s="224">
        <f>ROUND(I215*H215,0)</f>
        <v>0</v>
      </c>
      <c r="K215" s="222" t="s">
        <v>193</v>
      </c>
      <c r="L215" s="71"/>
      <c r="M215" s="226" t="s">
        <v>22</v>
      </c>
      <c r="N215" s="227" t="s">
        <v>45</v>
      </c>
      <c r="O215" s="46"/>
      <c r="P215" s="228">
        <f>O215*H215</f>
        <v>0</v>
      </c>
      <c r="Q215" s="228">
        <v>0</v>
      </c>
      <c r="R215" s="228">
        <f>Q215*H215</f>
        <v>0</v>
      </c>
      <c r="S215" s="228">
        <v>0</v>
      </c>
      <c r="T215" s="229">
        <f>S215*H215</f>
        <v>0</v>
      </c>
      <c r="AR215" s="23" t="s">
        <v>224</v>
      </c>
      <c r="AT215" s="23" t="s">
        <v>182</v>
      </c>
      <c r="AU215" s="23" t="s">
        <v>187</v>
      </c>
      <c r="AY215" s="23" t="s">
        <v>180</v>
      </c>
      <c r="BE215" s="230">
        <f>IF(N215="základní",J215,0)</f>
        <v>0</v>
      </c>
      <c r="BF215" s="230">
        <f>IF(N215="snížená",J215,0)</f>
        <v>0</v>
      </c>
      <c r="BG215" s="230">
        <f>IF(N215="zákl. přenesená",J215,0)</f>
        <v>0</v>
      </c>
      <c r="BH215" s="230">
        <f>IF(N215="sníž. přenesená",J215,0)</f>
        <v>0</v>
      </c>
      <c r="BI215" s="230">
        <f>IF(N215="nulová",J215,0)</f>
        <v>0</v>
      </c>
      <c r="BJ215" s="23" t="s">
        <v>187</v>
      </c>
      <c r="BK215" s="230">
        <f>ROUND(I215*H215,0)</f>
        <v>0</v>
      </c>
      <c r="BL215" s="23" t="s">
        <v>224</v>
      </c>
      <c r="BM215" s="23" t="s">
        <v>359</v>
      </c>
    </row>
    <row r="216" spans="2:47" s="1" customFormat="1" ht="13.5">
      <c r="B216" s="45"/>
      <c r="C216" s="73"/>
      <c r="D216" s="233" t="s">
        <v>205</v>
      </c>
      <c r="E216" s="73"/>
      <c r="F216" s="254" t="s">
        <v>360</v>
      </c>
      <c r="G216" s="73"/>
      <c r="H216" s="73"/>
      <c r="I216" s="190"/>
      <c r="J216" s="73"/>
      <c r="K216" s="73"/>
      <c r="L216" s="71"/>
      <c r="M216" s="255"/>
      <c r="N216" s="46"/>
      <c r="O216" s="46"/>
      <c r="P216" s="46"/>
      <c r="Q216" s="46"/>
      <c r="R216" s="46"/>
      <c r="S216" s="46"/>
      <c r="T216" s="94"/>
      <c r="AT216" s="23" t="s">
        <v>205</v>
      </c>
      <c r="AU216" s="23" t="s">
        <v>187</v>
      </c>
    </row>
    <row r="217" spans="2:65" s="1" customFormat="1" ht="22.8" customHeight="1">
      <c r="B217" s="45"/>
      <c r="C217" s="220" t="s">
        <v>274</v>
      </c>
      <c r="D217" s="220" t="s">
        <v>182</v>
      </c>
      <c r="E217" s="221" t="s">
        <v>361</v>
      </c>
      <c r="F217" s="222" t="s">
        <v>362</v>
      </c>
      <c r="G217" s="223" t="s">
        <v>358</v>
      </c>
      <c r="H217" s="224">
        <v>1</v>
      </c>
      <c r="I217" s="225"/>
      <c r="J217" s="224">
        <f>ROUND(I217*H217,0)</f>
        <v>0</v>
      </c>
      <c r="K217" s="222" t="s">
        <v>193</v>
      </c>
      <c r="L217" s="71"/>
      <c r="M217" s="226" t="s">
        <v>22</v>
      </c>
      <c r="N217" s="227" t="s">
        <v>45</v>
      </c>
      <c r="O217" s="46"/>
      <c r="P217" s="228">
        <f>O217*H217</f>
        <v>0</v>
      </c>
      <c r="Q217" s="228">
        <v>0</v>
      </c>
      <c r="R217" s="228">
        <f>Q217*H217</f>
        <v>0</v>
      </c>
      <c r="S217" s="228">
        <v>0</v>
      </c>
      <c r="T217" s="229">
        <f>S217*H217</f>
        <v>0</v>
      </c>
      <c r="AR217" s="23" t="s">
        <v>224</v>
      </c>
      <c r="AT217" s="23" t="s">
        <v>182</v>
      </c>
      <c r="AU217" s="23" t="s">
        <v>187</v>
      </c>
      <c r="AY217" s="23" t="s">
        <v>180</v>
      </c>
      <c r="BE217" s="230">
        <f>IF(N217="základní",J217,0)</f>
        <v>0</v>
      </c>
      <c r="BF217" s="230">
        <f>IF(N217="snížená",J217,0)</f>
        <v>0</v>
      </c>
      <c r="BG217" s="230">
        <f>IF(N217="zákl. přenesená",J217,0)</f>
        <v>0</v>
      </c>
      <c r="BH217" s="230">
        <f>IF(N217="sníž. přenesená",J217,0)</f>
        <v>0</v>
      </c>
      <c r="BI217" s="230">
        <f>IF(N217="nulová",J217,0)</f>
        <v>0</v>
      </c>
      <c r="BJ217" s="23" t="s">
        <v>187</v>
      </c>
      <c r="BK217" s="230">
        <f>ROUND(I217*H217,0)</f>
        <v>0</v>
      </c>
      <c r="BL217" s="23" t="s">
        <v>224</v>
      </c>
      <c r="BM217" s="23" t="s">
        <v>363</v>
      </c>
    </row>
    <row r="218" spans="2:47" s="1" customFormat="1" ht="13.5">
      <c r="B218" s="45"/>
      <c r="C218" s="73"/>
      <c r="D218" s="233" t="s">
        <v>205</v>
      </c>
      <c r="E218" s="73"/>
      <c r="F218" s="254" t="s">
        <v>360</v>
      </c>
      <c r="G218" s="73"/>
      <c r="H218" s="73"/>
      <c r="I218" s="190"/>
      <c r="J218" s="73"/>
      <c r="K218" s="73"/>
      <c r="L218" s="71"/>
      <c r="M218" s="255"/>
      <c r="N218" s="46"/>
      <c r="O218" s="46"/>
      <c r="P218" s="46"/>
      <c r="Q218" s="46"/>
      <c r="R218" s="46"/>
      <c r="S218" s="46"/>
      <c r="T218" s="94"/>
      <c r="AT218" s="23" t="s">
        <v>205</v>
      </c>
      <c r="AU218" s="23" t="s">
        <v>187</v>
      </c>
    </row>
    <row r="219" spans="2:65" s="1" customFormat="1" ht="22.8" customHeight="1">
      <c r="B219" s="45"/>
      <c r="C219" s="220" t="s">
        <v>364</v>
      </c>
      <c r="D219" s="220" t="s">
        <v>182</v>
      </c>
      <c r="E219" s="221" t="s">
        <v>365</v>
      </c>
      <c r="F219" s="222" t="s">
        <v>366</v>
      </c>
      <c r="G219" s="223" t="s">
        <v>358</v>
      </c>
      <c r="H219" s="224">
        <v>1</v>
      </c>
      <c r="I219" s="225"/>
      <c r="J219" s="224">
        <f>ROUND(I219*H219,0)</f>
        <v>0</v>
      </c>
      <c r="K219" s="222" t="s">
        <v>193</v>
      </c>
      <c r="L219" s="71"/>
      <c r="M219" s="226" t="s">
        <v>22</v>
      </c>
      <c r="N219" s="227" t="s">
        <v>45</v>
      </c>
      <c r="O219" s="46"/>
      <c r="P219" s="228">
        <f>O219*H219</f>
        <v>0</v>
      </c>
      <c r="Q219" s="228">
        <v>0</v>
      </c>
      <c r="R219" s="228">
        <f>Q219*H219</f>
        <v>0</v>
      </c>
      <c r="S219" s="228">
        <v>0</v>
      </c>
      <c r="T219" s="229">
        <f>S219*H219</f>
        <v>0</v>
      </c>
      <c r="AR219" s="23" t="s">
        <v>224</v>
      </c>
      <c r="AT219" s="23" t="s">
        <v>182</v>
      </c>
      <c r="AU219" s="23" t="s">
        <v>187</v>
      </c>
      <c r="AY219" s="23" t="s">
        <v>180</v>
      </c>
      <c r="BE219" s="230">
        <f>IF(N219="základní",J219,0)</f>
        <v>0</v>
      </c>
      <c r="BF219" s="230">
        <f>IF(N219="snížená",J219,0)</f>
        <v>0</v>
      </c>
      <c r="BG219" s="230">
        <f>IF(N219="zákl. přenesená",J219,0)</f>
        <v>0</v>
      </c>
      <c r="BH219" s="230">
        <f>IF(N219="sníž. přenesená",J219,0)</f>
        <v>0</v>
      </c>
      <c r="BI219" s="230">
        <f>IF(N219="nulová",J219,0)</f>
        <v>0</v>
      </c>
      <c r="BJ219" s="23" t="s">
        <v>187</v>
      </c>
      <c r="BK219" s="230">
        <f>ROUND(I219*H219,0)</f>
        <v>0</v>
      </c>
      <c r="BL219" s="23" t="s">
        <v>224</v>
      </c>
      <c r="BM219" s="23" t="s">
        <v>367</v>
      </c>
    </row>
    <row r="220" spans="2:47" s="1" customFormat="1" ht="13.5">
      <c r="B220" s="45"/>
      <c r="C220" s="73"/>
      <c r="D220" s="233" t="s">
        <v>205</v>
      </c>
      <c r="E220" s="73"/>
      <c r="F220" s="254" t="s">
        <v>360</v>
      </c>
      <c r="G220" s="73"/>
      <c r="H220" s="73"/>
      <c r="I220" s="190"/>
      <c r="J220" s="73"/>
      <c r="K220" s="73"/>
      <c r="L220" s="71"/>
      <c r="M220" s="255"/>
      <c r="N220" s="46"/>
      <c r="O220" s="46"/>
      <c r="P220" s="46"/>
      <c r="Q220" s="46"/>
      <c r="R220" s="46"/>
      <c r="S220" s="46"/>
      <c r="T220" s="94"/>
      <c r="AT220" s="23" t="s">
        <v>205</v>
      </c>
      <c r="AU220" s="23" t="s">
        <v>187</v>
      </c>
    </row>
    <row r="221" spans="2:65" s="1" customFormat="1" ht="22.8" customHeight="1">
      <c r="B221" s="45"/>
      <c r="C221" s="220" t="s">
        <v>278</v>
      </c>
      <c r="D221" s="220" t="s">
        <v>182</v>
      </c>
      <c r="E221" s="221" t="s">
        <v>368</v>
      </c>
      <c r="F221" s="222" t="s">
        <v>369</v>
      </c>
      <c r="G221" s="223" t="s">
        <v>358</v>
      </c>
      <c r="H221" s="224">
        <v>1</v>
      </c>
      <c r="I221" s="225"/>
      <c r="J221" s="224">
        <f>ROUND(I221*H221,0)</f>
        <v>0</v>
      </c>
      <c r="K221" s="222" t="s">
        <v>193</v>
      </c>
      <c r="L221" s="71"/>
      <c r="M221" s="226" t="s">
        <v>22</v>
      </c>
      <c r="N221" s="227" t="s">
        <v>45</v>
      </c>
      <c r="O221" s="46"/>
      <c r="P221" s="228">
        <f>O221*H221</f>
        <v>0</v>
      </c>
      <c r="Q221" s="228">
        <v>0</v>
      </c>
      <c r="R221" s="228">
        <f>Q221*H221</f>
        <v>0</v>
      </c>
      <c r="S221" s="228">
        <v>0</v>
      </c>
      <c r="T221" s="229">
        <f>S221*H221</f>
        <v>0</v>
      </c>
      <c r="AR221" s="23" t="s">
        <v>224</v>
      </c>
      <c r="AT221" s="23" t="s">
        <v>182</v>
      </c>
      <c r="AU221" s="23" t="s">
        <v>187</v>
      </c>
      <c r="AY221" s="23" t="s">
        <v>180</v>
      </c>
      <c r="BE221" s="230">
        <f>IF(N221="základní",J221,0)</f>
        <v>0</v>
      </c>
      <c r="BF221" s="230">
        <f>IF(N221="snížená",J221,0)</f>
        <v>0</v>
      </c>
      <c r="BG221" s="230">
        <f>IF(N221="zákl. přenesená",J221,0)</f>
        <v>0</v>
      </c>
      <c r="BH221" s="230">
        <f>IF(N221="sníž. přenesená",J221,0)</f>
        <v>0</v>
      </c>
      <c r="BI221" s="230">
        <f>IF(N221="nulová",J221,0)</f>
        <v>0</v>
      </c>
      <c r="BJ221" s="23" t="s">
        <v>187</v>
      </c>
      <c r="BK221" s="230">
        <f>ROUND(I221*H221,0)</f>
        <v>0</v>
      </c>
      <c r="BL221" s="23" t="s">
        <v>224</v>
      </c>
      <c r="BM221" s="23" t="s">
        <v>370</v>
      </c>
    </row>
    <row r="222" spans="2:65" s="1" customFormat="1" ht="14.4" customHeight="1">
      <c r="B222" s="45"/>
      <c r="C222" s="220" t="s">
        <v>371</v>
      </c>
      <c r="D222" s="220" t="s">
        <v>182</v>
      </c>
      <c r="E222" s="221" t="s">
        <v>372</v>
      </c>
      <c r="F222" s="222" t="s">
        <v>373</v>
      </c>
      <c r="G222" s="223" t="s">
        <v>203</v>
      </c>
      <c r="H222" s="224">
        <v>5</v>
      </c>
      <c r="I222" s="225"/>
      <c r="J222" s="224">
        <f>ROUND(I222*H222,0)</f>
        <v>0</v>
      </c>
      <c r="K222" s="222" t="s">
        <v>193</v>
      </c>
      <c r="L222" s="71"/>
      <c r="M222" s="226" t="s">
        <v>22</v>
      </c>
      <c r="N222" s="227" t="s">
        <v>45</v>
      </c>
      <c r="O222" s="46"/>
      <c r="P222" s="228">
        <f>O222*H222</f>
        <v>0</v>
      </c>
      <c r="Q222" s="228">
        <v>0</v>
      </c>
      <c r="R222" s="228">
        <f>Q222*H222</f>
        <v>0</v>
      </c>
      <c r="S222" s="228">
        <v>0</v>
      </c>
      <c r="T222" s="229">
        <f>S222*H222</f>
        <v>0</v>
      </c>
      <c r="AR222" s="23" t="s">
        <v>224</v>
      </c>
      <c r="AT222" s="23" t="s">
        <v>182</v>
      </c>
      <c r="AU222" s="23" t="s">
        <v>187</v>
      </c>
      <c r="AY222" s="23" t="s">
        <v>180</v>
      </c>
      <c r="BE222" s="230">
        <f>IF(N222="základní",J222,0)</f>
        <v>0</v>
      </c>
      <c r="BF222" s="230">
        <f>IF(N222="snížená",J222,0)</f>
        <v>0</v>
      </c>
      <c r="BG222" s="230">
        <f>IF(N222="zákl. přenesená",J222,0)</f>
        <v>0</v>
      </c>
      <c r="BH222" s="230">
        <f>IF(N222="sníž. přenesená",J222,0)</f>
        <v>0</v>
      </c>
      <c r="BI222" s="230">
        <f>IF(N222="nulová",J222,0)</f>
        <v>0</v>
      </c>
      <c r="BJ222" s="23" t="s">
        <v>187</v>
      </c>
      <c r="BK222" s="230">
        <f>ROUND(I222*H222,0)</f>
        <v>0</v>
      </c>
      <c r="BL222" s="23" t="s">
        <v>224</v>
      </c>
      <c r="BM222" s="23" t="s">
        <v>374</v>
      </c>
    </row>
    <row r="223" spans="2:47" s="1" customFormat="1" ht="13.5">
      <c r="B223" s="45"/>
      <c r="C223" s="73"/>
      <c r="D223" s="233" t="s">
        <v>205</v>
      </c>
      <c r="E223" s="73"/>
      <c r="F223" s="254" t="s">
        <v>375</v>
      </c>
      <c r="G223" s="73"/>
      <c r="H223" s="73"/>
      <c r="I223" s="190"/>
      <c r="J223" s="73"/>
      <c r="K223" s="73"/>
      <c r="L223" s="71"/>
      <c r="M223" s="255"/>
      <c r="N223" s="46"/>
      <c r="O223" s="46"/>
      <c r="P223" s="46"/>
      <c r="Q223" s="46"/>
      <c r="R223" s="46"/>
      <c r="S223" s="46"/>
      <c r="T223" s="94"/>
      <c r="AT223" s="23" t="s">
        <v>205</v>
      </c>
      <c r="AU223" s="23" t="s">
        <v>187</v>
      </c>
    </row>
    <row r="224" spans="2:65" s="1" customFormat="1" ht="34.2" customHeight="1">
      <c r="B224" s="45"/>
      <c r="C224" s="220" t="s">
        <v>286</v>
      </c>
      <c r="D224" s="220" t="s">
        <v>182</v>
      </c>
      <c r="E224" s="221" t="s">
        <v>376</v>
      </c>
      <c r="F224" s="222" t="s">
        <v>377</v>
      </c>
      <c r="G224" s="223" t="s">
        <v>334</v>
      </c>
      <c r="H224" s="225"/>
      <c r="I224" s="225"/>
      <c r="J224" s="224">
        <f>ROUND(I224*H224,0)</f>
        <v>0</v>
      </c>
      <c r="K224" s="222" t="s">
        <v>193</v>
      </c>
      <c r="L224" s="71"/>
      <c r="M224" s="226" t="s">
        <v>22</v>
      </c>
      <c r="N224" s="227" t="s">
        <v>45</v>
      </c>
      <c r="O224" s="46"/>
      <c r="P224" s="228">
        <f>O224*H224</f>
        <v>0</v>
      </c>
      <c r="Q224" s="228">
        <v>0</v>
      </c>
      <c r="R224" s="228">
        <f>Q224*H224</f>
        <v>0</v>
      </c>
      <c r="S224" s="228">
        <v>0</v>
      </c>
      <c r="T224" s="229">
        <f>S224*H224</f>
        <v>0</v>
      </c>
      <c r="AR224" s="23" t="s">
        <v>224</v>
      </c>
      <c r="AT224" s="23" t="s">
        <v>182</v>
      </c>
      <c r="AU224" s="23" t="s">
        <v>187</v>
      </c>
      <c r="AY224" s="23" t="s">
        <v>180</v>
      </c>
      <c r="BE224" s="230">
        <f>IF(N224="základní",J224,0)</f>
        <v>0</v>
      </c>
      <c r="BF224" s="230">
        <f>IF(N224="snížená",J224,0)</f>
        <v>0</v>
      </c>
      <c r="BG224" s="230">
        <f>IF(N224="zákl. přenesená",J224,0)</f>
        <v>0</v>
      </c>
      <c r="BH224" s="230">
        <f>IF(N224="sníž. přenesená",J224,0)</f>
        <v>0</v>
      </c>
      <c r="BI224" s="230">
        <f>IF(N224="nulová",J224,0)</f>
        <v>0</v>
      </c>
      <c r="BJ224" s="23" t="s">
        <v>187</v>
      </c>
      <c r="BK224" s="230">
        <f>ROUND(I224*H224,0)</f>
        <v>0</v>
      </c>
      <c r="BL224" s="23" t="s">
        <v>224</v>
      </c>
      <c r="BM224" s="23" t="s">
        <v>378</v>
      </c>
    </row>
    <row r="225" spans="2:47" s="1" customFormat="1" ht="13.5">
      <c r="B225" s="45"/>
      <c r="C225" s="73"/>
      <c r="D225" s="233" t="s">
        <v>205</v>
      </c>
      <c r="E225" s="73"/>
      <c r="F225" s="254" t="s">
        <v>336</v>
      </c>
      <c r="G225" s="73"/>
      <c r="H225" s="73"/>
      <c r="I225" s="190"/>
      <c r="J225" s="73"/>
      <c r="K225" s="73"/>
      <c r="L225" s="71"/>
      <c r="M225" s="255"/>
      <c r="N225" s="46"/>
      <c r="O225" s="46"/>
      <c r="P225" s="46"/>
      <c r="Q225" s="46"/>
      <c r="R225" s="46"/>
      <c r="S225" s="46"/>
      <c r="T225" s="94"/>
      <c r="AT225" s="23" t="s">
        <v>205</v>
      </c>
      <c r="AU225" s="23" t="s">
        <v>187</v>
      </c>
    </row>
    <row r="226" spans="2:63" s="10" customFormat="1" ht="29.85" customHeight="1">
      <c r="B226" s="204"/>
      <c r="C226" s="205"/>
      <c r="D226" s="206" t="s">
        <v>72</v>
      </c>
      <c r="E226" s="218" t="s">
        <v>379</v>
      </c>
      <c r="F226" s="218" t="s">
        <v>380</v>
      </c>
      <c r="G226" s="205"/>
      <c r="H226" s="205"/>
      <c r="I226" s="208"/>
      <c r="J226" s="219">
        <f>BK226</f>
        <v>0</v>
      </c>
      <c r="K226" s="205"/>
      <c r="L226" s="210"/>
      <c r="M226" s="211"/>
      <c r="N226" s="212"/>
      <c r="O226" s="212"/>
      <c r="P226" s="213">
        <f>SUM(P227:P244)</f>
        <v>0</v>
      </c>
      <c r="Q226" s="212"/>
      <c r="R226" s="213">
        <f>SUM(R227:R244)</f>
        <v>0</v>
      </c>
      <c r="S226" s="212"/>
      <c r="T226" s="214">
        <f>SUM(T227:T244)</f>
        <v>0</v>
      </c>
      <c r="AR226" s="215" t="s">
        <v>187</v>
      </c>
      <c r="AT226" s="216" t="s">
        <v>72</v>
      </c>
      <c r="AU226" s="216" t="s">
        <v>10</v>
      </c>
      <c r="AY226" s="215" t="s">
        <v>180</v>
      </c>
      <c r="BK226" s="217">
        <f>SUM(BK227:BK244)</f>
        <v>0</v>
      </c>
    </row>
    <row r="227" spans="2:65" s="1" customFormat="1" ht="14.4" customHeight="1">
      <c r="B227" s="45"/>
      <c r="C227" s="220" t="s">
        <v>381</v>
      </c>
      <c r="D227" s="220" t="s">
        <v>182</v>
      </c>
      <c r="E227" s="221" t="s">
        <v>382</v>
      </c>
      <c r="F227" s="222" t="s">
        <v>341</v>
      </c>
      <c r="G227" s="223" t="s">
        <v>269</v>
      </c>
      <c r="H227" s="224">
        <v>2</v>
      </c>
      <c r="I227" s="225"/>
      <c r="J227" s="224">
        <f>ROUND(I227*H227,0)</f>
        <v>0</v>
      </c>
      <c r="K227" s="222" t="s">
        <v>22</v>
      </c>
      <c r="L227" s="71"/>
      <c r="M227" s="226" t="s">
        <v>22</v>
      </c>
      <c r="N227" s="227" t="s">
        <v>45</v>
      </c>
      <c r="O227" s="46"/>
      <c r="P227" s="228">
        <f>O227*H227</f>
        <v>0</v>
      </c>
      <c r="Q227" s="228">
        <v>0</v>
      </c>
      <c r="R227" s="228">
        <f>Q227*H227</f>
        <v>0</v>
      </c>
      <c r="S227" s="228">
        <v>0</v>
      </c>
      <c r="T227" s="229">
        <f>S227*H227</f>
        <v>0</v>
      </c>
      <c r="AR227" s="23" t="s">
        <v>224</v>
      </c>
      <c r="AT227" s="23" t="s">
        <v>182</v>
      </c>
      <c r="AU227" s="23" t="s">
        <v>187</v>
      </c>
      <c r="AY227" s="23" t="s">
        <v>180</v>
      </c>
      <c r="BE227" s="230">
        <f>IF(N227="základní",J227,0)</f>
        <v>0</v>
      </c>
      <c r="BF227" s="230">
        <f>IF(N227="snížená",J227,0)</f>
        <v>0</v>
      </c>
      <c r="BG227" s="230">
        <f>IF(N227="zákl. přenesená",J227,0)</f>
        <v>0</v>
      </c>
      <c r="BH227" s="230">
        <f>IF(N227="sníž. přenesená",J227,0)</f>
        <v>0</v>
      </c>
      <c r="BI227" s="230">
        <f>IF(N227="nulová",J227,0)</f>
        <v>0</v>
      </c>
      <c r="BJ227" s="23" t="s">
        <v>187</v>
      </c>
      <c r="BK227" s="230">
        <f>ROUND(I227*H227,0)</f>
        <v>0</v>
      </c>
      <c r="BL227" s="23" t="s">
        <v>224</v>
      </c>
      <c r="BM227" s="23" t="s">
        <v>383</v>
      </c>
    </row>
    <row r="228" spans="2:65" s="1" customFormat="1" ht="22.8" customHeight="1">
      <c r="B228" s="45"/>
      <c r="C228" s="220" t="s">
        <v>290</v>
      </c>
      <c r="D228" s="220" t="s">
        <v>182</v>
      </c>
      <c r="E228" s="221" t="s">
        <v>384</v>
      </c>
      <c r="F228" s="222" t="s">
        <v>385</v>
      </c>
      <c r="G228" s="223" t="s">
        <v>203</v>
      </c>
      <c r="H228" s="224">
        <v>14</v>
      </c>
      <c r="I228" s="225"/>
      <c r="J228" s="224">
        <f>ROUND(I228*H228,0)</f>
        <v>0</v>
      </c>
      <c r="K228" s="222" t="s">
        <v>193</v>
      </c>
      <c r="L228" s="71"/>
      <c r="M228" s="226" t="s">
        <v>22</v>
      </c>
      <c r="N228" s="227" t="s">
        <v>45</v>
      </c>
      <c r="O228" s="46"/>
      <c r="P228" s="228">
        <f>O228*H228</f>
        <v>0</v>
      </c>
      <c r="Q228" s="228">
        <v>0</v>
      </c>
      <c r="R228" s="228">
        <f>Q228*H228</f>
        <v>0</v>
      </c>
      <c r="S228" s="228">
        <v>0</v>
      </c>
      <c r="T228" s="229">
        <f>S228*H228</f>
        <v>0</v>
      </c>
      <c r="AR228" s="23" t="s">
        <v>224</v>
      </c>
      <c r="AT228" s="23" t="s">
        <v>182</v>
      </c>
      <c r="AU228" s="23" t="s">
        <v>187</v>
      </c>
      <c r="AY228" s="23" t="s">
        <v>180</v>
      </c>
      <c r="BE228" s="230">
        <f>IF(N228="základní",J228,0)</f>
        <v>0</v>
      </c>
      <c r="BF228" s="230">
        <f>IF(N228="snížená",J228,0)</f>
        <v>0</v>
      </c>
      <c r="BG228" s="230">
        <f>IF(N228="zákl. přenesená",J228,0)</f>
        <v>0</v>
      </c>
      <c r="BH228" s="230">
        <f>IF(N228="sníž. přenesená",J228,0)</f>
        <v>0</v>
      </c>
      <c r="BI228" s="230">
        <f>IF(N228="nulová",J228,0)</f>
        <v>0</v>
      </c>
      <c r="BJ228" s="23" t="s">
        <v>187</v>
      </c>
      <c r="BK228" s="230">
        <f>ROUND(I228*H228,0)</f>
        <v>0</v>
      </c>
      <c r="BL228" s="23" t="s">
        <v>224</v>
      </c>
      <c r="BM228" s="23" t="s">
        <v>386</v>
      </c>
    </row>
    <row r="229" spans="2:47" s="1" customFormat="1" ht="13.5">
      <c r="B229" s="45"/>
      <c r="C229" s="73"/>
      <c r="D229" s="233" t="s">
        <v>205</v>
      </c>
      <c r="E229" s="73"/>
      <c r="F229" s="254" t="s">
        <v>387</v>
      </c>
      <c r="G229" s="73"/>
      <c r="H229" s="73"/>
      <c r="I229" s="190"/>
      <c r="J229" s="73"/>
      <c r="K229" s="73"/>
      <c r="L229" s="71"/>
      <c r="M229" s="255"/>
      <c r="N229" s="46"/>
      <c r="O229" s="46"/>
      <c r="P229" s="46"/>
      <c r="Q229" s="46"/>
      <c r="R229" s="46"/>
      <c r="S229" s="46"/>
      <c r="T229" s="94"/>
      <c r="AT229" s="23" t="s">
        <v>205</v>
      </c>
      <c r="AU229" s="23" t="s">
        <v>187</v>
      </c>
    </row>
    <row r="230" spans="2:51" s="11" customFormat="1" ht="13.5">
      <c r="B230" s="231"/>
      <c r="C230" s="232"/>
      <c r="D230" s="233" t="s">
        <v>194</v>
      </c>
      <c r="E230" s="234" t="s">
        <v>22</v>
      </c>
      <c r="F230" s="235" t="s">
        <v>388</v>
      </c>
      <c r="G230" s="232"/>
      <c r="H230" s="236">
        <v>14</v>
      </c>
      <c r="I230" s="237"/>
      <c r="J230" s="232"/>
      <c r="K230" s="232"/>
      <c r="L230" s="238"/>
      <c r="M230" s="239"/>
      <c r="N230" s="240"/>
      <c r="O230" s="240"/>
      <c r="P230" s="240"/>
      <c r="Q230" s="240"/>
      <c r="R230" s="240"/>
      <c r="S230" s="240"/>
      <c r="T230" s="241"/>
      <c r="AT230" s="242" t="s">
        <v>194</v>
      </c>
      <c r="AU230" s="242" t="s">
        <v>187</v>
      </c>
      <c r="AV230" s="11" t="s">
        <v>187</v>
      </c>
      <c r="AW230" s="11" t="s">
        <v>35</v>
      </c>
      <c r="AX230" s="11" t="s">
        <v>73</v>
      </c>
      <c r="AY230" s="242" t="s">
        <v>180</v>
      </c>
    </row>
    <row r="231" spans="2:51" s="12" customFormat="1" ht="13.5">
      <c r="B231" s="243"/>
      <c r="C231" s="244"/>
      <c r="D231" s="233" t="s">
        <v>194</v>
      </c>
      <c r="E231" s="245" t="s">
        <v>22</v>
      </c>
      <c r="F231" s="246" t="s">
        <v>196</v>
      </c>
      <c r="G231" s="244"/>
      <c r="H231" s="247">
        <v>14</v>
      </c>
      <c r="I231" s="248"/>
      <c r="J231" s="244"/>
      <c r="K231" s="244"/>
      <c r="L231" s="249"/>
      <c r="M231" s="250"/>
      <c r="N231" s="251"/>
      <c r="O231" s="251"/>
      <c r="P231" s="251"/>
      <c r="Q231" s="251"/>
      <c r="R231" s="251"/>
      <c r="S231" s="251"/>
      <c r="T231" s="252"/>
      <c r="AT231" s="253" t="s">
        <v>194</v>
      </c>
      <c r="AU231" s="253" t="s">
        <v>187</v>
      </c>
      <c r="AV231" s="12" t="s">
        <v>186</v>
      </c>
      <c r="AW231" s="12" t="s">
        <v>35</v>
      </c>
      <c r="AX231" s="12" t="s">
        <v>10</v>
      </c>
      <c r="AY231" s="253" t="s">
        <v>180</v>
      </c>
    </row>
    <row r="232" spans="2:65" s="1" customFormat="1" ht="34.2" customHeight="1">
      <c r="B232" s="45"/>
      <c r="C232" s="220" t="s">
        <v>389</v>
      </c>
      <c r="D232" s="220" t="s">
        <v>182</v>
      </c>
      <c r="E232" s="221" t="s">
        <v>390</v>
      </c>
      <c r="F232" s="222" t="s">
        <v>391</v>
      </c>
      <c r="G232" s="223" t="s">
        <v>203</v>
      </c>
      <c r="H232" s="224">
        <v>14</v>
      </c>
      <c r="I232" s="225"/>
      <c r="J232" s="224">
        <f>ROUND(I232*H232,0)</f>
        <v>0</v>
      </c>
      <c r="K232" s="222" t="s">
        <v>193</v>
      </c>
      <c r="L232" s="71"/>
      <c r="M232" s="226" t="s">
        <v>22</v>
      </c>
      <c r="N232" s="227" t="s">
        <v>45</v>
      </c>
      <c r="O232" s="46"/>
      <c r="P232" s="228">
        <f>O232*H232</f>
        <v>0</v>
      </c>
      <c r="Q232" s="228">
        <v>0</v>
      </c>
      <c r="R232" s="228">
        <f>Q232*H232</f>
        <v>0</v>
      </c>
      <c r="S232" s="228">
        <v>0</v>
      </c>
      <c r="T232" s="229">
        <f>S232*H232</f>
        <v>0</v>
      </c>
      <c r="AR232" s="23" t="s">
        <v>224</v>
      </c>
      <c r="AT232" s="23" t="s">
        <v>182</v>
      </c>
      <c r="AU232" s="23" t="s">
        <v>187</v>
      </c>
      <c r="AY232" s="23" t="s">
        <v>180</v>
      </c>
      <c r="BE232" s="230">
        <f>IF(N232="základní",J232,0)</f>
        <v>0</v>
      </c>
      <c r="BF232" s="230">
        <f>IF(N232="snížená",J232,0)</f>
        <v>0</v>
      </c>
      <c r="BG232" s="230">
        <f>IF(N232="zákl. přenesená",J232,0)</f>
        <v>0</v>
      </c>
      <c r="BH232" s="230">
        <f>IF(N232="sníž. přenesená",J232,0)</f>
        <v>0</v>
      </c>
      <c r="BI232" s="230">
        <f>IF(N232="nulová",J232,0)</f>
        <v>0</v>
      </c>
      <c r="BJ232" s="23" t="s">
        <v>187</v>
      </c>
      <c r="BK232" s="230">
        <f>ROUND(I232*H232,0)</f>
        <v>0</v>
      </c>
      <c r="BL232" s="23" t="s">
        <v>224</v>
      </c>
      <c r="BM232" s="23" t="s">
        <v>392</v>
      </c>
    </row>
    <row r="233" spans="2:47" s="1" customFormat="1" ht="13.5">
      <c r="B233" s="45"/>
      <c r="C233" s="73"/>
      <c r="D233" s="233" t="s">
        <v>205</v>
      </c>
      <c r="E233" s="73"/>
      <c r="F233" s="254" t="s">
        <v>393</v>
      </c>
      <c r="G233" s="73"/>
      <c r="H233" s="73"/>
      <c r="I233" s="190"/>
      <c r="J233" s="73"/>
      <c r="K233" s="73"/>
      <c r="L233" s="71"/>
      <c r="M233" s="255"/>
      <c r="N233" s="46"/>
      <c r="O233" s="46"/>
      <c r="P233" s="46"/>
      <c r="Q233" s="46"/>
      <c r="R233" s="46"/>
      <c r="S233" s="46"/>
      <c r="T233" s="94"/>
      <c r="AT233" s="23" t="s">
        <v>205</v>
      </c>
      <c r="AU233" s="23" t="s">
        <v>187</v>
      </c>
    </row>
    <row r="234" spans="2:65" s="1" customFormat="1" ht="22.8" customHeight="1">
      <c r="B234" s="45"/>
      <c r="C234" s="220" t="s">
        <v>294</v>
      </c>
      <c r="D234" s="220" t="s">
        <v>182</v>
      </c>
      <c r="E234" s="221" t="s">
        <v>394</v>
      </c>
      <c r="F234" s="222" t="s">
        <v>395</v>
      </c>
      <c r="G234" s="223" t="s">
        <v>358</v>
      </c>
      <c r="H234" s="224">
        <v>8</v>
      </c>
      <c r="I234" s="225"/>
      <c r="J234" s="224">
        <f>ROUND(I234*H234,0)</f>
        <v>0</v>
      </c>
      <c r="K234" s="222" t="s">
        <v>193</v>
      </c>
      <c r="L234" s="71"/>
      <c r="M234" s="226" t="s">
        <v>22</v>
      </c>
      <c r="N234" s="227" t="s">
        <v>45</v>
      </c>
      <c r="O234" s="46"/>
      <c r="P234" s="228">
        <f>O234*H234</f>
        <v>0</v>
      </c>
      <c r="Q234" s="228">
        <v>0</v>
      </c>
      <c r="R234" s="228">
        <f>Q234*H234</f>
        <v>0</v>
      </c>
      <c r="S234" s="228">
        <v>0</v>
      </c>
      <c r="T234" s="229">
        <f>S234*H234</f>
        <v>0</v>
      </c>
      <c r="AR234" s="23" t="s">
        <v>224</v>
      </c>
      <c r="AT234" s="23" t="s">
        <v>182</v>
      </c>
      <c r="AU234" s="23" t="s">
        <v>187</v>
      </c>
      <c r="AY234" s="23" t="s">
        <v>180</v>
      </c>
      <c r="BE234" s="230">
        <f>IF(N234="základní",J234,0)</f>
        <v>0</v>
      </c>
      <c r="BF234" s="230">
        <f>IF(N234="snížená",J234,0)</f>
        <v>0</v>
      </c>
      <c r="BG234" s="230">
        <f>IF(N234="zákl. přenesená",J234,0)</f>
        <v>0</v>
      </c>
      <c r="BH234" s="230">
        <f>IF(N234="sníž. přenesená",J234,0)</f>
        <v>0</v>
      </c>
      <c r="BI234" s="230">
        <f>IF(N234="nulová",J234,0)</f>
        <v>0</v>
      </c>
      <c r="BJ234" s="23" t="s">
        <v>187</v>
      </c>
      <c r="BK234" s="230">
        <f>ROUND(I234*H234,0)</f>
        <v>0</v>
      </c>
      <c r="BL234" s="23" t="s">
        <v>224</v>
      </c>
      <c r="BM234" s="23" t="s">
        <v>396</v>
      </c>
    </row>
    <row r="235" spans="2:47" s="1" customFormat="1" ht="13.5">
      <c r="B235" s="45"/>
      <c r="C235" s="73"/>
      <c r="D235" s="233" t="s">
        <v>205</v>
      </c>
      <c r="E235" s="73"/>
      <c r="F235" s="254" t="s">
        <v>397</v>
      </c>
      <c r="G235" s="73"/>
      <c r="H235" s="73"/>
      <c r="I235" s="190"/>
      <c r="J235" s="73"/>
      <c r="K235" s="73"/>
      <c r="L235" s="71"/>
      <c r="M235" s="255"/>
      <c r="N235" s="46"/>
      <c r="O235" s="46"/>
      <c r="P235" s="46"/>
      <c r="Q235" s="46"/>
      <c r="R235" s="46"/>
      <c r="S235" s="46"/>
      <c r="T235" s="94"/>
      <c r="AT235" s="23" t="s">
        <v>205</v>
      </c>
      <c r="AU235" s="23" t="s">
        <v>187</v>
      </c>
    </row>
    <row r="236" spans="2:65" s="1" customFormat="1" ht="14.4" customHeight="1">
      <c r="B236" s="45"/>
      <c r="C236" s="220" t="s">
        <v>398</v>
      </c>
      <c r="D236" s="220" t="s">
        <v>182</v>
      </c>
      <c r="E236" s="221" t="s">
        <v>399</v>
      </c>
      <c r="F236" s="222" t="s">
        <v>400</v>
      </c>
      <c r="G236" s="223" t="s">
        <v>358</v>
      </c>
      <c r="H236" s="224">
        <v>2</v>
      </c>
      <c r="I236" s="225"/>
      <c r="J236" s="224">
        <f>ROUND(I236*H236,0)</f>
        <v>0</v>
      </c>
      <c r="K236" s="222" t="s">
        <v>193</v>
      </c>
      <c r="L236" s="71"/>
      <c r="M236" s="226" t="s">
        <v>22</v>
      </c>
      <c r="N236" s="227" t="s">
        <v>45</v>
      </c>
      <c r="O236" s="46"/>
      <c r="P236" s="228">
        <f>O236*H236</f>
        <v>0</v>
      </c>
      <c r="Q236" s="228">
        <v>0</v>
      </c>
      <c r="R236" s="228">
        <f>Q236*H236</f>
        <v>0</v>
      </c>
      <c r="S236" s="228">
        <v>0</v>
      </c>
      <c r="T236" s="229">
        <f>S236*H236</f>
        <v>0</v>
      </c>
      <c r="AR236" s="23" t="s">
        <v>224</v>
      </c>
      <c r="AT236" s="23" t="s">
        <v>182</v>
      </c>
      <c r="AU236" s="23" t="s">
        <v>187</v>
      </c>
      <c r="AY236" s="23" t="s">
        <v>180</v>
      </c>
      <c r="BE236" s="230">
        <f>IF(N236="základní",J236,0)</f>
        <v>0</v>
      </c>
      <c r="BF236" s="230">
        <f>IF(N236="snížená",J236,0)</f>
        <v>0</v>
      </c>
      <c r="BG236" s="230">
        <f>IF(N236="zákl. přenesená",J236,0)</f>
        <v>0</v>
      </c>
      <c r="BH236" s="230">
        <f>IF(N236="sníž. přenesená",J236,0)</f>
        <v>0</v>
      </c>
      <c r="BI236" s="230">
        <f>IF(N236="nulová",J236,0)</f>
        <v>0</v>
      </c>
      <c r="BJ236" s="23" t="s">
        <v>187</v>
      </c>
      <c r="BK236" s="230">
        <f>ROUND(I236*H236,0)</f>
        <v>0</v>
      </c>
      <c r="BL236" s="23" t="s">
        <v>224</v>
      </c>
      <c r="BM236" s="23" t="s">
        <v>401</v>
      </c>
    </row>
    <row r="237" spans="2:65" s="1" customFormat="1" ht="22.8" customHeight="1">
      <c r="B237" s="45"/>
      <c r="C237" s="220" t="s">
        <v>298</v>
      </c>
      <c r="D237" s="220" t="s">
        <v>182</v>
      </c>
      <c r="E237" s="221" t="s">
        <v>402</v>
      </c>
      <c r="F237" s="222" t="s">
        <v>403</v>
      </c>
      <c r="G237" s="223" t="s">
        <v>358</v>
      </c>
      <c r="H237" s="224">
        <v>2</v>
      </c>
      <c r="I237" s="225"/>
      <c r="J237" s="224">
        <f>ROUND(I237*H237,0)</f>
        <v>0</v>
      </c>
      <c r="K237" s="222" t="s">
        <v>193</v>
      </c>
      <c r="L237" s="71"/>
      <c r="M237" s="226" t="s">
        <v>22</v>
      </c>
      <c r="N237" s="227" t="s">
        <v>45</v>
      </c>
      <c r="O237" s="46"/>
      <c r="P237" s="228">
        <f>O237*H237</f>
        <v>0</v>
      </c>
      <c r="Q237" s="228">
        <v>0</v>
      </c>
      <c r="R237" s="228">
        <f>Q237*H237</f>
        <v>0</v>
      </c>
      <c r="S237" s="228">
        <v>0</v>
      </c>
      <c r="T237" s="229">
        <f>S237*H237</f>
        <v>0</v>
      </c>
      <c r="AR237" s="23" t="s">
        <v>224</v>
      </c>
      <c r="AT237" s="23" t="s">
        <v>182</v>
      </c>
      <c r="AU237" s="23" t="s">
        <v>187</v>
      </c>
      <c r="AY237" s="23" t="s">
        <v>180</v>
      </c>
      <c r="BE237" s="230">
        <f>IF(N237="základní",J237,0)</f>
        <v>0</v>
      </c>
      <c r="BF237" s="230">
        <f>IF(N237="snížená",J237,0)</f>
        <v>0</v>
      </c>
      <c r="BG237" s="230">
        <f>IF(N237="zákl. přenesená",J237,0)</f>
        <v>0</v>
      </c>
      <c r="BH237" s="230">
        <f>IF(N237="sníž. přenesená",J237,0)</f>
        <v>0</v>
      </c>
      <c r="BI237" s="230">
        <f>IF(N237="nulová",J237,0)</f>
        <v>0</v>
      </c>
      <c r="BJ237" s="23" t="s">
        <v>187</v>
      </c>
      <c r="BK237" s="230">
        <f>ROUND(I237*H237,0)</f>
        <v>0</v>
      </c>
      <c r="BL237" s="23" t="s">
        <v>224</v>
      </c>
      <c r="BM237" s="23" t="s">
        <v>404</v>
      </c>
    </row>
    <row r="238" spans="2:47" s="1" customFormat="1" ht="13.5">
      <c r="B238" s="45"/>
      <c r="C238" s="73"/>
      <c r="D238" s="233" t="s">
        <v>205</v>
      </c>
      <c r="E238" s="73"/>
      <c r="F238" s="254" t="s">
        <v>405</v>
      </c>
      <c r="G238" s="73"/>
      <c r="H238" s="73"/>
      <c r="I238" s="190"/>
      <c r="J238" s="73"/>
      <c r="K238" s="73"/>
      <c r="L238" s="71"/>
      <c r="M238" s="255"/>
      <c r="N238" s="46"/>
      <c r="O238" s="46"/>
      <c r="P238" s="46"/>
      <c r="Q238" s="46"/>
      <c r="R238" s="46"/>
      <c r="S238" s="46"/>
      <c r="T238" s="94"/>
      <c r="AT238" s="23" t="s">
        <v>205</v>
      </c>
      <c r="AU238" s="23" t="s">
        <v>187</v>
      </c>
    </row>
    <row r="239" spans="2:65" s="1" customFormat="1" ht="22.8" customHeight="1">
      <c r="B239" s="45"/>
      <c r="C239" s="220" t="s">
        <v>406</v>
      </c>
      <c r="D239" s="220" t="s">
        <v>182</v>
      </c>
      <c r="E239" s="221" t="s">
        <v>407</v>
      </c>
      <c r="F239" s="222" t="s">
        <v>408</v>
      </c>
      <c r="G239" s="223" t="s">
        <v>203</v>
      </c>
      <c r="H239" s="224">
        <v>14</v>
      </c>
      <c r="I239" s="225"/>
      <c r="J239" s="224">
        <f>ROUND(I239*H239,0)</f>
        <v>0</v>
      </c>
      <c r="K239" s="222" t="s">
        <v>193</v>
      </c>
      <c r="L239" s="71"/>
      <c r="M239" s="226" t="s">
        <v>22</v>
      </c>
      <c r="N239" s="227" t="s">
        <v>45</v>
      </c>
      <c r="O239" s="46"/>
      <c r="P239" s="228">
        <f>O239*H239</f>
        <v>0</v>
      </c>
      <c r="Q239" s="228">
        <v>0</v>
      </c>
      <c r="R239" s="228">
        <f>Q239*H239</f>
        <v>0</v>
      </c>
      <c r="S239" s="228">
        <v>0</v>
      </c>
      <c r="T239" s="229">
        <f>S239*H239</f>
        <v>0</v>
      </c>
      <c r="AR239" s="23" t="s">
        <v>224</v>
      </c>
      <c r="AT239" s="23" t="s">
        <v>182</v>
      </c>
      <c r="AU239" s="23" t="s">
        <v>187</v>
      </c>
      <c r="AY239" s="23" t="s">
        <v>180</v>
      </c>
      <c r="BE239" s="230">
        <f>IF(N239="základní",J239,0)</f>
        <v>0</v>
      </c>
      <c r="BF239" s="230">
        <f>IF(N239="snížená",J239,0)</f>
        <v>0</v>
      </c>
      <c r="BG239" s="230">
        <f>IF(N239="zákl. přenesená",J239,0)</f>
        <v>0</v>
      </c>
      <c r="BH239" s="230">
        <f>IF(N239="sníž. přenesená",J239,0)</f>
        <v>0</v>
      </c>
      <c r="BI239" s="230">
        <f>IF(N239="nulová",J239,0)</f>
        <v>0</v>
      </c>
      <c r="BJ239" s="23" t="s">
        <v>187</v>
      </c>
      <c r="BK239" s="230">
        <f>ROUND(I239*H239,0)</f>
        <v>0</v>
      </c>
      <c r="BL239" s="23" t="s">
        <v>224</v>
      </c>
      <c r="BM239" s="23" t="s">
        <v>409</v>
      </c>
    </row>
    <row r="240" spans="2:47" s="1" customFormat="1" ht="13.5">
      <c r="B240" s="45"/>
      <c r="C240" s="73"/>
      <c r="D240" s="233" t="s">
        <v>205</v>
      </c>
      <c r="E240" s="73"/>
      <c r="F240" s="254" t="s">
        <v>410</v>
      </c>
      <c r="G240" s="73"/>
      <c r="H240" s="73"/>
      <c r="I240" s="190"/>
      <c r="J240" s="73"/>
      <c r="K240" s="73"/>
      <c r="L240" s="71"/>
      <c r="M240" s="255"/>
      <c r="N240" s="46"/>
      <c r="O240" s="46"/>
      <c r="P240" s="46"/>
      <c r="Q240" s="46"/>
      <c r="R240" s="46"/>
      <c r="S240" s="46"/>
      <c r="T240" s="94"/>
      <c r="AT240" s="23" t="s">
        <v>205</v>
      </c>
      <c r="AU240" s="23" t="s">
        <v>187</v>
      </c>
    </row>
    <row r="241" spans="2:65" s="1" customFormat="1" ht="22.8" customHeight="1">
      <c r="B241" s="45"/>
      <c r="C241" s="220" t="s">
        <v>303</v>
      </c>
      <c r="D241" s="220" t="s">
        <v>182</v>
      </c>
      <c r="E241" s="221" t="s">
        <v>411</v>
      </c>
      <c r="F241" s="222" t="s">
        <v>412</v>
      </c>
      <c r="G241" s="223" t="s">
        <v>203</v>
      </c>
      <c r="H241" s="224">
        <v>14</v>
      </c>
      <c r="I241" s="225"/>
      <c r="J241" s="224">
        <f>ROUND(I241*H241,0)</f>
        <v>0</v>
      </c>
      <c r="K241" s="222" t="s">
        <v>193</v>
      </c>
      <c r="L241" s="71"/>
      <c r="M241" s="226" t="s">
        <v>22</v>
      </c>
      <c r="N241" s="227" t="s">
        <v>45</v>
      </c>
      <c r="O241" s="46"/>
      <c r="P241" s="228">
        <f>O241*H241</f>
        <v>0</v>
      </c>
      <c r="Q241" s="228">
        <v>0</v>
      </c>
      <c r="R241" s="228">
        <f>Q241*H241</f>
        <v>0</v>
      </c>
      <c r="S241" s="228">
        <v>0</v>
      </c>
      <c r="T241" s="229">
        <f>S241*H241</f>
        <v>0</v>
      </c>
      <c r="AR241" s="23" t="s">
        <v>224</v>
      </c>
      <c r="AT241" s="23" t="s">
        <v>182</v>
      </c>
      <c r="AU241" s="23" t="s">
        <v>187</v>
      </c>
      <c r="AY241" s="23" t="s">
        <v>180</v>
      </c>
      <c r="BE241" s="230">
        <f>IF(N241="základní",J241,0)</f>
        <v>0</v>
      </c>
      <c r="BF241" s="230">
        <f>IF(N241="snížená",J241,0)</f>
        <v>0</v>
      </c>
      <c r="BG241" s="230">
        <f>IF(N241="zákl. přenesená",J241,0)</f>
        <v>0</v>
      </c>
      <c r="BH241" s="230">
        <f>IF(N241="sníž. přenesená",J241,0)</f>
        <v>0</v>
      </c>
      <c r="BI241" s="230">
        <f>IF(N241="nulová",J241,0)</f>
        <v>0</v>
      </c>
      <c r="BJ241" s="23" t="s">
        <v>187</v>
      </c>
      <c r="BK241" s="230">
        <f>ROUND(I241*H241,0)</f>
        <v>0</v>
      </c>
      <c r="BL241" s="23" t="s">
        <v>224</v>
      </c>
      <c r="BM241" s="23" t="s">
        <v>413</v>
      </c>
    </row>
    <row r="242" spans="2:47" s="1" customFormat="1" ht="13.5">
      <c r="B242" s="45"/>
      <c r="C242" s="73"/>
      <c r="D242" s="233" t="s">
        <v>205</v>
      </c>
      <c r="E242" s="73"/>
      <c r="F242" s="254" t="s">
        <v>410</v>
      </c>
      <c r="G242" s="73"/>
      <c r="H242" s="73"/>
      <c r="I242" s="190"/>
      <c r="J242" s="73"/>
      <c r="K242" s="73"/>
      <c r="L242" s="71"/>
      <c r="M242" s="255"/>
      <c r="N242" s="46"/>
      <c r="O242" s="46"/>
      <c r="P242" s="46"/>
      <c r="Q242" s="46"/>
      <c r="R242" s="46"/>
      <c r="S242" s="46"/>
      <c r="T242" s="94"/>
      <c r="AT242" s="23" t="s">
        <v>205</v>
      </c>
      <c r="AU242" s="23" t="s">
        <v>187</v>
      </c>
    </row>
    <row r="243" spans="2:65" s="1" customFormat="1" ht="34.2" customHeight="1">
      <c r="B243" s="45"/>
      <c r="C243" s="220" t="s">
        <v>414</v>
      </c>
      <c r="D243" s="220" t="s">
        <v>182</v>
      </c>
      <c r="E243" s="221" t="s">
        <v>415</v>
      </c>
      <c r="F243" s="222" t="s">
        <v>416</v>
      </c>
      <c r="G243" s="223" t="s">
        <v>334</v>
      </c>
      <c r="H243" s="225"/>
      <c r="I243" s="225"/>
      <c r="J243" s="224">
        <f>ROUND(I243*H243,0)</f>
        <v>0</v>
      </c>
      <c r="K243" s="222" t="s">
        <v>193</v>
      </c>
      <c r="L243" s="71"/>
      <c r="M243" s="226" t="s">
        <v>22</v>
      </c>
      <c r="N243" s="227" t="s">
        <v>45</v>
      </c>
      <c r="O243" s="46"/>
      <c r="P243" s="228">
        <f>O243*H243</f>
        <v>0</v>
      </c>
      <c r="Q243" s="228">
        <v>0</v>
      </c>
      <c r="R243" s="228">
        <f>Q243*H243</f>
        <v>0</v>
      </c>
      <c r="S243" s="228">
        <v>0</v>
      </c>
      <c r="T243" s="229">
        <f>S243*H243</f>
        <v>0</v>
      </c>
      <c r="AR243" s="23" t="s">
        <v>224</v>
      </c>
      <c r="AT243" s="23" t="s">
        <v>182</v>
      </c>
      <c r="AU243" s="23" t="s">
        <v>187</v>
      </c>
      <c r="AY243" s="23" t="s">
        <v>180</v>
      </c>
      <c r="BE243" s="230">
        <f>IF(N243="základní",J243,0)</f>
        <v>0</v>
      </c>
      <c r="BF243" s="230">
        <f>IF(N243="snížená",J243,0)</f>
        <v>0</v>
      </c>
      <c r="BG243" s="230">
        <f>IF(N243="zákl. přenesená",J243,0)</f>
        <v>0</v>
      </c>
      <c r="BH243" s="230">
        <f>IF(N243="sníž. přenesená",J243,0)</f>
        <v>0</v>
      </c>
      <c r="BI243" s="230">
        <f>IF(N243="nulová",J243,0)</f>
        <v>0</v>
      </c>
      <c r="BJ243" s="23" t="s">
        <v>187</v>
      </c>
      <c r="BK243" s="230">
        <f>ROUND(I243*H243,0)</f>
        <v>0</v>
      </c>
      <c r="BL243" s="23" t="s">
        <v>224</v>
      </c>
      <c r="BM243" s="23" t="s">
        <v>417</v>
      </c>
    </row>
    <row r="244" spans="2:47" s="1" customFormat="1" ht="13.5">
      <c r="B244" s="45"/>
      <c r="C244" s="73"/>
      <c r="D244" s="233" t="s">
        <v>205</v>
      </c>
      <c r="E244" s="73"/>
      <c r="F244" s="254" t="s">
        <v>418</v>
      </c>
      <c r="G244" s="73"/>
      <c r="H244" s="73"/>
      <c r="I244" s="190"/>
      <c r="J244" s="73"/>
      <c r="K244" s="73"/>
      <c r="L244" s="71"/>
      <c r="M244" s="255"/>
      <c r="N244" s="46"/>
      <c r="O244" s="46"/>
      <c r="P244" s="46"/>
      <c r="Q244" s="46"/>
      <c r="R244" s="46"/>
      <c r="S244" s="46"/>
      <c r="T244" s="94"/>
      <c r="AT244" s="23" t="s">
        <v>205</v>
      </c>
      <c r="AU244" s="23" t="s">
        <v>187</v>
      </c>
    </row>
    <row r="245" spans="2:63" s="10" customFormat="1" ht="29.85" customHeight="1">
      <c r="B245" s="204"/>
      <c r="C245" s="205"/>
      <c r="D245" s="206" t="s">
        <v>72</v>
      </c>
      <c r="E245" s="218" t="s">
        <v>419</v>
      </c>
      <c r="F245" s="218" t="s">
        <v>420</v>
      </c>
      <c r="G245" s="205"/>
      <c r="H245" s="205"/>
      <c r="I245" s="208"/>
      <c r="J245" s="219">
        <f>BK245</f>
        <v>0</v>
      </c>
      <c r="K245" s="205"/>
      <c r="L245" s="210"/>
      <c r="M245" s="211"/>
      <c r="N245" s="212"/>
      <c r="O245" s="212"/>
      <c r="P245" s="213">
        <f>SUM(P246:P268)</f>
        <v>0</v>
      </c>
      <c r="Q245" s="212"/>
      <c r="R245" s="213">
        <f>SUM(R246:R268)</f>
        <v>0</v>
      </c>
      <c r="S245" s="212"/>
      <c r="T245" s="214">
        <f>SUM(T246:T268)</f>
        <v>0</v>
      </c>
      <c r="AR245" s="215" t="s">
        <v>187</v>
      </c>
      <c r="AT245" s="216" t="s">
        <v>72</v>
      </c>
      <c r="AU245" s="216" t="s">
        <v>10</v>
      </c>
      <c r="AY245" s="215" t="s">
        <v>180</v>
      </c>
      <c r="BK245" s="217">
        <f>SUM(BK246:BK268)</f>
        <v>0</v>
      </c>
    </row>
    <row r="246" spans="2:65" s="1" customFormat="1" ht="14.4" customHeight="1">
      <c r="B246" s="45"/>
      <c r="C246" s="220" t="s">
        <v>309</v>
      </c>
      <c r="D246" s="220" t="s">
        <v>182</v>
      </c>
      <c r="E246" s="221" t="s">
        <v>421</v>
      </c>
      <c r="F246" s="222" t="s">
        <v>422</v>
      </c>
      <c r="G246" s="223" t="s">
        <v>423</v>
      </c>
      <c r="H246" s="224">
        <v>1</v>
      </c>
      <c r="I246" s="225"/>
      <c r="J246" s="224">
        <f>ROUND(I246*H246,0)</f>
        <v>0</v>
      </c>
      <c r="K246" s="222" t="s">
        <v>193</v>
      </c>
      <c r="L246" s="71"/>
      <c r="M246" s="226" t="s">
        <v>22</v>
      </c>
      <c r="N246" s="227" t="s">
        <v>45</v>
      </c>
      <c r="O246" s="46"/>
      <c r="P246" s="228">
        <f>O246*H246</f>
        <v>0</v>
      </c>
      <c r="Q246" s="228">
        <v>0</v>
      </c>
      <c r="R246" s="228">
        <f>Q246*H246</f>
        <v>0</v>
      </c>
      <c r="S246" s="228">
        <v>0</v>
      </c>
      <c r="T246" s="229">
        <f>S246*H246</f>
        <v>0</v>
      </c>
      <c r="AR246" s="23" t="s">
        <v>224</v>
      </c>
      <c r="AT246" s="23" t="s">
        <v>182</v>
      </c>
      <c r="AU246" s="23" t="s">
        <v>187</v>
      </c>
      <c r="AY246" s="23" t="s">
        <v>180</v>
      </c>
      <c r="BE246" s="230">
        <f>IF(N246="základní",J246,0)</f>
        <v>0</v>
      </c>
      <c r="BF246" s="230">
        <f>IF(N246="snížená",J246,0)</f>
        <v>0</v>
      </c>
      <c r="BG246" s="230">
        <f>IF(N246="zákl. přenesená",J246,0)</f>
        <v>0</v>
      </c>
      <c r="BH246" s="230">
        <f>IF(N246="sníž. přenesená",J246,0)</f>
        <v>0</v>
      </c>
      <c r="BI246" s="230">
        <f>IF(N246="nulová",J246,0)</f>
        <v>0</v>
      </c>
      <c r="BJ246" s="23" t="s">
        <v>187</v>
      </c>
      <c r="BK246" s="230">
        <f>ROUND(I246*H246,0)</f>
        <v>0</v>
      </c>
      <c r="BL246" s="23" t="s">
        <v>224</v>
      </c>
      <c r="BM246" s="23" t="s">
        <v>424</v>
      </c>
    </row>
    <row r="247" spans="2:65" s="1" customFormat="1" ht="22.8" customHeight="1">
      <c r="B247" s="45"/>
      <c r="C247" s="220" t="s">
        <v>425</v>
      </c>
      <c r="D247" s="220" t="s">
        <v>182</v>
      </c>
      <c r="E247" s="221" t="s">
        <v>426</v>
      </c>
      <c r="F247" s="222" t="s">
        <v>427</v>
      </c>
      <c r="G247" s="223" t="s">
        <v>423</v>
      </c>
      <c r="H247" s="224">
        <v>1</v>
      </c>
      <c r="I247" s="225"/>
      <c r="J247" s="224">
        <f>ROUND(I247*H247,0)</f>
        <v>0</v>
      </c>
      <c r="K247" s="222" t="s">
        <v>193</v>
      </c>
      <c r="L247" s="71"/>
      <c r="M247" s="226" t="s">
        <v>22</v>
      </c>
      <c r="N247" s="227" t="s">
        <v>45</v>
      </c>
      <c r="O247" s="46"/>
      <c r="P247" s="228">
        <f>O247*H247</f>
        <v>0</v>
      </c>
      <c r="Q247" s="228">
        <v>0</v>
      </c>
      <c r="R247" s="228">
        <f>Q247*H247</f>
        <v>0</v>
      </c>
      <c r="S247" s="228">
        <v>0</v>
      </c>
      <c r="T247" s="229">
        <f>S247*H247</f>
        <v>0</v>
      </c>
      <c r="AR247" s="23" t="s">
        <v>224</v>
      </c>
      <c r="AT247" s="23" t="s">
        <v>182</v>
      </c>
      <c r="AU247" s="23" t="s">
        <v>187</v>
      </c>
      <c r="AY247" s="23" t="s">
        <v>180</v>
      </c>
      <c r="BE247" s="230">
        <f>IF(N247="základní",J247,0)</f>
        <v>0</v>
      </c>
      <c r="BF247" s="230">
        <f>IF(N247="snížená",J247,0)</f>
        <v>0</v>
      </c>
      <c r="BG247" s="230">
        <f>IF(N247="zákl. přenesená",J247,0)</f>
        <v>0</v>
      </c>
      <c r="BH247" s="230">
        <f>IF(N247="sníž. přenesená",J247,0)</f>
        <v>0</v>
      </c>
      <c r="BI247" s="230">
        <f>IF(N247="nulová",J247,0)</f>
        <v>0</v>
      </c>
      <c r="BJ247" s="23" t="s">
        <v>187</v>
      </c>
      <c r="BK247" s="230">
        <f>ROUND(I247*H247,0)</f>
        <v>0</v>
      </c>
      <c r="BL247" s="23" t="s">
        <v>224</v>
      </c>
      <c r="BM247" s="23" t="s">
        <v>428</v>
      </c>
    </row>
    <row r="248" spans="2:47" s="1" customFormat="1" ht="13.5">
      <c r="B248" s="45"/>
      <c r="C248" s="73"/>
      <c r="D248" s="233" t="s">
        <v>205</v>
      </c>
      <c r="E248" s="73"/>
      <c r="F248" s="254" t="s">
        <v>429</v>
      </c>
      <c r="G248" s="73"/>
      <c r="H248" s="73"/>
      <c r="I248" s="190"/>
      <c r="J248" s="73"/>
      <c r="K248" s="73"/>
      <c r="L248" s="71"/>
      <c r="M248" s="255"/>
      <c r="N248" s="46"/>
      <c r="O248" s="46"/>
      <c r="P248" s="46"/>
      <c r="Q248" s="46"/>
      <c r="R248" s="46"/>
      <c r="S248" s="46"/>
      <c r="T248" s="94"/>
      <c r="AT248" s="23" t="s">
        <v>205</v>
      </c>
      <c r="AU248" s="23" t="s">
        <v>187</v>
      </c>
    </row>
    <row r="249" spans="2:65" s="1" customFormat="1" ht="14.4" customHeight="1">
      <c r="B249" s="45"/>
      <c r="C249" s="220" t="s">
        <v>318</v>
      </c>
      <c r="D249" s="220" t="s">
        <v>182</v>
      </c>
      <c r="E249" s="221" t="s">
        <v>430</v>
      </c>
      <c r="F249" s="222" t="s">
        <v>431</v>
      </c>
      <c r="G249" s="223" t="s">
        <v>423</v>
      </c>
      <c r="H249" s="224">
        <v>1</v>
      </c>
      <c r="I249" s="225"/>
      <c r="J249" s="224">
        <f>ROUND(I249*H249,0)</f>
        <v>0</v>
      </c>
      <c r="K249" s="222" t="s">
        <v>193</v>
      </c>
      <c r="L249" s="71"/>
      <c r="M249" s="226" t="s">
        <v>22</v>
      </c>
      <c r="N249" s="227" t="s">
        <v>45</v>
      </c>
      <c r="O249" s="46"/>
      <c r="P249" s="228">
        <f>O249*H249</f>
        <v>0</v>
      </c>
      <c r="Q249" s="228">
        <v>0</v>
      </c>
      <c r="R249" s="228">
        <f>Q249*H249</f>
        <v>0</v>
      </c>
      <c r="S249" s="228">
        <v>0</v>
      </c>
      <c r="T249" s="229">
        <f>S249*H249</f>
        <v>0</v>
      </c>
      <c r="AR249" s="23" t="s">
        <v>224</v>
      </c>
      <c r="AT249" s="23" t="s">
        <v>182</v>
      </c>
      <c r="AU249" s="23" t="s">
        <v>187</v>
      </c>
      <c r="AY249" s="23" t="s">
        <v>180</v>
      </c>
      <c r="BE249" s="230">
        <f>IF(N249="základní",J249,0)</f>
        <v>0</v>
      </c>
      <c r="BF249" s="230">
        <f>IF(N249="snížená",J249,0)</f>
        <v>0</v>
      </c>
      <c r="BG249" s="230">
        <f>IF(N249="zákl. přenesená",J249,0)</f>
        <v>0</v>
      </c>
      <c r="BH249" s="230">
        <f>IF(N249="sníž. přenesená",J249,0)</f>
        <v>0</v>
      </c>
      <c r="BI249" s="230">
        <f>IF(N249="nulová",J249,0)</f>
        <v>0</v>
      </c>
      <c r="BJ249" s="23" t="s">
        <v>187</v>
      </c>
      <c r="BK249" s="230">
        <f>ROUND(I249*H249,0)</f>
        <v>0</v>
      </c>
      <c r="BL249" s="23" t="s">
        <v>224</v>
      </c>
      <c r="BM249" s="23" t="s">
        <v>29</v>
      </c>
    </row>
    <row r="250" spans="2:65" s="1" customFormat="1" ht="22.8" customHeight="1">
      <c r="B250" s="45"/>
      <c r="C250" s="220" t="s">
        <v>432</v>
      </c>
      <c r="D250" s="220" t="s">
        <v>182</v>
      </c>
      <c r="E250" s="221" t="s">
        <v>433</v>
      </c>
      <c r="F250" s="222" t="s">
        <v>434</v>
      </c>
      <c r="G250" s="223" t="s">
        <v>423</v>
      </c>
      <c r="H250" s="224">
        <v>1</v>
      </c>
      <c r="I250" s="225"/>
      <c r="J250" s="224">
        <f>ROUND(I250*H250,0)</f>
        <v>0</v>
      </c>
      <c r="K250" s="222" t="s">
        <v>193</v>
      </c>
      <c r="L250" s="71"/>
      <c r="M250" s="226" t="s">
        <v>22</v>
      </c>
      <c r="N250" s="227" t="s">
        <v>45</v>
      </c>
      <c r="O250" s="46"/>
      <c r="P250" s="228">
        <f>O250*H250</f>
        <v>0</v>
      </c>
      <c r="Q250" s="228">
        <v>0</v>
      </c>
      <c r="R250" s="228">
        <f>Q250*H250</f>
        <v>0</v>
      </c>
      <c r="S250" s="228">
        <v>0</v>
      </c>
      <c r="T250" s="229">
        <f>S250*H250</f>
        <v>0</v>
      </c>
      <c r="AR250" s="23" t="s">
        <v>224</v>
      </c>
      <c r="AT250" s="23" t="s">
        <v>182</v>
      </c>
      <c r="AU250" s="23" t="s">
        <v>187</v>
      </c>
      <c r="AY250" s="23" t="s">
        <v>180</v>
      </c>
      <c r="BE250" s="230">
        <f>IF(N250="základní",J250,0)</f>
        <v>0</v>
      </c>
      <c r="BF250" s="230">
        <f>IF(N250="snížená",J250,0)</f>
        <v>0</v>
      </c>
      <c r="BG250" s="230">
        <f>IF(N250="zákl. přenesená",J250,0)</f>
        <v>0</v>
      </c>
      <c r="BH250" s="230">
        <f>IF(N250="sníž. přenesená",J250,0)</f>
        <v>0</v>
      </c>
      <c r="BI250" s="230">
        <f>IF(N250="nulová",J250,0)</f>
        <v>0</v>
      </c>
      <c r="BJ250" s="23" t="s">
        <v>187</v>
      </c>
      <c r="BK250" s="230">
        <f>ROUND(I250*H250,0)</f>
        <v>0</v>
      </c>
      <c r="BL250" s="23" t="s">
        <v>224</v>
      </c>
      <c r="BM250" s="23" t="s">
        <v>435</v>
      </c>
    </row>
    <row r="251" spans="2:47" s="1" customFormat="1" ht="13.5">
      <c r="B251" s="45"/>
      <c r="C251" s="73"/>
      <c r="D251" s="233" t="s">
        <v>205</v>
      </c>
      <c r="E251" s="73"/>
      <c r="F251" s="254" t="s">
        <v>436</v>
      </c>
      <c r="G251" s="73"/>
      <c r="H251" s="73"/>
      <c r="I251" s="190"/>
      <c r="J251" s="73"/>
      <c r="K251" s="73"/>
      <c r="L251" s="71"/>
      <c r="M251" s="255"/>
      <c r="N251" s="46"/>
      <c r="O251" s="46"/>
      <c r="P251" s="46"/>
      <c r="Q251" s="46"/>
      <c r="R251" s="46"/>
      <c r="S251" s="46"/>
      <c r="T251" s="94"/>
      <c r="AT251" s="23" t="s">
        <v>205</v>
      </c>
      <c r="AU251" s="23" t="s">
        <v>187</v>
      </c>
    </row>
    <row r="252" spans="2:65" s="1" customFormat="1" ht="14.4" customHeight="1">
      <c r="B252" s="45"/>
      <c r="C252" s="220" t="s">
        <v>323</v>
      </c>
      <c r="D252" s="220" t="s">
        <v>182</v>
      </c>
      <c r="E252" s="221" t="s">
        <v>437</v>
      </c>
      <c r="F252" s="222" t="s">
        <v>438</v>
      </c>
      <c r="G252" s="223" t="s">
        <v>423</v>
      </c>
      <c r="H252" s="224">
        <v>1</v>
      </c>
      <c r="I252" s="225"/>
      <c r="J252" s="224">
        <f>ROUND(I252*H252,0)</f>
        <v>0</v>
      </c>
      <c r="K252" s="222" t="s">
        <v>193</v>
      </c>
      <c r="L252" s="71"/>
      <c r="M252" s="226" t="s">
        <v>22</v>
      </c>
      <c r="N252" s="227" t="s">
        <v>45</v>
      </c>
      <c r="O252" s="46"/>
      <c r="P252" s="228">
        <f>O252*H252</f>
        <v>0</v>
      </c>
      <c r="Q252" s="228">
        <v>0</v>
      </c>
      <c r="R252" s="228">
        <f>Q252*H252</f>
        <v>0</v>
      </c>
      <c r="S252" s="228">
        <v>0</v>
      </c>
      <c r="T252" s="229">
        <f>S252*H252</f>
        <v>0</v>
      </c>
      <c r="AR252" s="23" t="s">
        <v>224</v>
      </c>
      <c r="AT252" s="23" t="s">
        <v>182</v>
      </c>
      <c r="AU252" s="23" t="s">
        <v>187</v>
      </c>
      <c r="AY252" s="23" t="s">
        <v>180</v>
      </c>
      <c r="BE252" s="230">
        <f>IF(N252="základní",J252,0)</f>
        <v>0</v>
      </c>
      <c r="BF252" s="230">
        <f>IF(N252="snížená",J252,0)</f>
        <v>0</v>
      </c>
      <c r="BG252" s="230">
        <f>IF(N252="zákl. přenesená",J252,0)</f>
        <v>0</v>
      </c>
      <c r="BH252" s="230">
        <f>IF(N252="sníž. přenesená",J252,0)</f>
        <v>0</v>
      </c>
      <c r="BI252" s="230">
        <f>IF(N252="nulová",J252,0)</f>
        <v>0</v>
      </c>
      <c r="BJ252" s="23" t="s">
        <v>187</v>
      </c>
      <c r="BK252" s="230">
        <f>ROUND(I252*H252,0)</f>
        <v>0</v>
      </c>
      <c r="BL252" s="23" t="s">
        <v>224</v>
      </c>
      <c r="BM252" s="23" t="s">
        <v>439</v>
      </c>
    </row>
    <row r="253" spans="2:65" s="1" customFormat="1" ht="22.8" customHeight="1">
      <c r="B253" s="45"/>
      <c r="C253" s="220" t="s">
        <v>440</v>
      </c>
      <c r="D253" s="220" t="s">
        <v>182</v>
      </c>
      <c r="E253" s="221" t="s">
        <v>441</v>
      </c>
      <c r="F253" s="222" t="s">
        <v>442</v>
      </c>
      <c r="G253" s="223" t="s">
        <v>423</v>
      </c>
      <c r="H253" s="224">
        <v>1</v>
      </c>
      <c r="I253" s="225"/>
      <c r="J253" s="224">
        <f>ROUND(I253*H253,0)</f>
        <v>0</v>
      </c>
      <c r="K253" s="222" t="s">
        <v>193</v>
      </c>
      <c r="L253" s="71"/>
      <c r="M253" s="226" t="s">
        <v>22</v>
      </c>
      <c r="N253" s="227" t="s">
        <v>45</v>
      </c>
      <c r="O253" s="46"/>
      <c r="P253" s="228">
        <f>O253*H253</f>
        <v>0</v>
      </c>
      <c r="Q253" s="228">
        <v>0</v>
      </c>
      <c r="R253" s="228">
        <f>Q253*H253</f>
        <v>0</v>
      </c>
      <c r="S253" s="228">
        <v>0</v>
      </c>
      <c r="T253" s="229">
        <f>S253*H253</f>
        <v>0</v>
      </c>
      <c r="AR253" s="23" t="s">
        <v>224</v>
      </c>
      <c r="AT253" s="23" t="s">
        <v>182</v>
      </c>
      <c r="AU253" s="23" t="s">
        <v>187</v>
      </c>
      <c r="AY253" s="23" t="s">
        <v>180</v>
      </c>
      <c r="BE253" s="230">
        <f>IF(N253="základní",J253,0)</f>
        <v>0</v>
      </c>
      <c r="BF253" s="230">
        <f>IF(N253="snížená",J253,0)</f>
        <v>0</v>
      </c>
      <c r="BG253" s="230">
        <f>IF(N253="zákl. přenesená",J253,0)</f>
        <v>0</v>
      </c>
      <c r="BH253" s="230">
        <f>IF(N253="sníž. přenesená",J253,0)</f>
        <v>0</v>
      </c>
      <c r="BI253" s="230">
        <f>IF(N253="nulová",J253,0)</f>
        <v>0</v>
      </c>
      <c r="BJ253" s="23" t="s">
        <v>187</v>
      </c>
      <c r="BK253" s="230">
        <f>ROUND(I253*H253,0)</f>
        <v>0</v>
      </c>
      <c r="BL253" s="23" t="s">
        <v>224</v>
      </c>
      <c r="BM253" s="23" t="s">
        <v>443</v>
      </c>
    </row>
    <row r="254" spans="2:47" s="1" customFormat="1" ht="13.5">
      <c r="B254" s="45"/>
      <c r="C254" s="73"/>
      <c r="D254" s="233" t="s">
        <v>205</v>
      </c>
      <c r="E254" s="73"/>
      <c r="F254" s="254" t="s">
        <v>444</v>
      </c>
      <c r="G254" s="73"/>
      <c r="H254" s="73"/>
      <c r="I254" s="190"/>
      <c r="J254" s="73"/>
      <c r="K254" s="73"/>
      <c r="L254" s="71"/>
      <c r="M254" s="255"/>
      <c r="N254" s="46"/>
      <c r="O254" s="46"/>
      <c r="P254" s="46"/>
      <c r="Q254" s="46"/>
      <c r="R254" s="46"/>
      <c r="S254" s="46"/>
      <c r="T254" s="94"/>
      <c r="AT254" s="23" t="s">
        <v>205</v>
      </c>
      <c r="AU254" s="23" t="s">
        <v>187</v>
      </c>
    </row>
    <row r="255" spans="2:65" s="1" customFormat="1" ht="22.8" customHeight="1">
      <c r="B255" s="45"/>
      <c r="C255" s="220" t="s">
        <v>329</v>
      </c>
      <c r="D255" s="220" t="s">
        <v>182</v>
      </c>
      <c r="E255" s="221" t="s">
        <v>445</v>
      </c>
      <c r="F255" s="222" t="s">
        <v>446</v>
      </c>
      <c r="G255" s="223" t="s">
        <v>423</v>
      </c>
      <c r="H255" s="224">
        <v>1</v>
      </c>
      <c r="I255" s="225"/>
      <c r="J255" s="224">
        <f>ROUND(I255*H255,0)</f>
        <v>0</v>
      </c>
      <c r="K255" s="222" t="s">
        <v>193</v>
      </c>
      <c r="L255" s="71"/>
      <c r="M255" s="226" t="s">
        <v>22</v>
      </c>
      <c r="N255" s="227" t="s">
        <v>45</v>
      </c>
      <c r="O255" s="46"/>
      <c r="P255" s="228">
        <f>O255*H255</f>
        <v>0</v>
      </c>
      <c r="Q255" s="228">
        <v>0</v>
      </c>
      <c r="R255" s="228">
        <f>Q255*H255</f>
        <v>0</v>
      </c>
      <c r="S255" s="228">
        <v>0</v>
      </c>
      <c r="T255" s="229">
        <f>S255*H255</f>
        <v>0</v>
      </c>
      <c r="AR255" s="23" t="s">
        <v>224</v>
      </c>
      <c r="AT255" s="23" t="s">
        <v>182</v>
      </c>
      <c r="AU255" s="23" t="s">
        <v>187</v>
      </c>
      <c r="AY255" s="23" t="s">
        <v>180</v>
      </c>
      <c r="BE255" s="230">
        <f>IF(N255="základní",J255,0)</f>
        <v>0</v>
      </c>
      <c r="BF255" s="230">
        <f>IF(N255="snížená",J255,0)</f>
        <v>0</v>
      </c>
      <c r="BG255" s="230">
        <f>IF(N255="zákl. přenesená",J255,0)</f>
        <v>0</v>
      </c>
      <c r="BH255" s="230">
        <f>IF(N255="sníž. přenesená",J255,0)</f>
        <v>0</v>
      </c>
      <c r="BI255" s="230">
        <f>IF(N255="nulová",J255,0)</f>
        <v>0</v>
      </c>
      <c r="BJ255" s="23" t="s">
        <v>187</v>
      </c>
      <c r="BK255" s="230">
        <f>ROUND(I255*H255,0)</f>
        <v>0</v>
      </c>
      <c r="BL255" s="23" t="s">
        <v>224</v>
      </c>
      <c r="BM255" s="23" t="s">
        <v>447</v>
      </c>
    </row>
    <row r="256" spans="2:65" s="1" customFormat="1" ht="14.4" customHeight="1">
      <c r="B256" s="45"/>
      <c r="C256" s="220" t="s">
        <v>448</v>
      </c>
      <c r="D256" s="220" t="s">
        <v>182</v>
      </c>
      <c r="E256" s="221" t="s">
        <v>449</v>
      </c>
      <c r="F256" s="222" t="s">
        <v>450</v>
      </c>
      <c r="G256" s="223" t="s">
        <v>423</v>
      </c>
      <c r="H256" s="224">
        <v>1</v>
      </c>
      <c r="I256" s="225"/>
      <c r="J256" s="224">
        <f>ROUND(I256*H256,0)</f>
        <v>0</v>
      </c>
      <c r="K256" s="222" t="s">
        <v>193</v>
      </c>
      <c r="L256" s="71"/>
      <c r="M256" s="226" t="s">
        <v>22</v>
      </c>
      <c r="N256" s="227" t="s">
        <v>45</v>
      </c>
      <c r="O256" s="46"/>
      <c r="P256" s="228">
        <f>O256*H256</f>
        <v>0</v>
      </c>
      <c r="Q256" s="228">
        <v>0</v>
      </c>
      <c r="R256" s="228">
        <f>Q256*H256</f>
        <v>0</v>
      </c>
      <c r="S256" s="228">
        <v>0</v>
      </c>
      <c r="T256" s="229">
        <f>S256*H256</f>
        <v>0</v>
      </c>
      <c r="AR256" s="23" t="s">
        <v>224</v>
      </c>
      <c r="AT256" s="23" t="s">
        <v>182</v>
      </c>
      <c r="AU256" s="23" t="s">
        <v>187</v>
      </c>
      <c r="AY256" s="23" t="s">
        <v>180</v>
      </c>
      <c r="BE256" s="230">
        <f>IF(N256="základní",J256,0)</f>
        <v>0</v>
      </c>
      <c r="BF256" s="230">
        <f>IF(N256="snížená",J256,0)</f>
        <v>0</v>
      </c>
      <c r="BG256" s="230">
        <f>IF(N256="zákl. přenesená",J256,0)</f>
        <v>0</v>
      </c>
      <c r="BH256" s="230">
        <f>IF(N256="sníž. přenesená",J256,0)</f>
        <v>0</v>
      </c>
      <c r="BI256" s="230">
        <f>IF(N256="nulová",J256,0)</f>
        <v>0</v>
      </c>
      <c r="BJ256" s="23" t="s">
        <v>187</v>
      </c>
      <c r="BK256" s="230">
        <f>ROUND(I256*H256,0)</f>
        <v>0</v>
      </c>
      <c r="BL256" s="23" t="s">
        <v>224</v>
      </c>
      <c r="BM256" s="23" t="s">
        <v>451</v>
      </c>
    </row>
    <row r="257" spans="2:47" s="1" customFormat="1" ht="13.5">
      <c r="B257" s="45"/>
      <c r="C257" s="73"/>
      <c r="D257" s="233" t="s">
        <v>205</v>
      </c>
      <c r="E257" s="73"/>
      <c r="F257" s="254" t="s">
        <v>452</v>
      </c>
      <c r="G257" s="73"/>
      <c r="H257" s="73"/>
      <c r="I257" s="190"/>
      <c r="J257" s="73"/>
      <c r="K257" s="73"/>
      <c r="L257" s="71"/>
      <c r="M257" s="255"/>
      <c r="N257" s="46"/>
      <c r="O257" s="46"/>
      <c r="P257" s="46"/>
      <c r="Q257" s="46"/>
      <c r="R257" s="46"/>
      <c r="S257" s="46"/>
      <c r="T257" s="94"/>
      <c r="AT257" s="23" t="s">
        <v>205</v>
      </c>
      <c r="AU257" s="23" t="s">
        <v>187</v>
      </c>
    </row>
    <row r="258" spans="2:65" s="1" customFormat="1" ht="22.8" customHeight="1">
      <c r="B258" s="45"/>
      <c r="C258" s="220" t="s">
        <v>335</v>
      </c>
      <c r="D258" s="220" t="s">
        <v>182</v>
      </c>
      <c r="E258" s="221" t="s">
        <v>453</v>
      </c>
      <c r="F258" s="222" t="s">
        <v>454</v>
      </c>
      <c r="G258" s="223" t="s">
        <v>423</v>
      </c>
      <c r="H258" s="224">
        <v>1</v>
      </c>
      <c r="I258" s="225"/>
      <c r="J258" s="224">
        <f>ROUND(I258*H258,0)</f>
        <v>0</v>
      </c>
      <c r="K258" s="222" t="s">
        <v>193</v>
      </c>
      <c r="L258" s="71"/>
      <c r="M258" s="226" t="s">
        <v>22</v>
      </c>
      <c r="N258" s="227" t="s">
        <v>45</v>
      </c>
      <c r="O258" s="46"/>
      <c r="P258" s="228">
        <f>O258*H258</f>
        <v>0</v>
      </c>
      <c r="Q258" s="228">
        <v>0</v>
      </c>
      <c r="R258" s="228">
        <f>Q258*H258</f>
        <v>0</v>
      </c>
      <c r="S258" s="228">
        <v>0</v>
      </c>
      <c r="T258" s="229">
        <f>S258*H258</f>
        <v>0</v>
      </c>
      <c r="AR258" s="23" t="s">
        <v>224</v>
      </c>
      <c r="AT258" s="23" t="s">
        <v>182</v>
      </c>
      <c r="AU258" s="23" t="s">
        <v>187</v>
      </c>
      <c r="AY258" s="23" t="s">
        <v>180</v>
      </c>
      <c r="BE258" s="230">
        <f>IF(N258="základní",J258,0)</f>
        <v>0</v>
      </c>
      <c r="BF258" s="230">
        <f>IF(N258="snížená",J258,0)</f>
        <v>0</v>
      </c>
      <c r="BG258" s="230">
        <f>IF(N258="zákl. přenesená",J258,0)</f>
        <v>0</v>
      </c>
      <c r="BH258" s="230">
        <f>IF(N258="sníž. přenesená",J258,0)</f>
        <v>0</v>
      </c>
      <c r="BI258" s="230">
        <f>IF(N258="nulová",J258,0)</f>
        <v>0</v>
      </c>
      <c r="BJ258" s="23" t="s">
        <v>187</v>
      </c>
      <c r="BK258" s="230">
        <f>ROUND(I258*H258,0)</f>
        <v>0</v>
      </c>
      <c r="BL258" s="23" t="s">
        <v>224</v>
      </c>
      <c r="BM258" s="23" t="s">
        <v>455</v>
      </c>
    </row>
    <row r="259" spans="2:65" s="1" customFormat="1" ht="22.8" customHeight="1">
      <c r="B259" s="45"/>
      <c r="C259" s="220" t="s">
        <v>456</v>
      </c>
      <c r="D259" s="220" t="s">
        <v>182</v>
      </c>
      <c r="E259" s="221" t="s">
        <v>457</v>
      </c>
      <c r="F259" s="222" t="s">
        <v>458</v>
      </c>
      <c r="G259" s="223" t="s">
        <v>358</v>
      </c>
      <c r="H259" s="224">
        <v>1</v>
      </c>
      <c r="I259" s="225"/>
      <c r="J259" s="224">
        <f>ROUND(I259*H259,0)</f>
        <v>0</v>
      </c>
      <c r="K259" s="222" t="s">
        <v>193</v>
      </c>
      <c r="L259" s="71"/>
      <c r="M259" s="226" t="s">
        <v>22</v>
      </c>
      <c r="N259" s="227" t="s">
        <v>45</v>
      </c>
      <c r="O259" s="46"/>
      <c r="P259" s="228">
        <f>O259*H259</f>
        <v>0</v>
      </c>
      <c r="Q259" s="228">
        <v>0</v>
      </c>
      <c r="R259" s="228">
        <f>Q259*H259</f>
        <v>0</v>
      </c>
      <c r="S259" s="228">
        <v>0</v>
      </c>
      <c r="T259" s="229">
        <f>S259*H259</f>
        <v>0</v>
      </c>
      <c r="AR259" s="23" t="s">
        <v>224</v>
      </c>
      <c r="AT259" s="23" t="s">
        <v>182</v>
      </c>
      <c r="AU259" s="23" t="s">
        <v>187</v>
      </c>
      <c r="AY259" s="23" t="s">
        <v>180</v>
      </c>
      <c r="BE259" s="230">
        <f>IF(N259="základní",J259,0)</f>
        <v>0</v>
      </c>
      <c r="BF259" s="230">
        <f>IF(N259="snížená",J259,0)</f>
        <v>0</v>
      </c>
      <c r="BG259" s="230">
        <f>IF(N259="zákl. přenesená",J259,0)</f>
        <v>0</v>
      </c>
      <c r="BH259" s="230">
        <f>IF(N259="sníž. přenesená",J259,0)</f>
        <v>0</v>
      </c>
      <c r="BI259" s="230">
        <f>IF(N259="nulová",J259,0)</f>
        <v>0</v>
      </c>
      <c r="BJ259" s="23" t="s">
        <v>187</v>
      </c>
      <c r="BK259" s="230">
        <f>ROUND(I259*H259,0)</f>
        <v>0</v>
      </c>
      <c r="BL259" s="23" t="s">
        <v>224</v>
      </c>
      <c r="BM259" s="23" t="s">
        <v>459</v>
      </c>
    </row>
    <row r="260" spans="2:65" s="1" customFormat="1" ht="14.4" customHeight="1">
      <c r="B260" s="45"/>
      <c r="C260" s="220" t="s">
        <v>342</v>
      </c>
      <c r="D260" s="220" t="s">
        <v>182</v>
      </c>
      <c r="E260" s="221" t="s">
        <v>460</v>
      </c>
      <c r="F260" s="222" t="s">
        <v>461</v>
      </c>
      <c r="G260" s="223" t="s">
        <v>423</v>
      </c>
      <c r="H260" s="224">
        <v>3</v>
      </c>
      <c r="I260" s="225"/>
      <c r="J260" s="224">
        <f>ROUND(I260*H260,0)</f>
        <v>0</v>
      </c>
      <c r="K260" s="222" t="s">
        <v>193</v>
      </c>
      <c r="L260" s="71"/>
      <c r="M260" s="226" t="s">
        <v>22</v>
      </c>
      <c r="N260" s="227" t="s">
        <v>45</v>
      </c>
      <c r="O260" s="46"/>
      <c r="P260" s="228">
        <f>O260*H260</f>
        <v>0</v>
      </c>
      <c r="Q260" s="228">
        <v>0</v>
      </c>
      <c r="R260" s="228">
        <f>Q260*H260</f>
        <v>0</v>
      </c>
      <c r="S260" s="228">
        <v>0</v>
      </c>
      <c r="T260" s="229">
        <f>S260*H260</f>
        <v>0</v>
      </c>
      <c r="AR260" s="23" t="s">
        <v>224</v>
      </c>
      <c r="AT260" s="23" t="s">
        <v>182</v>
      </c>
      <c r="AU260" s="23" t="s">
        <v>187</v>
      </c>
      <c r="AY260" s="23" t="s">
        <v>180</v>
      </c>
      <c r="BE260" s="230">
        <f>IF(N260="základní",J260,0)</f>
        <v>0</v>
      </c>
      <c r="BF260" s="230">
        <f>IF(N260="snížená",J260,0)</f>
        <v>0</v>
      </c>
      <c r="BG260" s="230">
        <f>IF(N260="zákl. přenesená",J260,0)</f>
        <v>0</v>
      </c>
      <c r="BH260" s="230">
        <f>IF(N260="sníž. přenesená",J260,0)</f>
        <v>0</v>
      </c>
      <c r="BI260" s="230">
        <f>IF(N260="nulová",J260,0)</f>
        <v>0</v>
      </c>
      <c r="BJ260" s="23" t="s">
        <v>187</v>
      </c>
      <c r="BK260" s="230">
        <f>ROUND(I260*H260,0)</f>
        <v>0</v>
      </c>
      <c r="BL260" s="23" t="s">
        <v>224</v>
      </c>
      <c r="BM260" s="23" t="s">
        <v>462</v>
      </c>
    </row>
    <row r="261" spans="2:65" s="1" customFormat="1" ht="22.8" customHeight="1">
      <c r="B261" s="45"/>
      <c r="C261" s="220" t="s">
        <v>463</v>
      </c>
      <c r="D261" s="220" t="s">
        <v>182</v>
      </c>
      <c r="E261" s="221" t="s">
        <v>464</v>
      </c>
      <c r="F261" s="222" t="s">
        <v>465</v>
      </c>
      <c r="G261" s="223" t="s">
        <v>423</v>
      </c>
      <c r="H261" s="224">
        <v>1</v>
      </c>
      <c r="I261" s="225"/>
      <c r="J261" s="224">
        <f>ROUND(I261*H261,0)</f>
        <v>0</v>
      </c>
      <c r="K261" s="222" t="s">
        <v>193</v>
      </c>
      <c r="L261" s="71"/>
      <c r="M261" s="226" t="s">
        <v>22</v>
      </c>
      <c r="N261" s="227" t="s">
        <v>45</v>
      </c>
      <c r="O261" s="46"/>
      <c r="P261" s="228">
        <f>O261*H261</f>
        <v>0</v>
      </c>
      <c r="Q261" s="228">
        <v>0</v>
      </c>
      <c r="R261" s="228">
        <f>Q261*H261</f>
        <v>0</v>
      </c>
      <c r="S261" s="228">
        <v>0</v>
      </c>
      <c r="T261" s="229">
        <f>S261*H261</f>
        <v>0</v>
      </c>
      <c r="AR261" s="23" t="s">
        <v>224</v>
      </c>
      <c r="AT261" s="23" t="s">
        <v>182</v>
      </c>
      <c r="AU261" s="23" t="s">
        <v>187</v>
      </c>
      <c r="AY261" s="23" t="s">
        <v>180</v>
      </c>
      <c r="BE261" s="230">
        <f>IF(N261="základní",J261,0)</f>
        <v>0</v>
      </c>
      <c r="BF261" s="230">
        <f>IF(N261="snížená",J261,0)</f>
        <v>0</v>
      </c>
      <c r="BG261" s="230">
        <f>IF(N261="zákl. přenesená",J261,0)</f>
        <v>0</v>
      </c>
      <c r="BH261" s="230">
        <f>IF(N261="sníž. přenesená",J261,0)</f>
        <v>0</v>
      </c>
      <c r="BI261" s="230">
        <f>IF(N261="nulová",J261,0)</f>
        <v>0</v>
      </c>
      <c r="BJ261" s="23" t="s">
        <v>187</v>
      </c>
      <c r="BK261" s="230">
        <f>ROUND(I261*H261,0)</f>
        <v>0</v>
      </c>
      <c r="BL261" s="23" t="s">
        <v>224</v>
      </c>
      <c r="BM261" s="23" t="s">
        <v>466</v>
      </c>
    </row>
    <row r="262" spans="2:47" s="1" customFormat="1" ht="13.5">
      <c r="B262" s="45"/>
      <c r="C262" s="73"/>
      <c r="D262" s="233" t="s">
        <v>205</v>
      </c>
      <c r="E262" s="73"/>
      <c r="F262" s="254" t="s">
        <v>467</v>
      </c>
      <c r="G262" s="73"/>
      <c r="H262" s="73"/>
      <c r="I262" s="190"/>
      <c r="J262" s="73"/>
      <c r="K262" s="73"/>
      <c r="L262" s="71"/>
      <c r="M262" s="255"/>
      <c r="N262" s="46"/>
      <c r="O262" s="46"/>
      <c r="P262" s="46"/>
      <c r="Q262" s="46"/>
      <c r="R262" s="46"/>
      <c r="S262" s="46"/>
      <c r="T262" s="94"/>
      <c r="AT262" s="23" t="s">
        <v>205</v>
      </c>
      <c r="AU262" s="23" t="s">
        <v>187</v>
      </c>
    </row>
    <row r="263" spans="2:65" s="1" customFormat="1" ht="14.4" customHeight="1">
      <c r="B263" s="45"/>
      <c r="C263" s="220" t="s">
        <v>345</v>
      </c>
      <c r="D263" s="220" t="s">
        <v>182</v>
      </c>
      <c r="E263" s="221" t="s">
        <v>468</v>
      </c>
      <c r="F263" s="222" t="s">
        <v>469</v>
      </c>
      <c r="G263" s="223" t="s">
        <v>423</v>
      </c>
      <c r="H263" s="224">
        <v>1</v>
      </c>
      <c r="I263" s="225"/>
      <c r="J263" s="224">
        <f>ROUND(I263*H263,0)</f>
        <v>0</v>
      </c>
      <c r="K263" s="222" t="s">
        <v>193</v>
      </c>
      <c r="L263" s="71"/>
      <c r="M263" s="226" t="s">
        <v>22</v>
      </c>
      <c r="N263" s="227" t="s">
        <v>45</v>
      </c>
      <c r="O263" s="46"/>
      <c r="P263" s="228">
        <f>O263*H263</f>
        <v>0</v>
      </c>
      <c r="Q263" s="228">
        <v>0</v>
      </c>
      <c r="R263" s="228">
        <f>Q263*H263</f>
        <v>0</v>
      </c>
      <c r="S263" s="228">
        <v>0</v>
      </c>
      <c r="T263" s="229">
        <f>S263*H263</f>
        <v>0</v>
      </c>
      <c r="AR263" s="23" t="s">
        <v>224</v>
      </c>
      <c r="AT263" s="23" t="s">
        <v>182</v>
      </c>
      <c r="AU263" s="23" t="s">
        <v>187</v>
      </c>
      <c r="AY263" s="23" t="s">
        <v>180</v>
      </c>
      <c r="BE263" s="230">
        <f>IF(N263="základní",J263,0)</f>
        <v>0</v>
      </c>
      <c r="BF263" s="230">
        <f>IF(N263="snížená",J263,0)</f>
        <v>0</v>
      </c>
      <c r="BG263" s="230">
        <f>IF(N263="zákl. přenesená",J263,0)</f>
        <v>0</v>
      </c>
      <c r="BH263" s="230">
        <f>IF(N263="sníž. přenesená",J263,0)</f>
        <v>0</v>
      </c>
      <c r="BI263" s="230">
        <f>IF(N263="nulová",J263,0)</f>
        <v>0</v>
      </c>
      <c r="BJ263" s="23" t="s">
        <v>187</v>
      </c>
      <c r="BK263" s="230">
        <f>ROUND(I263*H263,0)</f>
        <v>0</v>
      </c>
      <c r="BL263" s="23" t="s">
        <v>224</v>
      </c>
      <c r="BM263" s="23" t="s">
        <v>470</v>
      </c>
    </row>
    <row r="264" spans="2:47" s="1" customFormat="1" ht="13.5">
      <c r="B264" s="45"/>
      <c r="C264" s="73"/>
      <c r="D264" s="233" t="s">
        <v>205</v>
      </c>
      <c r="E264" s="73"/>
      <c r="F264" s="254" t="s">
        <v>471</v>
      </c>
      <c r="G264" s="73"/>
      <c r="H264" s="73"/>
      <c r="I264" s="190"/>
      <c r="J264" s="73"/>
      <c r="K264" s="73"/>
      <c r="L264" s="71"/>
      <c r="M264" s="255"/>
      <c r="N264" s="46"/>
      <c r="O264" s="46"/>
      <c r="P264" s="46"/>
      <c r="Q264" s="46"/>
      <c r="R264" s="46"/>
      <c r="S264" s="46"/>
      <c r="T264" s="94"/>
      <c r="AT264" s="23" t="s">
        <v>205</v>
      </c>
      <c r="AU264" s="23" t="s">
        <v>187</v>
      </c>
    </row>
    <row r="265" spans="2:65" s="1" customFormat="1" ht="14.4" customHeight="1">
      <c r="B265" s="45"/>
      <c r="C265" s="220" t="s">
        <v>472</v>
      </c>
      <c r="D265" s="220" t="s">
        <v>182</v>
      </c>
      <c r="E265" s="221" t="s">
        <v>473</v>
      </c>
      <c r="F265" s="222" t="s">
        <v>474</v>
      </c>
      <c r="G265" s="223" t="s">
        <v>423</v>
      </c>
      <c r="H265" s="224">
        <v>1</v>
      </c>
      <c r="I265" s="225"/>
      <c r="J265" s="224">
        <f>ROUND(I265*H265,0)</f>
        <v>0</v>
      </c>
      <c r="K265" s="222" t="s">
        <v>193</v>
      </c>
      <c r="L265" s="71"/>
      <c r="M265" s="226" t="s">
        <v>22</v>
      </c>
      <c r="N265" s="227" t="s">
        <v>45</v>
      </c>
      <c r="O265" s="46"/>
      <c r="P265" s="228">
        <f>O265*H265</f>
        <v>0</v>
      </c>
      <c r="Q265" s="228">
        <v>0</v>
      </c>
      <c r="R265" s="228">
        <f>Q265*H265</f>
        <v>0</v>
      </c>
      <c r="S265" s="228">
        <v>0</v>
      </c>
      <c r="T265" s="229">
        <f>S265*H265</f>
        <v>0</v>
      </c>
      <c r="AR265" s="23" t="s">
        <v>224</v>
      </c>
      <c r="AT265" s="23" t="s">
        <v>182</v>
      </c>
      <c r="AU265" s="23" t="s">
        <v>187</v>
      </c>
      <c r="AY265" s="23" t="s">
        <v>180</v>
      </c>
      <c r="BE265" s="230">
        <f>IF(N265="základní",J265,0)</f>
        <v>0</v>
      </c>
      <c r="BF265" s="230">
        <f>IF(N265="snížená",J265,0)</f>
        <v>0</v>
      </c>
      <c r="BG265" s="230">
        <f>IF(N265="zákl. přenesená",J265,0)</f>
        <v>0</v>
      </c>
      <c r="BH265" s="230">
        <f>IF(N265="sníž. přenesená",J265,0)</f>
        <v>0</v>
      </c>
      <c r="BI265" s="230">
        <f>IF(N265="nulová",J265,0)</f>
        <v>0</v>
      </c>
      <c r="BJ265" s="23" t="s">
        <v>187</v>
      </c>
      <c r="BK265" s="230">
        <f>ROUND(I265*H265,0)</f>
        <v>0</v>
      </c>
      <c r="BL265" s="23" t="s">
        <v>224</v>
      </c>
      <c r="BM265" s="23" t="s">
        <v>475</v>
      </c>
    </row>
    <row r="266" spans="2:47" s="1" customFormat="1" ht="13.5">
      <c r="B266" s="45"/>
      <c r="C266" s="73"/>
      <c r="D266" s="233" t="s">
        <v>205</v>
      </c>
      <c r="E266" s="73"/>
      <c r="F266" s="254" t="s">
        <v>476</v>
      </c>
      <c r="G266" s="73"/>
      <c r="H266" s="73"/>
      <c r="I266" s="190"/>
      <c r="J266" s="73"/>
      <c r="K266" s="73"/>
      <c r="L266" s="71"/>
      <c r="M266" s="255"/>
      <c r="N266" s="46"/>
      <c r="O266" s="46"/>
      <c r="P266" s="46"/>
      <c r="Q266" s="46"/>
      <c r="R266" s="46"/>
      <c r="S266" s="46"/>
      <c r="T266" s="94"/>
      <c r="AT266" s="23" t="s">
        <v>205</v>
      </c>
      <c r="AU266" s="23" t="s">
        <v>187</v>
      </c>
    </row>
    <row r="267" spans="2:65" s="1" customFormat="1" ht="34.2" customHeight="1">
      <c r="B267" s="45"/>
      <c r="C267" s="220" t="s">
        <v>351</v>
      </c>
      <c r="D267" s="220" t="s">
        <v>182</v>
      </c>
      <c r="E267" s="221" t="s">
        <v>477</v>
      </c>
      <c r="F267" s="222" t="s">
        <v>478</v>
      </c>
      <c r="G267" s="223" t="s">
        <v>334</v>
      </c>
      <c r="H267" s="225"/>
      <c r="I267" s="225"/>
      <c r="J267" s="224">
        <f>ROUND(I267*H267,0)</f>
        <v>0</v>
      </c>
      <c r="K267" s="222" t="s">
        <v>193</v>
      </c>
      <c r="L267" s="71"/>
      <c r="M267" s="226" t="s">
        <v>22</v>
      </c>
      <c r="N267" s="227" t="s">
        <v>45</v>
      </c>
      <c r="O267" s="46"/>
      <c r="P267" s="228">
        <f>O267*H267</f>
        <v>0</v>
      </c>
      <c r="Q267" s="228">
        <v>0</v>
      </c>
      <c r="R267" s="228">
        <f>Q267*H267</f>
        <v>0</v>
      </c>
      <c r="S267" s="228">
        <v>0</v>
      </c>
      <c r="T267" s="229">
        <f>S267*H267</f>
        <v>0</v>
      </c>
      <c r="AR267" s="23" t="s">
        <v>224</v>
      </c>
      <c r="AT267" s="23" t="s">
        <v>182</v>
      </c>
      <c r="AU267" s="23" t="s">
        <v>187</v>
      </c>
      <c r="AY267" s="23" t="s">
        <v>180</v>
      </c>
      <c r="BE267" s="230">
        <f>IF(N267="základní",J267,0)</f>
        <v>0</v>
      </c>
      <c r="BF267" s="230">
        <f>IF(N267="snížená",J267,0)</f>
        <v>0</v>
      </c>
      <c r="BG267" s="230">
        <f>IF(N267="zákl. přenesená",J267,0)</f>
        <v>0</v>
      </c>
      <c r="BH267" s="230">
        <f>IF(N267="sníž. přenesená",J267,0)</f>
        <v>0</v>
      </c>
      <c r="BI267" s="230">
        <f>IF(N267="nulová",J267,0)</f>
        <v>0</v>
      </c>
      <c r="BJ267" s="23" t="s">
        <v>187</v>
      </c>
      <c r="BK267" s="230">
        <f>ROUND(I267*H267,0)</f>
        <v>0</v>
      </c>
      <c r="BL267" s="23" t="s">
        <v>224</v>
      </c>
      <c r="BM267" s="23" t="s">
        <v>479</v>
      </c>
    </row>
    <row r="268" spans="2:47" s="1" customFormat="1" ht="13.5">
      <c r="B268" s="45"/>
      <c r="C268" s="73"/>
      <c r="D268" s="233" t="s">
        <v>205</v>
      </c>
      <c r="E268" s="73"/>
      <c r="F268" s="254" t="s">
        <v>480</v>
      </c>
      <c r="G268" s="73"/>
      <c r="H268" s="73"/>
      <c r="I268" s="190"/>
      <c r="J268" s="73"/>
      <c r="K268" s="73"/>
      <c r="L268" s="71"/>
      <c r="M268" s="255"/>
      <c r="N268" s="46"/>
      <c r="O268" s="46"/>
      <c r="P268" s="46"/>
      <c r="Q268" s="46"/>
      <c r="R268" s="46"/>
      <c r="S268" s="46"/>
      <c r="T268" s="94"/>
      <c r="AT268" s="23" t="s">
        <v>205</v>
      </c>
      <c r="AU268" s="23" t="s">
        <v>187</v>
      </c>
    </row>
    <row r="269" spans="2:63" s="10" customFormat="1" ht="29.85" customHeight="1">
      <c r="B269" s="204"/>
      <c r="C269" s="205"/>
      <c r="D269" s="206" t="s">
        <v>72</v>
      </c>
      <c r="E269" s="218" t="s">
        <v>481</v>
      </c>
      <c r="F269" s="218" t="s">
        <v>482</v>
      </c>
      <c r="G269" s="205"/>
      <c r="H269" s="205"/>
      <c r="I269" s="208"/>
      <c r="J269" s="219">
        <f>BK269</f>
        <v>0</v>
      </c>
      <c r="K269" s="205"/>
      <c r="L269" s="210"/>
      <c r="M269" s="211"/>
      <c r="N269" s="212"/>
      <c r="O269" s="212"/>
      <c r="P269" s="213">
        <f>SUM(P270:P296)</f>
        <v>0</v>
      </c>
      <c r="Q269" s="212"/>
      <c r="R269" s="213">
        <f>SUM(R270:R296)</f>
        <v>0</v>
      </c>
      <c r="S269" s="212"/>
      <c r="T269" s="214">
        <f>SUM(T270:T296)</f>
        <v>0</v>
      </c>
      <c r="AR269" s="215" t="s">
        <v>187</v>
      </c>
      <c r="AT269" s="216" t="s">
        <v>72</v>
      </c>
      <c r="AU269" s="216" t="s">
        <v>10</v>
      </c>
      <c r="AY269" s="215" t="s">
        <v>180</v>
      </c>
      <c r="BK269" s="217">
        <f>SUM(BK270:BK296)</f>
        <v>0</v>
      </c>
    </row>
    <row r="270" spans="2:65" s="1" customFormat="1" ht="14.4" customHeight="1">
      <c r="B270" s="45"/>
      <c r="C270" s="220" t="s">
        <v>483</v>
      </c>
      <c r="D270" s="220" t="s">
        <v>182</v>
      </c>
      <c r="E270" s="221" t="s">
        <v>484</v>
      </c>
      <c r="F270" s="222" t="s">
        <v>485</v>
      </c>
      <c r="G270" s="223" t="s">
        <v>269</v>
      </c>
      <c r="H270" s="224">
        <v>1</v>
      </c>
      <c r="I270" s="225"/>
      <c r="J270" s="224">
        <f>ROUND(I270*H270,0)</f>
        <v>0</v>
      </c>
      <c r="K270" s="222" t="s">
        <v>22</v>
      </c>
      <c r="L270" s="71"/>
      <c r="M270" s="226" t="s">
        <v>22</v>
      </c>
      <c r="N270" s="227" t="s">
        <v>45</v>
      </c>
      <c r="O270" s="46"/>
      <c r="P270" s="228">
        <f>O270*H270</f>
        <v>0</v>
      </c>
      <c r="Q270" s="228">
        <v>0</v>
      </c>
      <c r="R270" s="228">
        <f>Q270*H270</f>
        <v>0</v>
      </c>
      <c r="S270" s="228">
        <v>0</v>
      </c>
      <c r="T270" s="229">
        <f>S270*H270</f>
        <v>0</v>
      </c>
      <c r="AR270" s="23" t="s">
        <v>224</v>
      </c>
      <c r="AT270" s="23" t="s">
        <v>182</v>
      </c>
      <c r="AU270" s="23" t="s">
        <v>187</v>
      </c>
      <c r="AY270" s="23" t="s">
        <v>180</v>
      </c>
      <c r="BE270" s="230">
        <f>IF(N270="základní",J270,0)</f>
        <v>0</v>
      </c>
      <c r="BF270" s="230">
        <f>IF(N270="snížená",J270,0)</f>
        <v>0</v>
      </c>
      <c r="BG270" s="230">
        <f>IF(N270="zákl. přenesená",J270,0)</f>
        <v>0</v>
      </c>
      <c r="BH270" s="230">
        <f>IF(N270="sníž. přenesená",J270,0)</f>
        <v>0</v>
      </c>
      <c r="BI270" s="230">
        <f>IF(N270="nulová",J270,0)</f>
        <v>0</v>
      </c>
      <c r="BJ270" s="23" t="s">
        <v>187</v>
      </c>
      <c r="BK270" s="230">
        <f>ROUND(I270*H270,0)</f>
        <v>0</v>
      </c>
      <c r="BL270" s="23" t="s">
        <v>224</v>
      </c>
      <c r="BM270" s="23" t="s">
        <v>486</v>
      </c>
    </row>
    <row r="271" spans="2:65" s="1" customFormat="1" ht="14.4" customHeight="1">
      <c r="B271" s="45"/>
      <c r="C271" s="220" t="s">
        <v>354</v>
      </c>
      <c r="D271" s="220" t="s">
        <v>182</v>
      </c>
      <c r="E271" s="221" t="s">
        <v>487</v>
      </c>
      <c r="F271" s="222" t="s">
        <v>488</v>
      </c>
      <c r="G271" s="223" t="s">
        <v>269</v>
      </c>
      <c r="H271" s="224">
        <v>1</v>
      </c>
      <c r="I271" s="225"/>
      <c r="J271" s="224">
        <f>ROUND(I271*H271,0)</f>
        <v>0</v>
      </c>
      <c r="K271" s="222" t="s">
        <v>22</v>
      </c>
      <c r="L271" s="71"/>
      <c r="M271" s="226" t="s">
        <v>22</v>
      </c>
      <c r="N271" s="227" t="s">
        <v>45</v>
      </c>
      <c r="O271" s="46"/>
      <c r="P271" s="228">
        <f>O271*H271</f>
        <v>0</v>
      </c>
      <c r="Q271" s="228">
        <v>0</v>
      </c>
      <c r="R271" s="228">
        <f>Q271*H271</f>
        <v>0</v>
      </c>
      <c r="S271" s="228">
        <v>0</v>
      </c>
      <c r="T271" s="229">
        <f>S271*H271</f>
        <v>0</v>
      </c>
      <c r="AR271" s="23" t="s">
        <v>224</v>
      </c>
      <c r="AT271" s="23" t="s">
        <v>182</v>
      </c>
      <c r="AU271" s="23" t="s">
        <v>187</v>
      </c>
      <c r="AY271" s="23" t="s">
        <v>180</v>
      </c>
      <c r="BE271" s="230">
        <f>IF(N271="základní",J271,0)</f>
        <v>0</v>
      </c>
      <c r="BF271" s="230">
        <f>IF(N271="snížená",J271,0)</f>
        <v>0</v>
      </c>
      <c r="BG271" s="230">
        <f>IF(N271="zákl. přenesená",J271,0)</f>
        <v>0</v>
      </c>
      <c r="BH271" s="230">
        <f>IF(N271="sníž. přenesená",J271,0)</f>
        <v>0</v>
      </c>
      <c r="BI271" s="230">
        <f>IF(N271="nulová",J271,0)</f>
        <v>0</v>
      </c>
      <c r="BJ271" s="23" t="s">
        <v>187</v>
      </c>
      <c r="BK271" s="230">
        <f>ROUND(I271*H271,0)</f>
        <v>0</v>
      </c>
      <c r="BL271" s="23" t="s">
        <v>224</v>
      </c>
      <c r="BM271" s="23" t="s">
        <v>489</v>
      </c>
    </row>
    <row r="272" spans="2:65" s="1" customFormat="1" ht="14.4" customHeight="1">
      <c r="B272" s="45"/>
      <c r="C272" s="220" t="s">
        <v>490</v>
      </c>
      <c r="D272" s="220" t="s">
        <v>182</v>
      </c>
      <c r="E272" s="221" t="s">
        <v>491</v>
      </c>
      <c r="F272" s="222" t="s">
        <v>492</v>
      </c>
      <c r="G272" s="223" t="s">
        <v>269</v>
      </c>
      <c r="H272" s="224">
        <v>2</v>
      </c>
      <c r="I272" s="225"/>
      <c r="J272" s="224">
        <f>ROUND(I272*H272,0)</f>
        <v>0</v>
      </c>
      <c r="K272" s="222" t="s">
        <v>22</v>
      </c>
      <c r="L272" s="71"/>
      <c r="M272" s="226" t="s">
        <v>22</v>
      </c>
      <c r="N272" s="227" t="s">
        <v>45</v>
      </c>
      <c r="O272" s="46"/>
      <c r="P272" s="228">
        <f>O272*H272</f>
        <v>0</v>
      </c>
      <c r="Q272" s="228">
        <v>0</v>
      </c>
      <c r="R272" s="228">
        <f>Q272*H272</f>
        <v>0</v>
      </c>
      <c r="S272" s="228">
        <v>0</v>
      </c>
      <c r="T272" s="229">
        <f>S272*H272</f>
        <v>0</v>
      </c>
      <c r="AR272" s="23" t="s">
        <v>224</v>
      </c>
      <c r="AT272" s="23" t="s">
        <v>182</v>
      </c>
      <c r="AU272" s="23" t="s">
        <v>187</v>
      </c>
      <c r="AY272" s="23" t="s">
        <v>180</v>
      </c>
      <c r="BE272" s="230">
        <f>IF(N272="základní",J272,0)</f>
        <v>0</v>
      </c>
      <c r="BF272" s="230">
        <f>IF(N272="snížená",J272,0)</f>
        <v>0</v>
      </c>
      <c r="BG272" s="230">
        <f>IF(N272="zákl. přenesená",J272,0)</f>
        <v>0</v>
      </c>
      <c r="BH272" s="230">
        <f>IF(N272="sníž. přenesená",J272,0)</f>
        <v>0</v>
      </c>
      <c r="BI272" s="230">
        <f>IF(N272="nulová",J272,0)</f>
        <v>0</v>
      </c>
      <c r="BJ272" s="23" t="s">
        <v>187</v>
      </c>
      <c r="BK272" s="230">
        <f>ROUND(I272*H272,0)</f>
        <v>0</v>
      </c>
      <c r="BL272" s="23" t="s">
        <v>224</v>
      </c>
      <c r="BM272" s="23" t="s">
        <v>493</v>
      </c>
    </row>
    <row r="273" spans="2:65" s="1" customFormat="1" ht="14.4" customHeight="1">
      <c r="B273" s="45"/>
      <c r="C273" s="220" t="s">
        <v>359</v>
      </c>
      <c r="D273" s="220" t="s">
        <v>182</v>
      </c>
      <c r="E273" s="221" t="s">
        <v>494</v>
      </c>
      <c r="F273" s="222" t="s">
        <v>495</v>
      </c>
      <c r="G273" s="223" t="s">
        <v>203</v>
      </c>
      <c r="H273" s="224">
        <v>18</v>
      </c>
      <c r="I273" s="225"/>
      <c r="J273" s="224">
        <f>ROUND(I273*H273,0)</f>
        <v>0</v>
      </c>
      <c r="K273" s="222" t="s">
        <v>22</v>
      </c>
      <c r="L273" s="71"/>
      <c r="M273" s="226" t="s">
        <v>22</v>
      </c>
      <c r="N273" s="227" t="s">
        <v>45</v>
      </c>
      <c r="O273" s="46"/>
      <c r="P273" s="228">
        <f>O273*H273</f>
        <v>0</v>
      </c>
      <c r="Q273" s="228">
        <v>0</v>
      </c>
      <c r="R273" s="228">
        <f>Q273*H273</f>
        <v>0</v>
      </c>
      <c r="S273" s="228">
        <v>0</v>
      </c>
      <c r="T273" s="229">
        <f>S273*H273</f>
        <v>0</v>
      </c>
      <c r="AR273" s="23" t="s">
        <v>224</v>
      </c>
      <c r="AT273" s="23" t="s">
        <v>182</v>
      </c>
      <c r="AU273" s="23" t="s">
        <v>187</v>
      </c>
      <c r="AY273" s="23" t="s">
        <v>180</v>
      </c>
      <c r="BE273" s="230">
        <f>IF(N273="základní",J273,0)</f>
        <v>0</v>
      </c>
      <c r="BF273" s="230">
        <f>IF(N273="snížená",J273,0)</f>
        <v>0</v>
      </c>
      <c r="BG273" s="230">
        <f>IF(N273="zákl. přenesená",J273,0)</f>
        <v>0</v>
      </c>
      <c r="BH273" s="230">
        <f>IF(N273="sníž. přenesená",J273,0)</f>
        <v>0</v>
      </c>
      <c r="BI273" s="230">
        <f>IF(N273="nulová",J273,0)</f>
        <v>0</v>
      </c>
      <c r="BJ273" s="23" t="s">
        <v>187</v>
      </c>
      <c r="BK273" s="230">
        <f>ROUND(I273*H273,0)</f>
        <v>0</v>
      </c>
      <c r="BL273" s="23" t="s">
        <v>224</v>
      </c>
      <c r="BM273" s="23" t="s">
        <v>496</v>
      </c>
    </row>
    <row r="274" spans="2:65" s="1" customFormat="1" ht="14.4" customHeight="1">
      <c r="B274" s="45"/>
      <c r="C274" s="220" t="s">
        <v>497</v>
      </c>
      <c r="D274" s="220" t="s">
        <v>182</v>
      </c>
      <c r="E274" s="221" t="s">
        <v>498</v>
      </c>
      <c r="F274" s="222" t="s">
        <v>499</v>
      </c>
      <c r="G274" s="223" t="s">
        <v>203</v>
      </c>
      <c r="H274" s="224">
        <v>52</v>
      </c>
      <c r="I274" s="225"/>
      <c r="J274" s="224">
        <f>ROUND(I274*H274,0)</f>
        <v>0</v>
      </c>
      <c r="K274" s="222" t="s">
        <v>22</v>
      </c>
      <c r="L274" s="71"/>
      <c r="M274" s="226" t="s">
        <v>22</v>
      </c>
      <c r="N274" s="227" t="s">
        <v>45</v>
      </c>
      <c r="O274" s="46"/>
      <c r="P274" s="228">
        <f>O274*H274</f>
        <v>0</v>
      </c>
      <c r="Q274" s="228">
        <v>0</v>
      </c>
      <c r="R274" s="228">
        <f>Q274*H274</f>
        <v>0</v>
      </c>
      <c r="S274" s="228">
        <v>0</v>
      </c>
      <c r="T274" s="229">
        <f>S274*H274</f>
        <v>0</v>
      </c>
      <c r="AR274" s="23" t="s">
        <v>224</v>
      </c>
      <c r="AT274" s="23" t="s">
        <v>182</v>
      </c>
      <c r="AU274" s="23" t="s">
        <v>187</v>
      </c>
      <c r="AY274" s="23" t="s">
        <v>180</v>
      </c>
      <c r="BE274" s="230">
        <f>IF(N274="základní",J274,0)</f>
        <v>0</v>
      </c>
      <c r="BF274" s="230">
        <f>IF(N274="snížená",J274,0)</f>
        <v>0</v>
      </c>
      <c r="BG274" s="230">
        <f>IF(N274="zákl. přenesená",J274,0)</f>
        <v>0</v>
      </c>
      <c r="BH274" s="230">
        <f>IF(N274="sníž. přenesená",J274,0)</f>
        <v>0</v>
      </c>
      <c r="BI274" s="230">
        <f>IF(N274="nulová",J274,0)</f>
        <v>0</v>
      </c>
      <c r="BJ274" s="23" t="s">
        <v>187</v>
      </c>
      <c r="BK274" s="230">
        <f>ROUND(I274*H274,0)</f>
        <v>0</v>
      </c>
      <c r="BL274" s="23" t="s">
        <v>224</v>
      </c>
      <c r="BM274" s="23" t="s">
        <v>500</v>
      </c>
    </row>
    <row r="275" spans="2:65" s="1" customFormat="1" ht="14.4" customHeight="1">
      <c r="B275" s="45"/>
      <c r="C275" s="220" t="s">
        <v>363</v>
      </c>
      <c r="D275" s="220" t="s">
        <v>182</v>
      </c>
      <c r="E275" s="221" t="s">
        <v>501</v>
      </c>
      <c r="F275" s="222" t="s">
        <v>502</v>
      </c>
      <c r="G275" s="223" t="s">
        <v>203</v>
      </c>
      <c r="H275" s="224">
        <v>80</v>
      </c>
      <c r="I275" s="225"/>
      <c r="J275" s="224">
        <f>ROUND(I275*H275,0)</f>
        <v>0</v>
      </c>
      <c r="K275" s="222" t="s">
        <v>22</v>
      </c>
      <c r="L275" s="71"/>
      <c r="M275" s="226" t="s">
        <v>22</v>
      </c>
      <c r="N275" s="227" t="s">
        <v>45</v>
      </c>
      <c r="O275" s="46"/>
      <c r="P275" s="228">
        <f>O275*H275</f>
        <v>0</v>
      </c>
      <c r="Q275" s="228">
        <v>0</v>
      </c>
      <c r="R275" s="228">
        <f>Q275*H275</f>
        <v>0</v>
      </c>
      <c r="S275" s="228">
        <v>0</v>
      </c>
      <c r="T275" s="229">
        <f>S275*H275</f>
        <v>0</v>
      </c>
      <c r="AR275" s="23" t="s">
        <v>224</v>
      </c>
      <c r="AT275" s="23" t="s">
        <v>182</v>
      </c>
      <c r="AU275" s="23" t="s">
        <v>187</v>
      </c>
      <c r="AY275" s="23" t="s">
        <v>180</v>
      </c>
      <c r="BE275" s="230">
        <f>IF(N275="základní",J275,0)</f>
        <v>0</v>
      </c>
      <c r="BF275" s="230">
        <f>IF(N275="snížená",J275,0)</f>
        <v>0</v>
      </c>
      <c r="BG275" s="230">
        <f>IF(N275="zákl. přenesená",J275,0)</f>
        <v>0</v>
      </c>
      <c r="BH275" s="230">
        <f>IF(N275="sníž. přenesená",J275,0)</f>
        <v>0</v>
      </c>
      <c r="BI275" s="230">
        <f>IF(N275="nulová",J275,0)</f>
        <v>0</v>
      </c>
      <c r="BJ275" s="23" t="s">
        <v>187</v>
      </c>
      <c r="BK275" s="230">
        <f>ROUND(I275*H275,0)</f>
        <v>0</v>
      </c>
      <c r="BL275" s="23" t="s">
        <v>224</v>
      </c>
      <c r="BM275" s="23" t="s">
        <v>503</v>
      </c>
    </row>
    <row r="276" spans="2:65" s="1" customFormat="1" ht="14.4" customHeight="1">
      <c r="B276" s="45"/>
      <c r="C276" s="220" t="s">
        <v>504</v>
      </c>
      <c r="D276" s="220" t="s">
        <v>182</v>
      </c>
      <c r="E276" s="221" t="s">
        <v>505</v>
      </c>
      <c r="F276" s="222" t="s">
        <v>506</v>
      </c>
      <c r="G276" s="223" t="s">
        <v>203</v>
      </c>
      <c r="H276" s="224">
        <v>19</v>
      </c>
      <c r="I276" s="225"/>
      <c r="J276" s="224">
        <f>ROUND(I276*H276,0)</f>
        <v>0</v>
      </c>
      <c r="K276" s="222" t="s">
        <v>22</v>
      </c>
      <c r="L276" s="71"/>
      <c r="M276" s="226" t="s">
        <v>22</v>
      </c>
      <c r="N276" s="227" t="s">
        <v>45</v>
      </c>
      <c r="O276" s="46"/>
      <c r="P276" s="228">
        <f>O276*H276</f>
        <v>0</v>
      </c>
      <c r="Q276" s="228">
        <v>0</v>
      </c>
      <c r="R276" s="228">
        <f>Q276*H276</f>
        <v>0</v>
      </c>
      <c r="S276" s="228">
        <v>0</v>
      </c>
      <c r="T276" s="229">
        <f>S276*H276</f>
        <v>0</v>
      </c>
      <c r="AR276" s="23" t="s">
        <v>224</v>
      </c>
      <c r="AT276" s="23" t="s">
        <v>182</v>
      </c>
      <c r="AU276" s="23" t="s">
        <v>187</v>
      </c>
      <c r="AY276" s="23" t="s">
        <v>180</v>
      </c>
      <c r="BE276" s="230">
        <f>IF(N276="základní",J276,0)</f>
        <v>0</v>
      </c>
      <c r="BF276" s="230">
        <f>IF(N276="snížená",J276,0)</f>
        <v>0</v>
      </c>
      <c r="BG276" s="230">
        <f>IF(N276="zákl. přenesená",J276,0)</f>
        <v>0</v>
      </c>
      <c r="BH276" s="230">
        <f>IF(N276="sníž. přenesená",J276,0)</f>
        <v>0</v>
      </c>
      <c r="BI276" s="230">
        <f>IF(N276="nulová",J276,0)</f>
        <v>0</v>
      </c>
      <c r="BJ276" s="23" t="s">
        <v>187</v>
      </c>
      <c r="BK276" s="230">
        <f>ROUND(I276*H276,0)</f>
        <v>0</v>
      </c>
      <c r="BL276" s="23" t="s">
        <v>224</v>
      </c>
      <c r="BM276" s="23" t="s">
        <v>507</v>
      </c>
    </row>
    <row r="277" spans="2:65" s="1" customFormat="1" ht="14.4" customHeight="1">
      <c r="B277" s="45"/>
      <c r="C277" s="220" t="s">
        <v>367</v>
      </c>
      <c r="D277" s="220" t="s">
        <v>182</v>
      </c>
      <c r="E277" s="221" t="s">
        <v>508</v>
      </c>
      <c r="F277" s="222" t="s">
        <v>509</v>
      </c>
      <c r="G277" s="223" t="s">
        <v>203</v>
      </c>
      <c r="H277" s="224">
        <v>18</v>
      </c>
      <c r="I277" s="225"/>
      <c r="J277" s="224">
        <f>ROUND(I277*H277,0)</f>
        <v>0</v>
      </c>
      <c r="K277" s="222" t="s">
        <v>22</v>
      </c>
      <c r="L277" s="71"/>
      <c r="M277" s="226" t="s">
        <v>22</v>
      </c>
      <c r="N277" s="227" t="s">
        <v>45</v>
      </c>
      <c r="O277" s="46"/>
      <c r="P277" s="228">
        <f>O277*H277</f>
        <v>0</v>
      </c>
      <c r="Q277" s="228">
        <v>0</v>
      </c>
      <c r="R277" s="228">
        <f>Q277*H277</f>
        <v>0</v>
      </c>
      <c r="S277" s="228">
        <v>0</v>
      </c>
      <c r="T277" s="229">
        <f>S277*H277</f>
        <v>0</v>
      </c>
      <c r="AR277" s="23" t="s">
        <v>224</v>
      </c>
      <c r="AT277" s="23" t="s">
        <v>182</v>
      </c>
      <c r="AU277" s="23" t="s">
        <v>187</v>
      </c>
      <c r="AY277" s="23" t="s">
        <v>180</v>
      </c>
      <c r="BE277" s="230">
        <f>IF(N277="základní",J277,0)</f>
        <v>0</v>
      </c>
      <c r="BF277" s="230">
        <f>IF(N277="snížená",J277,0)</f>
        <v>0</v>
      </c>
      <c r="BG277" s="230">
        <f>IF(N277="zákl. přenesená",J277,0)</f>
        <v>0</v>
      </c>
      <c r="BH277" s="230">
        <f>IF(N277="sníž. přenesená",J277,0)</f>
        <v>0</v>
      </c>
      <c r="BI277" s="230">
        <f>IF(N277="nulová",J277,0)</f>
        <v>0</v>
      </c>
      <c r="BJ277" s="23" t="s">
        <v>187</v>
      </c>
      <c r="BK277" s="230">
        <f>ROUND(I277*H277,0)</f>
        <v>0</v>
      </c>
      <c r="BL277" s="23" t="s">
        <v>224</v>
      </c>
      <c r="BM277" s="23" t="s">
        <v>510</v>
      </c>
    </row>
    <row r="278" spans="2:65" s="1" customFormat="1" ht="14.4" customHeight="1">
      <c r="B278" s="45"/>
      <c r="C278" s="220" t="s">
        <v>511</v>
      </c>
      <c r="D278" s="220" t="s">
        <v>182</v>
      </c>
      <c r="E278" s="221" t="s">
        <v>512</v>
      </c>
      <c r="F278" s="222" t="s">
        <v>513</v>
      </c>
      <c r="G278" s="223" t="s">
        <v>203</v>
      </c>
      <c r="H278" s="224">
        <v>3</v>
      </c>
      <c r="I278" s="225"/>
      <c r="J278" s="224">
        <f>ROUND(I278*H278,0)</f>
        <v>0</v>
      </c>
      <c r="K278" s="222" t="s">
        <v>22</v>
      </c>
      <c r="L278" s="71"/>
      <c r="M278" s="226" t="s">
        <v>22</v>
      </c>
      <c r="N278" s="227" t="s">
        <v>45</v>
      </c>
      <c r="O278" s="46"/>
      <c r="P278" s="228">
        <f>O278*H278</f>
        <v>0</v>
      </c>
      <c r="Q278" s="228">
        <v>0</v>
      </c>
      <c r="R278" s="228">
        <f>Q278*H278</f>
        <v>0</v>
      </c>
      <c r="S278" s="228">
        <v>0</v>
      </c>
      <c r="T278" s="229">
        <f>S278*H278</f>
        <v>0</v>
      </c>
      <c r="AR278" s="23" t="s">
        <v>224</v>
      </c>
      <c r="AT278" s="23" t="s">
        <v>182</v>
      </c>
      <c r="AU278" s="23" t="s">
        <v>187</v>
      </c>
      <c r="AY278" s="23" t="s">
        <v>180</v>
      </c>
      <c r="BE278" s="230">
        <f>IF(N278="základní",J278,0)</f>
        <v>0</v>
      </c>
      <c r="BF278" s="230">
        <f>IF(N278="snížená",J278,0)</f>
        <v>0</v>
      </c>
      <c r="BG278" s="230">
        <f>IF(N278="zákl. přenesená",J278,0)</f>
        <v>0</v>
      </c>
      <c r="BH278" s="230">
        <f>IF(N278="sníž. přenesená",J278,0)</f>
        <v>0</v>
      </c>
      <c r="BI278" s="230">
        <f>IF(N278="nulová",J278,0)</f>
        <v>0</v>
      </c>
      <c r="BJ278" s="23" t="s">
        <v>187</v>
      </c>
      <c r="BK278" s="230">
        <f>ROUND(I278*H278,0)</f>
        <v>0</v>
      </c>
      <c r="BL278" s="23" t="s">
        <v>224</v>
      </c>
      <c r="BM278" s="23" t="s">
        <v>514</v>
      </c>
    </row>
    <row r="279" spans="2:65" s="1" customFormat="1" ht="14.4" customHeight="1">
      <c r="B279" s="45"/>
      <c r="C279" s="220" t="s">
        <v>370</v>
      </c>
      <c r="D279" s="220" t="s">
        <v>182</v>
      </c>
      <c r="E279" s="221" t="s">
        <v>515</v>
      </c>
      <c r="F279" s="222" t="s">
        <v>516</v>
      </c>
      <c r="G279" s="223" t="s">
        <v>269</v>
      </c>
      <c r="H279" s="224">
        <v>12</v>
      </c>
      <c r="I279" s="225"/>
      <c r="J279" s="224">
        <f>ROUND(I279*H279,0)</f>
        <v>0</v>
      </c>
      <c r="K279" s="222" t="s">
        <v>22</v>
      </c>
      <c r="L279" s="71"/>
      <c r="M279" s="226" t="s">
        <v>22</v>
      </c>
      <c r="N279" s="227" t="s">
        <v>45</v>
      </c>
      <c r="O279" s="46"/>
      <c r="P279" s="228">
        <f>O279*H279</f>
        <v>0</v>
      </c>
      <c r="Q279" s="228">
        <v>0</v>
      </c>
      <c r="R279" s="228">
        <f>Q279*H279</f>
        <v>0</v>
      </c>
      <c r="S279" s="228">
        <v>0</v>
      </c>
      <c r="T279" s="229">
        <f>S279*H279</f>
        <v>0</v>
      </c>
      <c r="AR279" s="23" t="s">
        <v>224</v>
      </c>
      <c r="AT279" s="23" t="s">
        <v>182</v>
      </c>
      <c r="AU279" s="23" t="s">
        <v>187</v>
      </c>
      <c r="AY279" s="23" t="s">
        <v>180</v>
      </c>
      <c r="BE279" s="230">
        <f>IF(N279="základní",J279,0)</f>
        <v>0</v>
      </c>
      <c r="BF279" s="230">
        <f>IF(N279="snížená",J279,0)</f>
        <v>0</v>
      </c>
      <c r="BG279" s="230">
        <f>IF(N279="zákl. přenesená",J279,0)</f>
        <v>0</v>
      </c>
      <c r="BH279" s="230">
        <f>IF(N279="sníž. přenesená",J279,0)</f>
        <v>0</v>
      </c>
      <c r="BI279" s="230">
        <f>IF(N279="nulová",J279,0)</f>
        <v>0</v>
      </c>
      <c r="BJ279" s="23" t="s">
        <v>187</v>
      </c>
      <c r="BK279" s="230">
        <f>ROUND(I279*H279,0)</f>
        <v>0</v>
      </c>
      <c r="BL279" s="23" t="s">
        <v>224</v>
      </c>
      <c r="BM279" s="23" t="s">
        <v>517</v>
      </c>
    </row>
    <row r="280" spans="2:65" s="1" customFormat="1" ht="14.4" customHeight="1">
      <c r="B280" s="45"/>
      <c r="C280" s="220" t="s">
        <v>518</v>
      </c>
      <c r="D280" s="220" t="s">
        <v>182</v>
      </c>
      <c r="E280" s="221" t="s">
        <v>519</v>
      </c>
      <c r="F280" s="222" t="s">
        <v>520</v>
      </c>
      <c r="G280" s="223" t="s">
        <v>269</v>
      </c>
      <c r="H280" s="224">
        <v>4</v>
      </c>
      <c r="I280" s="225"/>
      <c r="J280" s="224">
        <f>ROUND(I280*H280,0)</f>
        <v>0</v>
      </c>
      <c r="K280" s="222" t="s">
        <v>22</v>
      </c>
      <c r="L280" s="71"/>
      <c r="M280" s="226" t="s">
        <v>22</v>
      </c>
      <c r="N280" s="227" t="s">
        <v>45</v>
      </c>
      <c r="O280" s="46"/>
      <c r="P280" s="228">
        <f>O280*H280</f>
        <v>0</v>
      </c>
      <c r="Q280" s="228">
        <v>0</v>
      </c>
      <c r="R280" s="228">
        <f>Q280*H280</f>
        <v>0</v>
      </c>
      <c r="S280" s="228">
        <v>0</v>
      </c>
      <c r="T280" s="229">
        <f>S280*H280</f>
        <v>0</v>
      </c>
      <c r="AR280" s="23" t="s">
        <v>224</v>
      </c>
      <c r="AT280" s="23" t="s">
        <v>182</v>
      </c>
      <c r="AU280" s="23" t="s">
        <v>187</v>
      </c>
      <c r="AY280" s="23" t="s">
        <v>180</v>
      </c>
      <c r="BE280" s="230">
        <f>IF(N280="základní",J280,0)</f>
        <v>0</v>
      </c>
      <c r="BF280" s="230">
        <f>IF(N280="snížená",J280,0)</f>
        <v>0</v>
      </c>
      <c r="BG280" s="230">
        <f>IF(N280="zákl. přenesená",J280,0)</f>
        <v>0</v>
      </c>
      <c r="BH280" s="230">
        <f>IF(N280="sníž. přenesená",J280,0)</f>
        <v>0</v>
      </c>
      <c r="BI280" s="230">
        <f>IF(N280="nulová",J280,0)</f>
        <v>0</v>
      </c>
      <c r="BJ280" s="23" t="s">
        <v>187</v>
      </c>
      <c r="BK280" s="230">
        <f>ROUND(I280*H280,0)</f>
        <v>0</v>
      </c>
      <c r="BL280" s="23" t="s">
        <v>224</v>
      </c>
      <c r="BM280" s="23" t="s">
        <v>521</v>
      </c>
    </row>
    <row r="281" spans="2:65" s="1" customFormat="1" ht="14.4" customHeight="1">
      <c r="B281" s="45"/>
      <c r="C281" s="220" t="s">
        <v>374</v>
      </c>
      <c r="D281" s="220" t="s">
        <v>182</v>
      </c>
      <c r="E281" s="221" t="s">
        <v>522</v>
      </c>
      <c r="F281" s="222" t="s">
        <v>523</v>
      </c>
      <c r="G281" s="223" t="s">
        <v>269</v>
      </c>
      <c r="H281" s="224">
        <v>2</v>
      </c>
      <c r="I281" s="225"/>
      <c r="J281" s="224">
        <f>ROUND(I281*H281,0)</f>
        <v>0</v>
      </c>
      <c r="K281" s="222" t="s">
        <v>22</v>
      </c>
      <c r="L281" s="71"/>
      <c r="M281" s="226" t="s">
        <v>22</v>
      </c>
      <c r="N281" s="227" t="s">
        <v>45</v>
      </c>
      <c r="O281" s="46"/>
      <c r="P281" s="228">
        <f>O281*H281</f>
        <v>0</v>
      </c>
      <c r="Q281" s="228">
        <v>0</v>
      </c>
      <c r="R281" s="228">
        <f>Q281*H281</f>
        <v>0</v>
      </c>
      <c r="S281" s="228">
        <v>0</v>
      </c>
      <c r="T281" s="229">
        <f>S281*H281</f>
        <v>0</v>
      </c>
      <c r="AR281" s="23" t="s">
        <v>224</v>
      </c>
      <c r="AT281" s="23" t="s">
        <v>182</v>
      </c>
      <c r="AU281" s="23" t="s">
        <v>187</v>
      </c>
      <c r="AY281" s="23" t="s">
        <v>180</v>
      </c>
      <c r="BE281" s="230">
        <f>IF(N281="základní",J281,0)</f>
        <v>0</v>
      </c>
      <c r="BF281" s="230">
        <f>IF(N281="snížená",J281,0)</f>
        <v>0</v>
      </c>
      <c r="BG281" s="230">
        <f>IF(N281="zákl. přenesená",J281,0)</f>
        <v>0</v>
      </c>
      <c r="BH281" s="230">
        <f>IF(N281="sníž. přenesená",J281,0)</f>
        <v>0</v>
      </c>
      <c r="BI281" s="230">
        <f>IF(N281="nulová",J281,0)</f>
        <v>0</v>
      </c>
      <c r="BJ281" s="23" t="s">
        <v>187</v>
      </c>
      <c r="BK281" s="230">
        <f>ROUND(I281*H281,0)</f>
        <v>0</v>
      </c>
      <c r="BL281" s="23" t="s">
        <v>224</v>
      </c>
      <c r="BM281" s="23" t="s">
        <v>524</v>
      </c>
    </row>
    <row r="282" spans="2:65" s="1" customFormat="1" ht="14.4" customHeight="1">
      <c r="B282" s="45"/>
      <c r="C282" s="220" t="s">
        <v>525</v>
      </c>
      <c r="D282" s="220" t="s">
        <v>182</v>
      </c>
      <c r="E282" s="221" t="s">
        <v>526</v>
      </c>
      <c r="F282" s="222" t="s">
        <v>527</v>
      </c>
      <c r="G282" s="223" t="s">
        <v>269</v>
      </c>
      <c r="H282" s="224">
        <v>15</v>
      </c>
      <c r="I282" s="225"/>
      <c r="J282" s="224">
        <f>ROUND(I282*H282,0)</f>
        <v>0</v>
      </c>
      <c r="K282" s="222" t="s">
        <v>22</v>
      </c>
      <c r="L282" s="71"/>
      <c r="M282" s="226" t="s">
        <v>22</v>
      </c>
      <c r="N282" s="227" t="s">
        <v>45</v>
      </c>
      <c r="O282" s="46"/>
      <c r="P282" s="228">
        <f>O282*H282</f>
        <v>0</v>
      </c>
      <c r="Q282" s="228">
        <v>0</v>
      </c>
      <c r="R282" s="228">
        <f>Q282*H282</f>
        <v>0</v>
      </c>
      <c r="S282" s="228">
        <v>0</v>
      </c>
      <c r="T282" s="229">
        <f>S282*H282</f>
        <v>0</v>
      </c>
      <c r="AR282" s="23" t="s">
        <v>224</v>
      </c>
      <c r="AT282" s="23" t="s">
        <v>182</v>
      </c>
      <c r="AU282" s="23" t="s">
        <v>187</v>
      </c>
      <c r="AY282" s="23" t="s">
        <v>180</v>
      </c>
      <c r="BE282" s="230">
        <f>IF(N282="základní",J282,0)</f>
        <v>0</v>
      </c>
      <c r="BF282" s="230">
        <f>IF(N282="snížená",J282,0)</f>
        <v>0</v>
      </c>
      <c r="BG282" s="230">
        <f>IF(N282="zákl. přenesená",J282,0)</f>
        <v>0</v>
      </c>
      <c r="BH282" s="230">
        <f>IF(N282="sníž. přenesená",J282,0)</f>
        <v>0</v>
      </c>
      <c r="BI282" s="230">
        <f>IF(N282="nulová",J282,0)</f>
        <v>0</v>
      </c>
      <c r="BJ282" s="23" t="s">
        <v>187</v>
      </c>
      <c r="BK282" s="230">
        <f>ROUND(I282*H282,0)</f>
        <v>0</v>
      </c>
      <c r="BL282" s="23" t="s">
        <v>224</v>
      </c>
      <c r="BM282" s="23" t="s">
        <v>528</v>
      </c>
    </row>
    <row r="283" spans="2:65" s="1" customFormat="1" ht="14.4" customHeight="1">
      <c r="B283" s="45"/>
      <c r="C283" s="220" t="s">
        <v>378</v>
      </c>
      <c r="D283" s="220" t="s">
        <v>182</v>
      </c>
      <c r="E283" s="221" t="s">
        <v>529</v>
      </c>
      <c r="F283" s="222" t="s">
        <v>530</v>
      </c>
      <c r="G283" s="223" t="s">
        <v>269</v>
      </c>
      <c r="H283" s="224">
        <v>14</v>
      </c>
      <c r="I283" s="225"/>
      <c r="J283" s="224">
        <f>ROUND(I283*H283,0)</f>
        <v>0</v>
      </c>
      <c r="K283" s="222" t="s">
        <v>22</v>
      </c>
      <c r="L283" s="71"/>
      <c r="M283" s="226" t="s">
        <v>22</v>
      </c>
      <c r="N283" s="227" t="s">
        <v>45</v>
      </c>
      <c r="O283" s="46"/>
      <c r="P283" s="228">
        <f>O283*H283</f>
        <v>0</v>
      </c>
      <c r="Q283" s="228">
        <v>0</v>
      </c>
      <c r="R283" s="228">
        <f>Q283*H283</f>
        <v>0</v>
      </c>
      <c r="S283" s="228">
        <v>0</v>
      </c>
      <c r="T283" s="229">
        <f>S283*H283</f>
        <v>0</v>
      </c>
      <c r="AR283" s="23" t="s">
        <v>224</v>
      </c>
      <c r="AT283" s="23" t="s">
        <v>182</v>
      </c>
      <c r="AU283" s="23" t="s">
        <v>187</v>
      </c>
      <c r="AY283" s="23" t="s">
        <v>180</v>
      </c>
      <c r="BE283" s="230">
        <f>IF(N283="základní",J283,0)</f>
        <v>0</v>
      </c>
      <c r="BF283" s="230">
        <f>IF(N283="snížená",J283,0)</f>
        <v>0</v>
      </c>
      <c r="BG283" s="230">
        <f>IF(N283="zákl. přenesená",J283,0)</f>
        <v>0</v>
      </c>
      <c r="BH283" s="230">
        <f>IF(N283="sníž. přenesená",J283,0)</f>
        <v>0</v>
      </c>
      <c r="BI283" s="230">
        <f>IF(N283="nulová",J283,0)</f>
        <v>0</v>
      </c>
      <c r="BJ283" s="23" t="s">
        <v>187</v>
      </c>
      <c r="BK283" s="230">
        <f>ROUND(I283*H283,0)</f>
        <v>0</v>
      </c>
      <c r="BL283" s="23" t="s">
        <v>224</v>
      </c>
      <c r="BM283" s="23" t="s">
        <v>531</v>
      </c>
    </row>
    <row r="284" spans="2:65" s="1" customFormat="1" ht="14.4" customHeight="1">
      <c r="B284" s="45"/>
      <c r="C284" s="220" t="s">
        <v>532</v>
      </c>
      <c r="D284" s="220" t="s">
        <v>182</v>
      </c>
      <c r="E284" s="221" t="s">
        <v>533</v>
      </c>
      <c r="F284" s="222" t="s">
        <v>534</v>
      </c>
      <c r="G284" s="223" t="s">
        <v>269</v>
      </c>
      <c r="H284" s="224">
        <v>12</v>
      </c>
      <c r="I284" s="225"/>
      <c r="J284" s="224">
        <f>ROUND(I284*H284,0)</f>
        <v>0</v>
      </c>
      <c r="K284" s="222" t="s">
        <v>22</v>
      </c>
      <c r="L284" s="71"/>
      <c r="M284" s="226" t="s">
        <v>22</v>
      </c>
      <c r="N284" s="227" t="s">
        <v>45</v>
      </c>
      <c r="O284" s="46"/>
      <c r="P284" s="228">
        <f>O284*H284</f>
        <v>0</v>
      </c>
      <c r="Q284" s="228">
        <v>0</v>
      </c>
      <c r="R284" s="228">
        <f>Q284*H284</f>
        <v>0</v>
      </c>
      <c r="S284" s="228">
        <v>0</v>
      </c>
      <c r="T284" s="229">
        <f>S284*H284</f>
        <v>0</v>
      </c>
      <c r="AR284" s="23" t="s">
        <v>224</v>
      </c>
      <c r="AT284" s="23" t="s">
        <v>182</v>
      </c>
      <c r="AU284" s="23" t="s">
        <v>187</v>
      </c>
      <c r="AY284" s="23" t="s">
        <v>180</v>
      </c>
      <c r="BE284" s="230">
        <f>IF(N284="základní",J284,0)</f>
        <v>0</v>
      </c>
      <c r="BF284" s="230">
        <f>IF(N284="snížená",J284,0)</f>
        <v>0</v>
      </c>
      <c r="BG284" s="230">
        <f>IF(N284="zákl. přenesená",J284,0)</f>
        <v>0</v>
      </c>
      <c r="BH284" s="230">
        <f>IF(N284="sníž. přenesená",J284,0)</f>
        <v>0</v>
      </c>
      <c r="BI284" s="230">
        <f>IF(N284="nulová",J284,0)</f>
        <v>0</v>
      </c>
      <c r="BJ284" s="23" t="s">
        <v>187</v>
      </c>
      <c r="BK284" s="230">
        <f>ROUND(I284*H284,0)</f>
        <v>0</v>
      </c>
      <c r="BL284" s="23" t="s">
        <v>224</v>
      </c>
      <c r="BM284" s="23" t="s">
        <v>535</v>
      </c>
    </row>
    <row r="285" spans="2:65" s="1" customFormat="1" ht="14.4" customHeight="1">
      <c r="B285" s="45"/>
      <c r="C285" s="220" t="s">
        <v>383</v>
      </c>
      <c r="D285" s="220" t="s">
        <v>182</v>
      </c>
      <c r="E285" s="221" t="s">
        <v>536</v>
      </c>
      <c r="F285" s="222" t="s">
        <v>537</v>
      </c>
      <c r="G285" s="223" t="s">
        <v>269</v>
      </c>
      <c r="H285" s="224">
        <v>2</v>
      </c>
      <c r="I285" s="225"/>
      <c r="J285" s="224">
        <f>ROUND(I285*H285,0)</f>
        <v>0</v>
      </c>
      <c r="K285" s="222" t="s">
        <v>22</v>
      </c>
      <c r="L285" s="71"/>
      <c r="M285" s="226" t="s">
        <v>22</v>
      </c>
      <c r="N285" s="227" t="s">
        <v>45</v>
      </c>
      <c r="O285" s="46"/>
      <c r="P285" s="228">
        <f>O285*H285</f>
        <v>0</v>
      </c>
      <c r="Q285" s="228">
        <v>0</v>
      </c>
      <c r="R285" s="228">
        <f>Q285*H285</f>
        <v>0</v>
      </c>
      <c r="S285" s="228">
        <v>0</v>
      </c>
      <c r="T285" s="229">
        <f>S285*H285</f>
        <v>0</v>
      </c>
      <c r="AR285" s="23" t="s">
        <v>224</v>
      </c>
      <c r="AT285" s="23" t="s">
        <v>182</v>
      </c>
      <c r="AU285" s="23" t="s">
        <v>187</v>
      </c>
      <c r="AY285" s="23" t="s">
        <v>180</v>
      </c>
      <c r="BE285" s="230">
        <f>IF(N285="základní",J285,0)</f>
        <v>0</v>
      </c>
      <c r="BF285" s="230">
        <f>IF(N285="snížená",J285,0)</f>
        <v>0</v>
      </c>
      <c r="BG285" s="230">
        <f>IF(N285="zákl. přenesená",J285,0)</f>
        <v>0</v>
      </c>
      <c r="BH285" s="230">
        <f>IF(N285="sníž. přenesená",J285,0)</f>
        <v>0</v>
      </c>
      <c r="BI285" s="230">
        <f>IF(N285="nulová",J285,0)</f>
        <v>0</v>
      </c>
      <c r="BJ285" s="23" t="s">
        <v>187</v>
      </c>
      <c r="BK285" s="230">
        <f>ROUND(I285*H285,0)</f>
        <v>0</v>
      </c>
      <c r="BL285" s="23" t="s">
        <v>224</v>
      </c>
      <c r="BM285" s="23" t="s">
        <v>538</v>
      </c>
    </row>
    <row r="286" spans="2:65" s="1" customFormat="1" ht="14.4" customHeight="1">
      <c r="B286" s="45"/>
      <c r="C286" s="220" t="s">
        <v>539</v>
      </c>
      <c r="D286" s="220" t="s">
        <v>182</v>
      </c>
      <c r="E286" s="221" t="s">
        <v>540</v>
      </c>
      <c r="F286" s="222" t="s">
        <v>541</v>
      </c>
      <c r="G286" s="223" t="s">
        <v>269</v>
      </c>
      <c r="H286" s="224">
        <v>1</v>
      </c>
      <c r="I286" s="225"/>
      <c r="J286" s="224">
        <f>ROUND(I286*H286,0)</f>
        <v>0</v>
      </c>
      <c r="K286" s="222" t="s">
        <v>22</v>
      </c>
      <c r="L286" s="71"/>
      <c r="M286" s="226" t="s">
        <v>22</v>
      </c>
      <c r="N286" s="227" t="s">
        <v>45</v>
      </c>
      <c r="O286" s="46"/>
      <c r="P286" s="228">
        <f>O286*H286</f>
        <v>0</v>
      </c>
      <c r="Q286" s="228">
        <v>0</v>
      </c>
      <c r="R286" s="228">
        <f>Q286*H286</f>
        <v>0</v>
      </c>
      <c r="S286" s="228">
        <v>0</v>
      </c>
      <c r="T286" s="229">
        <f>S286*H286</f>
        <v>0</v>
      </c>
      <c r="AR286" s="23" t="s">
        <v>224</v>
      </c>
      <c r="AT286" s="23" t="s">
        <v>182</v>
      </c>
      <c r="AU286" s="23" t="s">
        <v>187</v>
      </c>
      <c r="AY286" s="23" t="s">
        <v>180</v>
      </c>
      <c r="BE286" s="230">
        <f>IF(N286="základní",J286,0)</f>
        <v>0</v>
      </c>
      <c r="BF286" s="230">
        <f>IF(N286="snížená",J286,0)</f>
        <v>0</v>
      </c>
      <c r="BG286" s="230">
        <f>IF(N286="zákl. přenesená",J286,0)</f>
        <v>0</v>
      </c>
      <c r="BH286" s="230">
        <f>IF(N286="sníž. přenesená",J286,0)</f>
        <v>0</v>
      </c>
      <c r="BI286" s="230">
        <f>IF(N286="nulová",J286,0)</f>
        <v>0</v>
      </c>
      <c r="BJ286" s="23" t="s">
        <v>187</v>
      </c>
      <c r="BK286" s="230">
        <f>ROUND(I286*H286,0)</f>
        <v>0</v>
      </c>
      <c r="BL286" s="23" t="s">
        <v>224</v>
      </c>
      <c r="BM286" s="23" t="s">
        <v>542</v>
      </c>
    </row>
    <row r="287" spans="2:65" s="1" customFormat="1" ht="14.4" customHeight="1">
      <c r="B287" s="45"/>
      <c r="C287" s="220" t="s">
        <v>386</v>
      </c>
      <c r="D287" s="220" t="s">
        <v>182</v>
      </c>
      <c r="E287" s="221" t="s">
        <v>543</v>
      </c>
      <c r="F287" s="222" t="s">
        <v>544</v>
      </c>
      <c r="G287" s="223" t="s">
        <v>269</v>
      </c>
      <c r="H287" s="224">
        <v>2</v>
      </c>
      <c r="I287" s="225"/>
      <c r="J287" s="224">
        <f>ROUND(I287*H287,0)</f>
        <v>0</v>
      </c>
      <c r="K287" s="222" t="s">
        <v>22</v>
      </c>
      <c r="L287" s="71"/>
      <c r="M287" s="226" t="s">
        <v>22</v>
      </c>
      <c r="N287" s="227" t="s">
        <v>45</v>
      </c>
      <c r="O287" s="46"/>
      <c r="P287" s="228">
        <f>O287*H287</f>
        <v>0</v>
      </c>
      <c r="Q287" s="228">
        <v>0</v>
      </c>
      <c r="R287" s="228">
        <f>Q287*H287</f>
        <v>0</v>
      </c>
      <c r="S287" s="228">
        <v>0</v>
      </c>
      <c r="T287" s="229">
        <f>S287*H287</f>
        <v>0</v>
      </c>
      <c r="AR287" s="23" t="s">
        <v>224</v>
      </c>
      <c r="AT287" s="23" t="s">
        <v>182</v>
      </c>
      <c r="AU287" s="23" t="s">
        <v>187</v>
      </c>
      <c r="AY287" s="23" t="s">
        <v>180</v>
      </c>
      <c r="BE287" s="230">
        <f>IF(N287="základní",J287,0)</f>
        <v>0</v>
      </c>
      <c r="BF287" s="230">
        <f>IF(N287="snížená",J287,0)</f>
        <v>0</v>
      </c>
      <c r="BG287" s="230">
        <f>IF(N287="zákl. přenesená",J287,0)</f>
        <v>0</v>
      </c>
      <c r="BH287" s="230">
        <f>IF(N287="sníž. přenesená",J287,0)</f>
        <v>0</v>
      </c>
      <c r="BI287" s="230">
        <f>IF(N287="nulová",J287,0)</f>
        <v>0</v>
      </c>
      <c r="BJ287" s="23" t="s">
        <v>187</v>
      </c>
      <c r="BK287" s="230">
        <f>ROUND(I287*H287,0)</f>
        <v>0</v>
      </c>
      <c r="BL287" s="23" t="s">
        <v>224</v>
      </c>
      <c r="BM287" s="23" t="s">
        <v>545</v>
      </c>
    </row>
    <row r="288" spans="2:65" s="1" customFormat="1" ht="14.4" customHeight="1">
      <c r="B288" s="45"/>
      <c r="C288" s="220" t="s">
        <v>546</v>
      </c>
      <c r="D288" s="220" t="s">
        <v>182</v>
      </c>
      <c r="E288" s="221" t="s">
        <v>547</v>
      </c>
      <c r="F288" s="222" t="s">
        <v>548</v>
      </c>
      <c r="G288" s="223" t="s">
        <v>269</v>
      </c>
      <c r="H288" s="224">
        <v>2</v>
      </c>
      <c r="I288" s="225"/>
      <c r="J288" s="224">
        <f>ROUND(I288*H288,0)</f>
        <v>0</v>
      </c>
      <c r="K288" s="222" t="s">
        <v>22</v>
      </c>
      <c r="L288" s="71"/>
      <c r="M288" s="226" t="s">
        <v>22</v>
      </c>
      <c r="N288" s="227" t="s">
        <v>45</v>
      </c>
      <c r="O288" s="46"/>
      <c r="P288" s="228">
        <f>O288*H288</f>
        <v>0</v>
      </c>
      <c r="Q288" s="228">
        <v>0</v>
      </c>
      <c r="R288" s="228">
        <f>Q288*H288</f>
        <v>0</v>
      </c>
      <c r="S288" s="228">
        <v>0</v>
      </c>
      <c r="T288" s="229">
        <f>S288*H288</f>
        <v>0</v>
      </c>
      <c r="AR288" s="23" t="s">
        <v>224</v>
      </c>
      <c r="AT288" s="23" t="s">
        <v>182</v>
      </c>
      <c r="AU288" s="23" t="s">
        <v>187</v>
      </c>
      <c r="AY288" s="23" t="s">
        <v>180</v>
      </c>
      <c r="BE288" s="230">
        <f>IF(N288="základní",J288,0)</f>
        <v>0</v>
      </c>
      <c r="BF288" s="230">
        <f>IF(N288="snížená",J288,0)</f>
        <v>0</v>
      </c>
      <c r="BG288" s="230">
        <f>IF(N288="zákl. přenesená",J288,0)</f>
        <v>0</v>
      </c>
      <c r="BH288" s="230">
        <f>IF(N288="sníž. přenesená",J288,0)</f>
        <v>0</v>
      </c>
      <c r="BI288" s="230">
        <f>IF(N288="nulová",J288,0)</f>
        <v>0</v>
      </c>
      <c r="BJ288" s="23" t="s">
        <v>187</v>
      </c>
      <c r="BK288" s="230">
        <f>ROUND(I288*H288,0)</f>
        <v>0</v>
      </c>
      <c r="BL288" s="23" t="s">
        <v>224</v>
      </c>
      <c r="BM288" s="23" t="s">
        <v>549</v>
      </c>
    </row>
    <row r="289" spans="2:65" s="1" customFormat="1" ht="14.4" customHeight="1">
      <c r="B289" s="45"/>
      <c r="C289" s="220" t="s">
        <v>392</v>
      </c>
      <c r="D289" s="220" t="s">
        <v>182</v>
      </c>
      <c r="E289" s="221" t="s">
        <v>550</v>
      </c>
      <c r="F289" s="222" t="s">
        <v>551</v>
      </c>
      <c r="G289" s="223" t="s">
        <v>269</v>
      </c>
      <c r="H289" s="224">
        <v>5</v>
      </c>
      <c r="I289" s="225"/>
      <c r="J289" s="224">
        <f>ROUND(I289*H289,0)</f>
        <v>0</v>
      </c>
      <c r="K289" s="222" t="s">
        <v>22</v>
      </c>
      <c r="L289" s="71"/>
      <c r="M289" s="226" t="s">
        <v>22</v>
      </c>
      <c r="N289" s="227" t="s">
        <v>45</v>
      </c>
      <c r="O289" s="46"/>
      <c r="P289" s="228">
        <f>O289*H289</f>
        <v>0</v>
      </c>
      <c r="Q289" s="228">
        <v>0</v>
      </c>
      <c r="R289" s="228">
        <f>Q289*H289</f>
        <v>0</v>
      </c>
      <c r="S289" s="228">
        <v>0</v>
      </c>
      <c r="T289" s="229">
        <f>S289*H289</f>
        <v>0</v>
      </c>
      <c r="AR289" s="23" t="s">
        <v>224</v>
      </c>
      <c r="AT289" s="23" t="s">
        <v>182</v>
      </c>
      <c r="AU289" s="23" t="s">
        <v>187</v>
      </c>
      <c r="AY289" s="23" t="s">
        <v>180</v>
      </c>
      <c r="BE289" s="230">
        <f>IF(N289="základní",J289,0)</f>
        <v>0</v>
      </c>
      <c r="BF289" s="230">
        <f>IF(N289="snížená",J289,0)</f>
        <v>0</v>
      </c>
      <c r="BG289" s="230">
        <f>IF(N289="zákl. přenesená",J289,0)</f>
        <v>0</v>
      </c>
      <c r="BH289" s="230">
        <f>IF(N289="sníž. přenesená",J289,0)</f>
        <v>0</v>
      </c>
      <c r="BI289" s="230">
        <f>IF(N289="nulová",J289,0)</f>
        <v>0</v>
      </c>
      <c r="BJ289" s="23" t="s">
        <v>187</v>
      </c>
      <c r="BK289" s="230">
        <f>ROUND(I289*H289,0)</f>
        <v>0</v>
      </c>
      <c r="BL289" s="23" t="s">
        <v>224</v>
      </c>
      <c r="BM289" s="23" t="s">
        <v>552</v>
      </c>
    </row>
    <row r="290" spans="2:65" s="1" customFormat="1" ht="14.4" customHeight="1">
      <c r="B290" s="45"/>
      <c r="C290" s="220" t="s">
        <v>553</v>
      </c>
      <c r="D290" s="220" t="s">
        <v>182</v>
      </c>
      <c r="E290" s="221" t="s">
        <v>554</v>
      </c>
      <c r="F290" s="222" t="s">
        <v>555</v>
      </c>
      <c r="G290" s="223" t="s">
        <v>269</v>
      </c>
      <c r="H290" s="224">
        <v>6</v>
      </c>
      <c r="I290" s="225"/>
      <c r="J290" s="224">
        <f>ROUND(I290*H290,0)</f>
        <v>0</v>
      </c>
      <c r="K290" s="222" t="s">
        <v>22</v>
      </c>
      <c r="L290" s="71"/>
      <c r="M290" s="226" t="s">
        <v>22</v>
      </c>
      <c r="N290" s="227" t="s">
        <v>45</v>
      </c>
      <c r="O290" s="46"/>
      <c r="P290" s="228">
        <f>O290*H290</f>
        <v>0</v>
      </c>
      <c r="Q290" s="228">
        <v>0</v>
      </c>
      <c r="R290" s="228">
        <f>Q290*H290</f>
        <v>0</v>
      </c>
      <c r="S290" s="228">
        <v>0</v>
      </c>
      <c r="T290" s="229">
        <f>S290*H290</f>
        <v>0</v>
      </c>
      <c r="AR290" s="23" t="s">
        <v>224</v>
      </c>
      <c r="AT290" s="23" t="s">
        <v>182</v>
      </c>
      <c r="AU290" s="23" t="s">
        <v>187</v>
      </c>
      <c r="AY290" s="23" t="s">
        <v>180</v>
      </c>
      <c r="BE290" s="230">
        <f>IF(N290="základní",J290,0)</f>
        <v>0</v>
      </c>
      <c r="BF290" s="230">
        <f>IF(N290="snížená",J290,0)</f>
        <v>0</v>
      </c>
      <c r="BG290" s="230">
        <f>IF(N290="zákl. přenesená",J290,0)</f>
        <v>0</v>
      </c>
      <c r="BH290" s="230">
        <f>IF(N290="sníž. přenesená",J290,0)</f>
        <v>0</v>
      </c>
      <c r="BI290" s="230">
        <f>IF(N290="nulová",J290,0)</f>
        <v>0</v>
      </c>
      <c r="BJ290" s="23" t="s">
        <v>187</v>
      </c>
      <c r="BK290" s="230">
        <f>ROUND(I290*H290,0)</f>
        <v>0</v>
      </c>
      <c r="BL290" s="23" t="s">
        <v>224</v>
      </c>
      <c r="BM290" s="23" t="s">
        <v>556</v>
      </c>
    </row>
    <row r="291" spans="2:65" s="1" customFormat="1" ht="14.4" customHeight="1">
      <c r="B291" s="45"/>
      <c r="C291" s="220" t="s">
        <v>396</v>
      </c>
      <c r="D291" s="220" t="s">
        <v>182</v>
      </c>
      <c r="E291" s="221" t="s">
        <v>557</v>
      </c>
      <c r="F291" s="222" t="s">
        <v>558</v>
      </c>
      <c r="G291" s="223" t="s">
        <v>269</v>
      </c>
      <c r="H291" s="224">
        <v>7</v>
      </c>
      <c r="I291" s="225"/>
      <c r="J291" s="224">
        <f>ROUND(I291*H291,0)</f>
        <v>0</v>
      </c>
      <c r="K291" s="222" t="s">
        <v>22</v>
      </c>
      <c r="L291" s="71"/>
      <c r="M291" s="226" t="s">
        <v>22</v>
      </c>
      <c r="N291" s="227" t="s">
        <v>45</v>
      </c>
      <c r="O291" s="46"/>
      <c r="P291" s="228">
        <f>O291*H291</f>
        <v>0</v>
      </c>
      <c r="Q291" s="228">
        <v>0</v>
      </c>
      <c r="R291" s="228">
        <f>Q291*H291</f>
        <v>0</v>
      </c>
      <c r="S291" s="228">
        <v>0</v>
      </c>
      <c r="T291" s="229">
        <f>S291*H291</f>
        <v>0</v>
      </c>
      <c r="AR291" s="23" t="s">
        <v>224</v>
      </c>
      <c r="AT291" s="23" t="s">
        <v>182</v>
      </c>
      <c r="AU291" s="23" t="s">
        <v>187</v>
      </c>
      <c r="AY291" s="23" t="s">
        <v>180</v>
      </c>
      <c r="BE291" s="230">
        <f>IF(N291="základní",J291,0)</f>
        <v>0</v>
      </c>
      <c r="BF291" s="230">
        <f>IF(N291="snížená",J291,0)</f>
        <v>0</v>
      </c>
      <c r="BG291" s="230">
        <f>IF(N291="zákl. přenesená",J291,0)</f>
        <v>0</v>
      </c>
      <c r="BH291" s="230">
        <f>IF(N291="sníž. přenesená",J291,0)</f>
        <v>0</v>
      </c>
      <c r="BI291" s="230">
        <f>IF(N291="nulová",J291,0)</f>
        <v>0</v>
      </c>
      <c r="BJ291" s="23" t="s">
        <v>187</v>
      </c>
      <c r="BK291" s="230">
        <f>ROUND(I291*H291,0)</f>
        <v>0</v>
      </c>
      <c r="BL291" s="23" t="s">
        <v>224</v>
      </c>
      <c r="BM291" s="23" t="s">
        <v>559</v>
      </c>
    </row>
    <row r="292" spans="2:65" s="1" customFormat="1" ht="22.8" customHeight="1">
      <c r="B292" s="45"/>
      <c r="C292" s="220" t="s">
        <v>560</v>
      </c>
      <c r="D292" s="220" t="s">
        <v>182</v>
      </c>
      <c r="E292" s="221" t="s">
        <v>561</v>
      </c>
      <c r="F292" s="222" t="s">
        <v>562</v>
      </c>
      <c r="G292" s="223" t="s">
        <v>563</v>
      </c>
      <c r="H292" s="224">
        <v>8</v>
      </c>
      <c r="I292" s="225"/>
      <c r="J292" s="224">
        <f>ROUND(I292*H292,0)</f>
        <v>0</v>
      </c>
      <c r="K292" s="222" t="s">
        <v>22</v>
      </c>
      <c r="L292" s="71"/>
      <c r="M292" s="226" t="s">
        <v>22</v>
      </c>
      <c r="N292" s="227" t="s">
        <v>45</v>
      </c>
      <c r="O292" s="46"/>
      <c r="P292" s="228">
        <f>O292*H292</f>
        <v>0</v>
      </c>
      <c r="Q292" s="228">
        <v>0</v>
      </c>
      <c r="R292" s="228">
        <f>Q292*H292</f>
        <v>0</v>
      </c>
      <c r="S292" s="228">
        <v>0</v>
      </c>
      <c r="T292" s="229">
        <f>S292*H292</f>
        <v>0</v>
      </c>
      <c r="AR292" s="23" t="s">
        <v>224</v>
      </c>
      <c r="AT292" s="23" t="s">
        <v>182</v>
      </c>
      <c r="AU292" s="23" t="s">
        <v>187</v>
      </c>
      <c r="AY292" s="23" t="s">
        <v>180</v>
      </c>
      <c r="BE292" s="230">
        <f>IF(N292="základní",J292,0)</f>
        <v>0</v>
      </c>
      <c r="BF292" s="230">
        <f>IF(N292="snížená",J292,0)</f>
        <v>0</v>
      </c>
      <c r="BG292" s="230">
        <f>IF(N292="zákl. přenesená",J292,0)</f>
        <v>0</v>
      </c>
      <c r="BH292" s="230">
        <f>IF(N292="sníž. přenesená",J292,0)</f>
        <v>0</v>
      </c>
      <c r="BI292" s="230">
        <f>IF(N292="nulová",J292,0)</f>
        <v>0</v>
      </c>
      <c r="BJ292" s="23" t="s">
        <v>187</v>
      </c>
      <c r="BK292" s="230">
        <f>ROUND(I292*H292,0)</f>
        <v>0</v>
      </c>
      <c r="BL292" s="23" t="s">
        <v>224</v>
      </c>
      <c r="BM292" s="23" t="s">
        <v>564</v>
      </c>
    </row>
    <row r="293" spans="2:65" s="1" customFormat="1" ht="14.4" customHeight="1">
      <c r="B293" s="45"/>
      <c r="C293" s="220" t="s">
        <v>401</v>
      </c>
      <c r="D293" s="220" t="s">
        <v>182</v>
      </c>
      <c r="E293" s="221" t="s">
        <v>565</v>
      </c>
      <c r="F293" s="222" t="s">
        <v>566</v>
      </c>
      <c r="G293" s="223" t="s">
        <v>567</v>
      </c>
      <c r="H293" s="224">
        <v>1</v>
      </c>
      <c r="I293" s="225"/>
      <c r="J293" s="224">
        <f>ROUND(I293*H293,0)</f>
        <v>0</v>
      </c>
      <c r="K293" s="222" t="s">
        <v>22</v>
      </c>
      <c r="L293" s="71"/>
      <c r="M293" s="226" t="s">
        <v>22</v>
      </c>
      <c r="N293" s="227" t="s">
        <v>45</v>
      </c>
      <c r="O293" s="46"/>
      <c r="P293" s="228">
        <f>O293*H293</f>
        <v>0</v>
      </c>
      <c r="Q293" s="228">
        <v>0</v>
      </c>
      <c r="R293" s="228">
        <f>Q293*H293</f>
        <v>0</v>
      </c>
      <c r="S293" s="228">
        <v>0</v>
      </c>
      <c r="T293" s="229">
        <f>S293*H293</f>
        <v>0</v>
      </c>
      <c r="AR293" s="23" t="s">
        <v>224</v>
      </c>
      <c r="AT293" s="23" t="s">
        <v>182</v>
      </c>
      <c r="AU293" s="23" t="s">
        <v>187</v>
      </c>
      <c r="AY293" s="23" t="s">
        <v>180</v>
      </c>
      <c r="BE293" s="230">
        <f>IF(N293="základní",J293,0)</f>
        <v>0</v>
      </c>
      <c r="BF293" s="230">
        <f>IF(N293="snížená",J293,0)</f>
        <v>0</v>
      </c>
      <c r="BG293" s="230">
        <f>IF(N293="zákl. přenesená",J293,0)</f>
        <v>0</v>
      </c>
      <c r="BH293" s="230">
        <f>IF(N293="sníž. přenesená",J293,0)</f>
        <v>0</v>
      </c>
      <c r="BI293" s="230">
        <f>IF(N293="nulová",J293,0)</f>
        <v>0</v>
      </c>
      <c r="BJ293" s="23" t="s">
        <v>187</v>
      </c>
      <c r="BK293" s="230">
        <f>ROUND(I293*H293,0)</f>
        <v>0</v>
      </c>
      <c r="BL293" s="23" t="s">
        <v>224</v>
      </c>
      <c r="BM293" s="23" t="s">
        <v>568</v>
      </c>
    </row>
    <row r="294" spans="2:65" s="1" customFormat="1" ht="14.4" customHeight="1">
      <c r="B294" s="45"/>
      <c r="C294" s="220" t="s">
        <v>569</v>
      </c>
      <c r="D294" s="220" t="s">
        <v>182</v>
      </c>
      <c r="E294" s="221" t="s">
        <v>570</v>
      </c>
      <c r="F294" s="222" t="s">
        <v>571</v>
      </c>
      <c r="G294" s="223" t="s">
        <v>567</v>
      </c>
      <c r="H294" s="224">
        <v>1</v>
      </c>
      <c r="I294" s="225"/>
      <c r="J294" s="224">
        <f>ROUND(I294*H294,0)</f>
        <v>0</v>
      </c>
      <c r="K294" s="222" t="s">
        <v>22</v>
      </c>
      <c r="L294" s="71"/>
      <c r="M294" s="226" t="s">
        <v>22</v>
      </c>
      <c r="N294" s="227" t="s">
        <v>45</v>
      </c>
      <c r="O294" s="46"/>
      <c r="P294" s="228">
        <f>O294*H294</f>
        <v>0</v>
      </c>
      <c r="Q294" s="228">
        <v>0</v>
      </c>
      <c r="R294" s="228">
        <f>Q294*H294</f>
        <v>0</v>
      </c>
      <c r="S294" s="228">
        <v>0</v>
      </c>
      <c r="T294" s="229">
        <f>S294*H294</f>
        <v>0</v>
      </c>
      <c r="AR294" s="23" t="s">
        <v>224</v>
      </c>
      <c r="AT294" s="23" t="s">
        <v>182</v>
      </c>
      <c r="AU294" s="23" t="s">
        <v>187</v>
      </c>
      <c r="AY294" s="23" t="s">
        <v>180</v>
      </c>
      <c r="BE294" s="230">
        <f>IF(N294="základní",J294,0)</f>
        <v>0</v>
      </c>
      <c r="BF294" s="230">
        <f>IF(N294="snížená",J294,0)</f>
        <v>0</v>
      </c>
      <c r="BG294" s="230">
        <f>IF(N294="zákl. přenesená",J294,0)</f>
        <v>0</v>
      </c>
      <c r="BH294" s="230">
        <f>IF(N294="sníž. přenesená",J294,0)</f>
        <v>0</v>
      </c>
      <c r="BI294" s="230">
        <f>IF(N294="nulová",J294,0)</f>
        <v>0</v>
      </c>
      <c r="BJ294" s="23" t="s">
        <v>187</v>
      </c>
      <c r="BK294" s="230">
        <f>ROUND(I294*H294,0)</f>
        <v>0</v>
      </c>
      <c r="BL294" s="23" t="s">
        <v>224</v>
      </c>
      <c r="BM294" s="23" t="s">
        <v>572</v>
      </c>
    </row>
    <row r="295" spans="2:65" s="1" customFormat="1" ht="14.4" customHeight="1">
      <c r="B295" s="45"/>
      <c r="C295" s="220" t="s">
        <v>404</v>
      </c>
      <c r="D295" s="220" t="s">
        <v>182</v>
      </c>
      <c r="E295" s="221" t="s">
        <v>573</v>
      </c>
      <c r="F295" s="222" t="s">
        <v>574</v>
      </c>
      <c r="G295" s="223" t="s">
        <v>563</v>
      </c>
      <c r="H295" s="224">
        <v>32</v>
      </c>
      <c r="I295" s="225"/>
      <c r="J295" s="224">
        <f>ROUND(I295*H295,0)</f>
        <v>0</v>
      </c>
      <c r="K295" s="222" t="s">
        <v>22</v>
      </c>
      <c r="L295" s="71"/>
      <c r="M295" s="226" t="s">
        <v>22</v>
      </c>
      <c r="N295" s="227" t="s">
        <v>45</v>
      </c>
      <c r="O295" s="46"/>
      <c r="P295" s="228">
        <f>O295*H295</f>
        <v>0</v>
      </c>
      <c r="Q295" s="228">
        <v>0</v>
      </c>
      <c r="R295" s="228">
        <f>Q295*H295</f>
        <v>0</v>
      </c>
      <c r="S295" s="228">
        <v>0</v>
      </c>
      <c r="T295" s="229">
        <f>S295*H295</f>
        <v>0</v>
      </c>
      <c r="AR295" s="23" t="s">
        <v>224</v>
      </c>
      <c r="AT295" s="23" t="s">
        <v>182</v>
      </c>
      <c r="AU295" s="23" t="s">
        <v>187</v>
      </c>
      <c r="AY295" s="23" t="s">
        <v>180</v>
      </c>
      <c r="BE295" s="230">
        <f>IF(N295="základní",J295,0)</f>
        <v>0</v>
      </c>
      <c r="BF295" s="230">
        <f>IF(N295="snížená",J295,0)</f>
        <v>0</v>
      </c>
      <c r="BG295" s="230">
        <f>IF(N295="zákl. přenesená",J295,0)</f>
        <v>0</v>
      </c>
      <c r="BH295" s="230">
        <f>IF(N295="sníž. přenesená",J295,0)</f>
        <v>0</v>
      </c>
      <c r="BI295" s="230">
        <f>IF(N295="nulová",J295,0)</f>
        <v>0</v>
      </c>
      <c r="BJ295" s="23" t="s">
        <v>187</v>
      </c>
      <c r="BK295" s="230">
        <f>ROUND(I295*H295,0)</f>
        <v>0</v>
      </c>
      <c r="BL295" s="23" t="s">
        <v>224</v>
      </c>
      <c r="BM295" s="23" t="s">
        <v>575</v>
      </c>
    </row>
    <row r="296" spans="2:65" s="1" customFormat="1" ht="14.4" customHeight="1">
      <c r="B296" s="45"/>
      <c r="C296" s="220" t="s">
        <v>576</v>
      </c>
      <c r="D296" s="220" t="s">
        <v>182</v>
      </c>
      <c r="E296" s="221" t="s">
        <v>577</v>
      </c>
      <c r="F296" s="222" t="s">
        <v>578</v>
      </c>
      <c r="G296" s="223" t="s">
        <v>567</v>
      </c>
      <c r="H296" s="224">
        <v>1</v>
      </c>
      <c r="I296" s="225"/>
      <c r="J296" s="224">
        <f>ROUND(I296*H296,0)</f>
        <v>0</v>
      </c>
      <c r="K296" s="222" t="s">
        <v>22</v>
      </c>
      <c r="L296" s="71"/>
      <c r="M296" s="226" t="s">
        <v>22</v>
      </c>
      <c r="N296" s="227" t="s">
        <v>45</v>
      </c>
      <c r="O296" s="46"/>
      <c r="P296" s="228">
        <f>O296*H296</f>
        <v>0</v>
      </c>
      <c r="Q296" s="228">
        <v>0</v>
      </c>
      <c r="R296" s="228">
        <f>Q296*H296</f>
        <v>0</v>
      </c>
      <c r="S296" s="228">
        <v>0</v>
      </c>
      <c r="T296" s="229">
        <f>S296*H296</f>
        <v>0</v>
      </c>
      <c r="AR296" s="23" t="s">
        <v>224</v>
      </c>
      <c r="AT296" s="23" t="s">
        <v>182</v>
      </c>
      <c r="AU296" s="23" t="s">
        <v>187</v>
      </c>
      <c r="AY296" s="23" t="s">
        <v>180</v>
      </c>
      <c r="BE296" s="230">
        <f>IF(N296="základní",J296,0)</f>
        <v>0</v>
      </c>
      <c r="BF296" s="230">
        <f>IF(N296="snížená",J296,0)</f>
        <v>0</v>
      </c>
      <c r="BG296" s="230">
        <f>IF(N296="zákl. přenesená",J296,0)</f>
        <v>0</v>
      </c>
      <c r="BH296" s="230">
        <f>IF(N296="sníž. přenesená",J296,0)</f>
        <v>0</v>
      </c>
      <c r="BI296" s="230">
        <f>IF(N296="nulová",J296,0)</f>
        <v>0</v>
      </c>
      <c r="BJ296" s="23" t="s">
        <v>187</v>
      </c>
      <c r="BK296" s="230">
        <f>ROUND(I296*H296,0)</f>
        <v>0</v>
      </c>
      <c r="BL296" s="23" t="s">
        <v>224</v>
      </c>
      <c r="BM296" s="23" t="s">
        <v>579</v>
      </c>
    </row>
    <row r="297" spans="2:63" s="10" customFormat="1" ht="29.85" customHeight="1">
      <c r="B297" s="204"/>
      <c r="C297" s="205"/>
      <c r="D297" s="206" t="s">
        <v>72</v>
      </c>
      <c r="E297" s="218" t="s">
        <v>580</v>
      </c>
      <c r="F297" s="218" t="s">
        <v>581</v>
      </c>
      <c r="G297" s="205"/>
      <c r="H297" s="205"/>
      <c r="I297" s="208"/>
      <c r="J297" s="219">
        <f>BK297</f>
        <v>0</v>
      </c>
      <c r="K297" s="205"/>
      <c r="L297" s="210"/>
      <c r="M297" s="211"/>
      <c r="N297" s="212"/>
      <c r="O297" s="212"/>
      <c r="P297" s="213">
        <f>SUM(P298:P309)</f>
        <v>0</v>
      </c>
      <c r="Q297" s="212"/>
      <c r="R297" s="213">
        <f>SUM(R298:R309)</f>
        <v>0</v>
      </c>
      <c r="S297" s="212"/>
      <c r="T297" s="214">
        <f>SUM(T298:T309)</f>
        <v>0</v>
      </c>
      <c r="AR297" s="215" t="s">
        <v>187</v>
      </c>
      <c r="AT297" s="216" t="s">
        <v>72</v>
      </c>
      <c r="AU297" s="216" t="s">
        <v>10</v>
      </c>
      <c r="AY297" s="215" t="s">
        <v>180</v>
      </c>
      <c r="BK297" s="217">
        <f>SUM(BK298:BK309)</f>
        <v>0</v>
      </c>
    </row>
    <row r="298" spans="2:65" s="1" customFormat="1" ht="22.8" customHeight="1">
      <c r="B298" s="45"/>
      <c r="C298" s="220" t="s">
        <v>409</v>
      </c>
      <c r="D298" s="220" t="s">
        <v>182</v>
      </c>
      <c r="E298" s="221" t="s">
        <v>582</v>
      </c>
      <c r="F298" s="222" t="s">
        <v>583</v>
      </c>
      <c r="G298" s="223" t="s">
        <v>269</v>
      </c>
      <c r="H298" s="224">
        <v>1</v>
      </c>
      <c r="I298" s="225"/>
      <c r="J298" s="224">
        <f>ROUND(I298*H298,0)</f>
        <v>0</v>
      </c>
      <c r="K298" s="222" t="s">
        <v>22</v>
      </c>
      <c r="L298" s="71"/>
      <c r="M298" s="226" t="s">
        <v>22</v>
      </c>
      <c r="N298" s="227" t="s">
        <v>45</v>
      </c>
      <c r="O298" s="46"/>
      <c r="P298" s="228">
        <f>O298*H298</f>
        <v>0</v>
      </c>
      <c r="Q298" s="228">
        <v>0</v>
      </c>
      <c r="R298" s="228">
        <f>Q298*H298</f>
        <v>0</v>
      </c>
      <c r="S298" s="228">
        <v>0</v>
      </c>
      <c r="T298" s="229">
        <f>S298*H298</f>
        <v>0</v>
      </c>
      <c r="AR298" s="23" t="s">
        <v>224</v>
      </c>
      <c r="AT298" s="23" t="s">
        <v>182</v>
      </c>
      <c r="AU298" s="23" t="s">
        <v>187</v>
      </c>
      <c r="AY298" s="23" t="s">
        <v>180</v>
      </c>
      <c r="BE298" s="230">
        <f>IF(N298="základní",J298,0)</f>
        <v>0</v>
      </c>
      <c r="BF298" s="230">
        <f>IF(N298="snížená",J298,0)</f>
        <v>0</v>
      </c>
      <c r="BG298" s="230">
        <f>IF(N298="zákl. přenesená",J298,0)</f>
        <v>0</v>
      </c>
      <c r="BH298" s="230">
        <f>IF(N298="sníž. přenesená",J298,0)</f>
        <v>0</v>
      </c>
      <c r="BI298" s="230">
        <f>IF(N298="nulová",J298,0)</f>
        <v>0</v>
      </c>
      <c r="BJ298" s="23" t="s">
        <v>187</v>
      </c>
      <c r="BK298" s="230">
        <f>ROUND(I298*H298,0)</f>
        <v>0</v>
      </c>
      <c r="BL298" s="23" t="s">
        <v>224</v>
      </c>
      <c r="BM298" s="23" t="s">
        <v>584</v>
      </c>
    </row>
    <row r="299" spans="2:65" s="1" customFormat="1" ht="14.4" customHeight="1">
      <c r="B299" s="45"/>
      <c r="C299" s="220" t="s">
        <v>585</v>
      </c>
      <c r="D299" s="220" t="s">
        <v>182</v>
      </c>
      <c r="E299" s="221" t="s">
        <v>586</v>
      </c>
      <c r="F299" s="222" t="s">
        <v>587</v>
      </c>
      <c r="G299" s="223" t="s">
        <v>269</v>
      </c>
      <c r="H299" s="224">
        <v>1</v>
      </c>
      <c r="I299" s="225"/>
      <c r="J299" s="224">
        <f>ROUND(I299*H299,0)</f>
        <v>0</v>
      </c>
      <c r="K299" s="222" t="s">
        <v>22</v>
      </c>
      <c r="L299" s="71"/>
      <c r="M299" s="226" t="s">
        <v>22</v>
      </c>
      <c r="N299" s="227" t="s">
        <v>45</v>
      </c>
      <c r="O299" s="46"/>
      <c r="P299" s="228">
        <f>O299*H299</f>
        <v>0</v>
      </c>
      <c r="Q299" s="228">
        <v>0</v>
      </c>
      <c r="R299" s="228">
        <f>Q299*H299</f>
        <v>0</v>
      </c>
      <c r="S299" s="228">
        <v>0</v>
      </c>
      <c r="T299" s="229">
        <f>S299*H299</f>
        <v>0</v>
      </c>
      <c r="AR299" s="23" t="s">
        <v>224</v>
      </c>
      <c r="AT299" s="23" t="s">
        <v>182</v>
      </c>
      <c r="AU299" s="23" t="s">
        <v>187</v>
      </c>
      <c r="AY299" s="23" t="s">
        <v>180</v>
      </c>
      <c r="BE299" s="230">
        <f>IF(N299="základní",J299,0)</f>
        <v>0</v>
      </c>
      <c r="BF299" s="230">
        <f>IF(N299="snížená",J299,0)</f>
        <v>0</v>
      </c>
      <c r="BG299" s="230">
        <f>IF(N299="zákl. přenesená",J299,0)</f>
        <v>0</v>
      </c>
      <c r="BH299" s="230">
        <f>IF(N299="sníž. přenesená",J299,0)</f>
        <v>0</v>
      </c>
      <c r="BI299" s="230">
        <f>IF(N299="nulová",J299,0)</f>
        <v>0</v>
      </c>
      <c r="BJ299" s="23" t="s">
        <v>187</v>
      </c>
      <c r="BK299" s="230">
        <f>ROUND(I299*H299,0)</f>
        <v>0</v>
      </c>
      <c r="BL299" s="23" t="s">
        <v>224</v>
      </c>
      <c r="BM299" s="23" t="s">
        <v>588</v>
      </c>
    </row>
    <row r="300" spans="2:65" s="1" customFormat="1" ht="34.2" customHeight="1">
      <c r="B300" s="45"/>
      <c r="C300" s="220" t="s">
        <v>413</v>
      </c>
      <c r="D300" s="220" t="s">
        <v>182</v>
      </c>
      <c r="E300" s="221" t="s">
        <v>589</v>
      </c>
      <c r="F300" s="222" t="s">
        <v>590</v>
      </c>
      <c r="G300" s="223" t="s">
        <v>358</v>
      </c>
      <c r="H300" s="224">
        <v>3</v>
      </c>
      <c r="I300" s="225"/>
      <c r="J300" s="224">
        <f>ROUND(I300*H300,0)</f>
        <v>0</v>
      </c>
      <c r="K300" s="222" t="s">
        <v>193</v>
      </c>
      <c r="L300" s="71"/>
      <c r="M300" s="226" t="s">
        <v>22</v>
      </c>
      <c r="N300" s="227" t="s">
        <v>45</v>
      </c>
      <c r="O300" s="46"/>
      <c r="P300" s="228">
        <f>O300*H300</f>
        <v>0</v>
      </c>
      <c r="Q300" s="228">
        <v>0</v>
      </c>
      <c r="R300" s="228">
        <f>Q300*H300</f>
        <v>0</v>
      </c>
      <c r="S300" s="228">
        <v>0</v>
      </c>
      <c r="T300" s="229">
        <f>S300*H300</f>
        <v>0</v>
      </c>
      <c r="AR300" s="23" t="s">
        <v>224</v>
      </c>
      <c r="AT300" s="23" t="s">
        <v>182</v>
      </c>
      <c r="AU300" s="23" t="s">
        <v>187</v>
      </c>
      <c r="AY300" s="23" t="s">
        <v>180</v>
      </c>
      <c r="BE300" s="230">
        <f>IF(N300="základní",J300,0)</f>
        <v>0</v>
      </c>
      <c r="BF300" s="230">
        <f>IF(N300="snížená",J300,0)</f>
        <v>0</v>
      </c>
      <c r="BG300" s="230">
        <f>IF(N300="zákl. přenesená",J300,0)</f>
        <v>0</v>
      </c>
      <c r="BH300" s="230">
        <f>IF(N300="sníž. přenesená",J300,0)</f>
        <v>0</v>
      </c>
      <c r="BI300" s="230">
        <f>IF(N300="nulová",J300,0)</f>
        <v>0</v>
      </c>
      <c r="BJ300" s="23" t="s">
        <v>187</v>
      </c>
      <c r="BK300" s="230">
        <f>ROUND(I300*H300,0)</f>
        <v>0</v>
      </c>
      <c r="BL300" s="23" t="s">
        <v>224</v>
      </c>
      <c r="BM300" s="23" t="s">
        <v>591</v>
      </c>
    </row>
    <row r="301" spans="2:47" s="1" customFormat="1" ht="13.5">
      <c r="B301" s="45"/>
      <c r="C301" s="73"/>
      <c r="D301" s="233" t="s">
        <v>205</v>
      </c>
      <c r="E301" s="73"/>
      <c r="F301" s="254" t="s">
        <v>592</v>
      </c>
      <c r="G301" s="73"/>
      <c r="H301" s="73"/>
      <c r="I301" s="190"/>
      <c r="J301" s="73"/>
      <c r="K301" s="73"/>
      <c r="L301" s="71"/>
      <c r="M301" s="255"/>
      <c r="N301" s="46"/>
      <c r="O301" s="46"/>
      <c r="P301" s="46"/>
      <c r="Q301" s="46"/>
      <c r="R301" s="46"/>
      <c r="S301" s="46"/>
      <c r="T301" s="94"/>
      <c r="AT301" s="23" t="s">
        <v>205</v>
      </c>
      <c r="AU301" s="23" t="s">
        <v>187</v>
      </c>
    </row>
    <row r="302" spans="2:65" s="1" customFormat="1" ht="14.4" customHeight="1">
      <c r="B302" s="45"/>
      <c r="C302" s="266" t="s">
        <v>593</v>
      </c>
      <c r="D302" s="266" t="s">
        <v>594</v>
      </c>
      <c r="E302" s="267" t="s">
        <v>595</v>
      </c>
      <c r="F302" s="268" t="s">
        <v>596</v>
      </c>
      <c r="G302" s="269" t="s">
        <v>269</v>
      </c>
      <c r="H302" s="270">
        <v>3</v>
      </c>
      <c r="I302" s="271"/>
      <c r="J302" s="270">
        <f>ROUND(I302*H302,0)</f>
        <v>0</v>
      </c>
      <c r="K302" s="268" t="s">
        <v>22</v>
      </c>
      <c r="L302" s="272"/>
      <c r="M302" s="273" t="s">
        <v>22</v>
      </c>
      <c r="N302" s="274" t="s">
        <v>45</v>
      </c>
      <c r="O302" s="46"/>
      <c r="P302" s="228">
        <f>O302*H302</f>
        <v>0</v>
      </c>
      <c r="Q302" s="228">
        <v>0</v>
      </c>
      <c r="R302" s="228">
        <f>Q302*H302</f>
        <v>0</v>
      </c>
      <c r="S302" s="228">
        <v>0</v>
      </c>
      <c r="T302" s="229">
        <f>S302*H302</f>
        <v>0</v>
      </c>
      <c r="AR302" s="23" t="s">
        <v>270</v>
      </c>
      <c r="AT302" s="23" t="s">
        <v>594</v>
      </c>
      <c r="AU302" s="23" t="s">
        <v>187</v>
      </c>
      <c r="AY302" s="23" t="s">
        <v>180</v>
      </c>
      <c r="BE302" s="230">
        <f>IF(N302="základní",J302,0)</f>
        <v>0</v>
      </c>
      <c r="BF302" s="230">
        <f>IF(N302="snížená",J302,0)</f>
        <v>0</v>
      </c>
      <c r="BG302" s="230">
        <f>IF(N302="zákl. přenesená",J302,0)</f>
        <v>0</v>
      </c>
      <c r="BH302" s="230">
        <f>IF(N302="sníž. přenesená",J302,0)</f>
        <v>0</v>
      </c>
      <c r="BI302" s="230">
        <f>IF(N302="nulová",J302,0)</f>
        <v>0</v>
      </c>
      <c r="BJ302" s="23" t="s">
        <v>187</v>
      </c>
      <c r="BK302" s="230">
        <f>ROUND(I302*H302,0)</f>
        <v>0</v>
      </c>
      <c r="BL302" s="23" t="s">
        <v>224</v>
      </c>
      <c r="BM302" s="23" t="s">
        <v>597</v>
      </c>
    </row>
    <row r="303" spans="2:65" s="1" customFormat="1" ht="14.4" customHeight="1">
      <c r="B303" s="45"/>
      <c r="C303" s="266" t="s">
        <v>417</v>
      </c>
      <c r="D303" s="266" t="s">
        <v>594</v>
      </c>
      <c r="E303" s="267" t="s">
        <v>598</v>
      </c>
      <c r="F303" s="268" t="s">
        <v>599</v>
      </c>
      <c r="G303" s="269" t="s">
        <v>358</v>
      </c>
      <c r="H303" s="270">
        <v>2</v>
      </c>
      <c r="I303" s="271"/>
      <c r="J303" s="270">
        <f>ROUND(I303*H303,0)</f>
        <v>0</v>
      </c>
      <c r="K303" s="268" t="s">
        <v>193</v>
      </c>
      <c r="L303" s="272"/>
      <c r="M303" s="273" t="s">
        <v>22</v>
      </c>
      <c r="N303" s="274" t="s">
        <v>45</v>
      </c>
      <c r="O303" s="46"/>
      <c r="P303" s="228">
        <f>O303*H303</f>
        <v>0</v>
      </c>
      <c r="Q303" s="228">
        <v>0</v>
      </c>
      <c r="R303" s="228">
        <f>Q303*H303</f>
        <v>0</v>
      </c>
      <c r="S303" s="228">
        <v>0</v>
      </c>
      <c r="T303" s="229">
        <f>S303*H303</f>
        <v>0</v>
      </c>
      <c r="AR303" s="23" t="s">
        <v>270</v>
      </c>
      <c r="AT303" s="23" t="s">
        <v>594</v>
      </c>
      <c r="AU303" s="23" t="s">
        <v>187</v>
      </c>
      <c r="AY303" s="23" t="s">
        <v>180</v>
      </c>
      <c r="BE303" s="230">
        <f>IF(N303="základní",J303,0)</f>
        <v>0</v>
      </c>
      <c r="BF303" s="230">
        <f>IF(N303="snížená",J303,0)</f>
        <v>0</v>
      </c>
      <c r="BG303" s="230">
        <f>IF(N303="zákl. přenesená",J303,0)</f>
        <v>0</v>
      </c>
      <c r="BH303" s="230">
        <f>IF(N303="sníž. přenesená",J303,0)</f>
        <v>0</v>
      </c>
      <c r="BI303" s="230">
        <f>IF(N303="nulová",J303,0)</f>
        <v>0</v>
      </c>
      <c r="BJ303" s="23" t="s">
        <v>187</v>
      </c>
      <c r="BK303" s="230">
        <f>ROUND(I303*H303,0)</f>
        <v>0</v>
      </c>
      <c r="BL303" s="23" t="s">
        <v>224</v>
      </c>
      <c r="BM303" s="23" t="s">
        <v>600</v>
      </c>
    </row>
    <row r="304" spans="2:65" s="1" customFormat="1" ht="14.4" customHeight="1">
      <c r="B304" s="45"/>
      <c r="C304" s="266" t="s">
        <v>601</v>
      </c>
      <c r="D304" s="266" t="s">
        <v>594</v>
      </c>
      <c r="E304" s="267" t="s">
        <v>602</v>
      </c>
      <c r="F304" s="268" t="s">
        <v>603</v>
      </c>
      <c r="G304" s="269" t="s">
        <v>358</v>
      </c>
      <c r="H304" s="270">
        <v>1</v>
      </c>
      <c r="I304" s="271"/>
      <c r="J304" s="270">
        <f>ROUND(I304*H304,0)</f>
        <v>0</v>
      </c>
      <c r="K304" s="268" t="s">
        <v>193</v>
      </c>
      <c r="L304" s="272"/>
      <c r="M304" s="273" t="s">
        <v>22</v>
      </c>
      <c r="N304" s="274" t="s">
        <v>45</v>
      </c>
      <c r="O304" s="46"/>
      <c r="P304" s="228">
        <f>O304*H304</f>
        <v>0</v>
      </c>
      <c r="Q304" s="228">
        <v>0</v>
      </c>
      <c r="R304" s="228">
        <f>Q304*H304</f>
        <v>0</v>
      </c>
      <c r="S304" s="228">
        <v>0</v>
      </c>
      <c r="T304" s="229">
        <f>S304*H304</f>
        <v>0</v>
      </c>
      <c r="AR304" s="23" t="s">
        <v>270</v>
      </c>
      <c r="AT304" s="23" t="s">
        <v>594</v>
      </c>
      <c r="AU304" s="23" t="s">
        <v>187</v>
      </c>
      <c r="AY304" s="23" t="s">
        <v>180</v>
      </c>
      <c r="BE304" s="230">
        <f>IF(N304="základní",J304,0)</f>
        <v>0</v>
      </c>
      <c r="BF304" s="230">
        <f>IF(N304="snížená",J304,0)</f>
        <v>0</v>
      </c>
      <c r="BG304" s="230">
        <f>IF(N304="zákl. přenesená",J304,0)</f>
        <v>0</v>
      </c>
      <c r="BH304" s="230">
        <f>IF(N304="sníž. přenesená",J304,0)</f>
        <v>0</v>
      </c>
      <c r="BI304" s="230">
        <f>IF(N304="nulová",J304,0)</f>
        <v>0</v>
      </c>
      <c r="BJ304" s="23" t="s">
        <v>187</v>
      </c>
      <c r="BK304" s="230">
        <f>ROUND(I304*H304,0)</f>
        <v>0</v>
      </c>
      <c r="BL304" s="23" t="s">
        <v>224</v>
      </c>
      <c r="BM304" s="23" t="s">
        <v>604</v>
      </c>
    </row>
    <row r="305" spans="2:65" s="1" customFormat="1" ht="22.8" customHeight="1">
      <c r="B305" s="45"/>
      <c r="C305" s="220" t="s">
        <v>424</v>
      </c>
      <c r="D305" s="220" t="s">
        <v>182</v>
      </c>
      <c r="E305" s="221" t="s">
        <v>605</v>
      </c>
      <c r="F305" s="222" t="s">
        <v>606</v>
      </c>
      <c r="G305" s="223" t="s">
        <v>358</v>
      </c>
      <c r="H305" s="224">
        <v>3</v>
      </c>
      <c r="I305" s="225"/>
      <c r="J305" s="224">
        <f>ROUND(I305*H305,0)</f>
        <v>0</v>
      </c>
      <c r="K305" s="222" t="s">
        <v>193</v>
      </c>
      <c r="L305" s="71"/>
      <c r="M305" s="226" t="s">
        <v>22</v>
      </c>
      <c r="N305" s="227" t="s">
        <v>45</v>
      </c>
      <c r="O305" s="46"/>
      <c r="P305" s="228">
        <f>O305*H305</f>
        <v>0</v>
      </c>
      <c r="Q305" s="228">
        <v>0</v>
      </c>
      <c r="R305" s="228">
        <f>Q305*H305</f>
        <v>0</v>
      </c>
      <c r="S305" s="228">
        <v>0</v>
      </c>
      <c r="T305" s="229">
        <f>S305*H305</f>
        <v>0</v>
      </c>
      <c r="AR305" s="23" t="s">
        <v>224</v>
      </c>
      <c r="AT305" s="23" t="s">
        <v>182</v>
      </c>
      <c r="AU305" s="23" t="s">
        <v>187</v>
      </c>
      <c r="AY305" s="23" t="s">
        <v>180</v>
      </c>
      <c r="BE305" s="230">
        <f>IF(N305="základní",J305,0)</f>
        <v>0</v>
      </c>
      <c r="BF305" s="230">
        <f>IF(N305="snížená",J305,0)</f>
        <v>0</v>
      </c>
      <c r="BG305" s="230">
        <f>IF(N305="zákl. přenesená",J305,0)</f>
        <v>0</v>
      </c>
      <c r="BH305" s="230">
        <f>IF(N305="sníž. přenesená",J305,0)</f>
        <v>0</v>
      </c>
      <c r="BI305" s="230">
        <f>IF(N305="nulová",J305,0)</f>
        <v>0</v>
      </c>
      <c r="BJ305" s="23" t="s">
        <v>187</v>
      </c>
      <c r="BK305" s="230">
        <f>ROUND(I305*H305,0)</f>
        <v>0</v>
      </c>
      <c r="BL305" s="23" t="s">
        <v>224</v>
      </c>
      <c r="BM305" s="23" t="s">
        <v>607</v>
      </c>
    </row>
    <row r="306" spans="2:47" s="1" customFormat="1" ht="13.5">
      <c r="B306" s="45"/>
      <c r="C306" s="73"/>
      <c r="D306" s="233" t="s">
        <v>205</v>
      </c>
      <c r="E306" s="73"/>
      <c r="F306" s="254" t="s">
        <v>608</v>
      </c>
      <c r="G306" s="73"/>
      <c r="H306" s="73"/>
      <c r="I306" s="190"/>
      <c r="J306" s="73"/>
      <c r="K306" s="73"/>
      <c r="L306" s="71"/>
      <c r="M306" s="255"/>
      <c r="N306" s="46"/>
      <c r="O306" s="46"/>
      <c r="P306" s="46"/>
      <c r="Q306" s="46"/>
      <c r="R306" s="46"/>
      <c r="S306" s="46"/>
      <c r="T306" s="94"/>
      <c r="AT306" s="23" t="s">
        <v>205</v>
      </c>
      <c r="AU306" s="23" t="s">
        <v>187</v>
      </c>
    </row>
    <row r="307" spans="2:65" s="1" customFormat="1" ht="22.8" customHeight="1">
      <c r="B307" s="45"/>
      <c r="C307" s="266" t="s">
        <v>609</v>
      </c>
      <c r="D307" s="266" t="s">
        <v>594</v>
      </c>
      <c r="E307" s="267" t="s">
        <v>610</v>
      </c>
      <c r="F307" s="268" t="s">
        <v>611</v>
      </c>
      <c r="G307" s="269" t="s">
        <v>358</v>
      </c>
      <c r="H307" s="270">
        <v>3</v>
      </c>
      <c r="I307" s="271"/>
      <c r="J307" s="270">
        <f>ROUND(I307*H307,0)</f>
        <v>0</v>
      </c>
      <c r="K307" s="268" t="s">
        <v>193</v>
      </c>
      <c r="L307" s="272"/>
      <c r="M307" s="273" t="s">
        <v>22</v>
      </c>
      <c r="N307" s="274" t="s">
        <v>45</v>
      </c>
      <c r="O307" s="46"/>
      <c r="P307" s="228">
        <f>O307*H307</f>
        <v>0</v>
      </c>
      <c r="Q307" s="228">
        <v>0</v>
      </c>
      <c r="R307" s="228">
        <f>Q307*H307</f>
        <v>0</v>
      </c>
      <c r="S307" s="228">
        <v>0</v>
      </c>
      <c r="T307" s="229">
        <f>S307*H307</f>
        <v>0</v>
      </c>
      <c r="AR307" s="23" t="s">
        <v>270</v>
      </c>
      <c r="AT307" s="23" t="s">
        <v>594</v>
      </c>
      <c r="AU307" s="23" t="s">
        <v>187</v>
      </c>
      <c r="AY307" s="23" t="s">
        <v>180</v>
      </c>
      <c r="BE307" s="230">
        <f>IF(N307="základní",J307,0)</f>
        <v>0</v>
      </c>
      <c r="BF307" s="230">
        <f>IF(N307="snížená",J307,0)</f>
        <v>0</v>
      </c>
      <c r="BG307" s="230">
        <f>IF(N307="zákl. přenesená",J307,0)</f>
        <v>0</v>
      </c>
      <c r="BH307" s="230">
        <f>IF(N307="sníž. přenesená",J307,0)</f>
        <v>0</v>
      </c>
      <c r="BI307" s="230">
        <f>IF(N307="nulová",J307,0)</f>
        <v>0</v>
      </c>
      <c r="BJ307" s="23" t="s">
        <v>187</v>
      </c>
      <c r="BK307" s="230">
        <f>ROUND(I307*H307,0)</f>
        <v>0</v>
      </c>
      <c r="BL307" s="23" t="s">
        <v>224</v>
      </c>
      <c r="BM307" s="23" t="s">
        <v>612</v>
      </c>
    </row>
    <row r="308" spans="2:65" s="1" customFormat="1" ht="34.2" customHeight="1">
      <c r="B308" s="45"/>
      <c r="C308" s="220" t="s">
        <v>428</v>
      </c>
      <c r="D308" s="220" t="s">
        <v>182</v>
      </c>
      <c r="E308" s="221" t="s">
        <v>613</v>
      </c>
      <c r="F308" s="222" t="s">
        <v>614</v>
      </c>
      <c r="G308" s="223" t="s">
        <v>334</v>
      </c>
      <c r="H308" s="225"/>
      <c r="I308" s="225"/>
      <c r="J308" s="224">
        <f>ROUND(I308*H308,0)</f>
        <v>0</v>
      </c>
      <c r="K308" s="222" t="s">
        <v>193</v>
      </c>
      <c r="L308" s="71"/>
      <c r="M308" s="226" t="s">
        <v>22</v>
      </c>
      <c r="N308" s="227" t="s">
        <v>45</v>
      </c>
      <c r="O308" s="46"/>
      <c r="P308" s="228">
        <f>O308*H308</f>
        <v>0</v>
      </c>
      <c r="Q308" s="228">
        <v>0</v>
      </c>
      <c r="R308" s="228">
        <f>Q308*H308</f>
        <v>0</v>
      </c>
      <c r="S308" s="228">
        <v>0</v>
      </c>
      <c r="T308" s="229">
        <f>S308*H308</f>
        <v>0</v>
      </c>
      <c r="AR308" s="23" t="s">
        <v>224</v>
      </c>
      <c r="AT308" s="23" t="s">
        <v>182</v>
      </c>
      <c r="AU308" s="23" t="s">
        <v>187</v>
      </c>
      <c r="AY308" s="23" t="s">
        <v>180</v>
      </c>
      <c r="BE308" s="230">
        <f>IF(N308="základní",J308,0)</f>
        <v>0</v>
      </c>
      <c r="BF308" s="230">
        <f>IF(N308="snížená",J308,0)</f>
        <v>0</v>
      </c>
      <c r="BG308" s="230">
        <f>IF(N308="zákl. přenesená",J308,0)</f>
        <v>0</v>
      </c>
      <c r="BH308" s="230">
        <f>IF(N308="sníž. přenesená",J308,0)</f>
        <v>0</v>
      </c>
      <c r="BI308" s="230">
        <f>IF(N308="nulová",J308,0)</f>
        <v>0</v>
      </c>
      <c r="BJ308" s="23" t="s">
        <v>187</v>
      </c>
      <c r="BK308" s="230">
        <f>ROUND(I308*H308,0)</f>
        <v>0</v>
      </c>
      <c r="BL308" s="23" t="s">
        <v>224</v>
      </c>
      <c r="BM308" s="23" t="s">
        <v>615</v>
      </c>
    </row>
    <row r="309" spans="2:47" s="1" customFormat="1" ht="13.5">
      <c r="B309" s="45"/>
      <c r="C309" s="73"/>
      <c r="D309" s="233" t="s">
        <v>205</v>
      </c>
      <c r="E309" s="73"/>
      <c r="F309" s="254" t="s">
        <v>616</v>
      </c>
      <c r="G309" s="73"/>
      <c r="H309" s="73"/>
      <c r="I309" s="190"/>
      <c r="J309" s="73"/>
      <c r="K309" s="73"/>
      <c r="L309" s="71"/>
      <c r="M309" s="255"/>
      <c r="N309" s="46"/>
      <c r="O309" s="46"/>
      <c r="P309" s="46"/>
      <c r="Q309" s="46"/>
      <c r="R309" s="46"/>
      <c r="S309" s="46"/>
      <c r="T309" s="94"/>
      <c r="AT309" s="23" t="s">
        <v>205</v>
      </c>
      <c r="AU309" s="23" t="s">
        <v>187</v>
      </c>
    </row>
    <row r="310" spans="2:63" s="10" customFormat="1" ht="29.85" customHeight="1">
      <c r="B310" s="204"/>
      <c r="C310" s="205"/>
      <c r="D310" s="206" t="s">
        <v>72</v>
      </c>
      <c r="E310" s="218" t="s">
        <v>617</v>
      </c>
      <c r="F310" s="218" t="s">
        <v>618</v>
      </c>
      <c r="G310" s="205"/>
      <c r="H310" s="205"/>
      <c r="I310" s="208"/>
      <c r="J310" s="219">
        <f>BK310</f>
        <v>0</v>
      </c>
      <c r="K310" s="205"/>
      <c r="L310" s="210"/>
      <c r="M310" s="211"/>
      <c r="N310" s="212"/>
      <c r="O310" s="212"/>
      <c r="P310" s="213">
        <f>SUM(P311:P344)</f>
        <v>0</v>
      </c>
      <c r="Q310" s="212"/>
      <c r="R310" s="213">
        <f>SUM(R311:R344)</f>
        <v>0</v>
      </c>
      <c r="S310" s="212"/>
      <c r="T310" s="214">
        <f>SUM(T311:T344)</f>
        <v>0</v>
      </c>
      <c r="AR310" s="215" t="s">
        <v>187</v>
      </c>
      <c r="AT310" s="216" t="s">
        <v>72</v>
      </c>
      <c r="AU310" s="216" t="s">
        <v>10</v>
      </c>
      <c r="AY310" s="215" t="s">
        <v>180</v>
      </c>
      <c r="BK310" s="217">
        <f>SUM(BK311:BK344)</f>
        <v>0</v>
      </c>
    </row>
    <row r="311" spans="2:65" s="1" customFormat="1" ht="22.8" customHeight="1">
      <c r="B311" s="45"/>
      <c r="C311" s="220" t="s">
        <v>619</v>
      </c>
      <c r="D311" s="220" t="s">
        <v>182</v>
      </c>
      <c r="E311" s="221" t="s">
        <v>620</v>
      </c>
      <c r="F311" s="222" t="s">
        <v>621</v>
      </c>
      <c r="G311" s="223" t="s">
        <v>203</v>
      </c>
      <c r="H311" s="224">
        <v>2.62</v>
      </c>
      <c r="I311" s="225"/>
      <c r="J311" s="224">
        <f>ROUND(I311*H311,0)</f>
        <v>0</v>
      </c>
      <c r="K311" s="222" t="s">
        <v>193</v>
      </c>
      <c r="L311" s="71"/>
      <c r="M311" s="226" t="s">
        <v>22</v>
      </c>
      <c r="N311" s="227" t="s">
        <v>45</v>
      </c>
      <c r="O311" s="46"/>
      <c r="P311" s="228">
        <f>O311*H311</f>
        <v>0</v>
      </c>
      <c r="Q311" s="228">
        <v>0</v>
      </c>
      <c r="R311" s="228">
        <f>Q311*H311</f>
        <v>0</v>
      </c>
      <c r="S311" s="228">
        <v>0</v>
      </c>
      <c r="T311" s="229">
        <f>S311*H311</f>
        <v>0</v>
      </c>
      <c r="AR311" s="23" t="s">
        <v>224</v>
      </c>
      <c r="AT311" s="23" t="s">
        <v>182</v>
      </c>
      <c r="AU311" s="23" t="s">
        <v>187</v>
      </c>
      <c r="AY311" s="23" t="s">
        <v>180</v>
      </c>
      <c r="BE311" s="230">
        <f>IF(N311="základní",J311,0)</f>
        <v>0</v>
      </c>
      <c r="BF311" s="230">
        <f>IF(N311="snížená",J311,0)</f>
        <v>0</v>
      </c>
      <c r="BG311" s="230">
        <f>IF(N311="zákl. přenesená",J311,0)</f>
        <v>0</v>
      </c>
      <c r="BH311" s="230">
        <f>IF(N311="sníž. přenesená",J311,0)</f>
        <v>0</v>
      </c>
      <c r="BI311" s="230">
        <f>IF(N311="nulová",J311,0)</f>
        <v>0</v>
      </c>
      <c r="BJ311" s="23" t="s">
        <v>187</v>
      </c>
      <c r="BK311" s="230">
        <f>ROUND(I311*H311,0)</f>
        <v>0</v>
      </c>
      <c r="BL311" s="23" t="s">
        <v>224</v>
      </c>
      <c r="BM311" s="23" t="s">
        <v>622</v>
      </c>
    </row>
    <row r="312" spans="2:51" s="13" customFormat="1" ht="13.5">
      <c r="B312" s="256"/>
      <c r="C312" s="257"/>
      <c r="D312" s="233" t="s">
        <v>194</v>
      </c>
      <c r="E312" s="258" t="s">
        <v>22</v>
      </c>
      <c r="F312" s="259" t="s">
        <v>623</v>
      </c>
      <c r="G312" s="257"/>
      <c r="H312" s="258" t="s">
        <v>22</v>
      </c>
      <c r="I312" s="260"/>
      <c r="J312" s="257"/>
      <c r="K312" s="257"/>
      <c r="L312" s="261"/>
      <c r="M312" s="262"/>
      <c r="N312" s="263"/>
      <c r="O312" s="263"/>
      <c r="P312" s="263"/>
      <c r="Q312" s="263"/>
      <c r="R312" s="263"/>
      <c r="S312" s="263"/>
      <c r="T312" s="264"/>
      <c r="AT312" s="265" t="s">
        <v>194</v>
      </c>
      <c r="AU312" s="265" t="s">
        <v>187</v>
      </c>
      <c r="AV312" s="13" t="s">
        <v>10</v>
      </c>
      <c r="AW312" s="13" t="s">
        <v>35</v>
      </c>
      <c r="AX312" s="13" t="s">
        <v>73</v>
      </c>
      <c r="AY312" s="265" t="s">
        <v>180</v>
      </c>
    </row>
    <row r="313" spans="2:51" s="11" customFormat="1" ht="13.5">
      <c r="B313" s="231"/>
      <c r="C313" s="232"/>
      <c r="D313" s="233" t="s">
        <v>194</v>
      </c>
      <c r="E313" s="234" t="s">
        <v>22</v>
      </c>
      <c r="F313" s="235" t="s">
        <v>624</v>
      </c>
      <c r="G313" s="232"/>
      <c r="H313" s="236">
        <v>2.62</v>
      </c>
      <c r="I313" s="237"/>
      <c r="J313" s="232"/>
      <c r="K313" s="232"/>
      <c r="L313" s="238"/>
      <c r="M313" s="239"/>
      <c r="N313" s="240"/>
      <c r="O313" s="240"/>
      <c r="P313" s="240"/>
      <c r="Q313" s="240"/>
      <c r="R313" s="240"/>
      <c r="S313" s="240"/>
      <c r="T313" s="241"/>
      <c r="AT313" s="242" t="s">
        <v>194</v>
      </c>
      <c r="AU313" s="242" t="s">
        <v>187</v>
      </c>
      <c r="AV313" s="11" t="s">
        <v>187</v>
      </c>
      <c r="AW313" s="11" t="s">
        <v>35</v>
      </c>
      <c r="AX313" s="11" t="s">
        <v>73</v>
      </c>
      <c r="AY313" s="242" t="s">
        <v>180</v>
      </c>
    </row>
    <row r="314" spans="2:51" s="12" customFormat="1" ht="13.5">
      <c r="B314" s="243"/>
      <c r="C314" s="244"/>
      <c r="D314" s="233" t="s">
        <v>194</v>
      </c>
      <c r="E314" s="245" t="s">
        <v>22</v>
      </c>
      <c r="F314" s="246" t="s">
        <v>196</v>
      </c>
      <c r="G314" s="244"/>
      <c r="H314" s="247">
        <v>2.62</v>
      </c>
      <c r="I314" s="248"/>
      <c r="J314" s="244"/>
      <c r="K314" s="244"/>
      <c r="L314" s="249"/>
      <c r="M314" s="250"/>
      <c r="N314" s="251"/>
      <c r="O314" s="251"/>
      <c r="P314" s="251"/>
      <c r="Q314" s="251"/>
      <c r="R314" s="251"/>
      <c r="S314" s="251"/>
      <c r="T314" s="252"/>
      <c r="AT314" s="253" t="s">
        <v>194</v>
      </c>
      <c r="AU314" s="253" t="s">
        <v>187</v>
      </c>
      <c r="AV314" s="12" t="s">
        <v>186</v>
      </c>
      <c r="AW314" s="12" t="s">
        <v>35</v>
      </c>
      <c r="AX314" s="12" t="s">
        <v>10</v>
      </c>
      <c r="AY314" s="253" t="s">
        <v>180</v>
      </c>
    </row>
    <row r="315" spans="2:65" s="1" customFormat="1" ht="22.8" customHeight="1">
      <c r="B315" s="45"/>
      <c r="C315" s="220" t="s">
        <v>29</v>
      </c>
      <c r="D315" s="220" t="s">
        <v>182</v>
      </c>
      <c r="E315" s="221" t="s">
        <v>625</v>
      </c>
      <c r="F315" s="222" t="s">
        <v>626</v>
      </c>
      <c r="G315" s="223" t="s">
        <v>192</v>
      </c>
      <c r="H315" s="224">
        <v>5.49</v>
      </c>
      <c r="I315" s="225"/>
      <c r="J315" s="224">
        <f>ROUND(I315*H315,0)</f>
        <v>0</v>
      </c>
      <c r="K315" s="222" t="s">
        <v>193</v>
      </c>
      <c r="L315" s="71"/>
      <c r="M315" s="226" t="s">
        <v>22</v>
      </c>
      <c r="N315" s="227" t="s">
        <v>45</v>
      </c>
      <c r="O315" s="46"/>
      <c r="P315" s="228">
        <f>O315*H315</f>
        <v>0</v>
      </c>
      <c r="Q315" s="228">
        <v>0</v>
      </c>
      <c r="R315" s="228">
        <f>Q315*H315</f>
        <v>0</v>
      </c>
      <c r="S315" s="228">
        <v>0</v>
      </c>
      <c r="T315" s="229">
        <f>S315*H315</f>
        <v>0</v>
      </c>
      <c r="AR315" s="23" t="s">
        <v>224</v>
      </c>
      <c r="AT315" s="23" t="s">
        <v>182</v>
      </c>
      <c r="AU315" s="23" t="s">
        <v>187</v>
      </c>
      <c r="AY315" s="23" t="s">
        <v>180</v>
      </c>
      <c r="BE315" s="230">
        <f>IF(N315="základní",J315,0)</f>
        <v>0</v>
      </c>
      <c r="BF315" s="230">
        <f>IF(N315="snížená",J315,0)</f>
        <v>0</v>
      </c>
      <c r="BG315" s="230">
        <f>IF(N315="zákl. přenesená",J315,0)</f>
        <v>0</v>
      </c>
      <c r="BH315" s="230">
        <f>IF(N315="sníž. přenesená",J315,0)</f>
        <v>0</v>
      </c>
      <c r="BI315" s="230">
        <f>IF(N315="nulová",J315,0)</f>
        <v>0</v>
      </c>
      <c r="BJ315" s="23" t="s">
        <v>187</v>
      </c>
      <c r="BK315" s="230">
        <f>ROUND(I315*H315,0)</f>
        <v>0</v>
      </c>
      <c r="BL315" s="23" t="s">
        <v>224</v>
      </c>
      <c r="BM315" s="23" t="s">
        <v>627</v>
      </c>
    </row>
    <row r="316" spans="2:51" s="11" customFormat="1" ht="13.5">
      <c r="B316" s="231"/>
      <c r="C316" s="232"/>
      <c r="D316" s="233" t="s">
        <v>194</v>
      </c>
      <c r="E316" s="234" t="s">
        <v>22</v>
      </c>
      <c r="F316" s="235" t="s">
        <v>628</v>
      </c>
      <c r="G316" s="232"/>
      <c r="H316" s="236">
        <v>1.94</v>
      </c>
      <c r="I316" s="237"/>
      <c r="J316" s="232"/>
      <c r="K316" s="232"/>
      <c r="L316" s="238"/>
      <c r="M316" s="239"/>
      <c r="N316" s="240"/>
      <c r="O316" s="240"/>
      <c r="P316" s="240"/>
      <c r="Q316" s="240"/>
      <c r="R316" s="240"/>
      <c r="S316" s="240"/>
      <c r="T316" s="241"/>
      <c r="AT316" s="242" t="s">
        <v>194</v>
      </c>
      <c r="AU316" s="242" t="s">
        <v>187</v>
      </c>
      <c r="AV316" s="11" t="s">
        <v>187</v>
      </c>
      <c r="AW316" s="11" t="s">
        <v>35</v>
      </c>
      <c r="AX316" s="11" t="s">
        <v>73</v>
      </c>
      <c r="AY316" s="242" t="s">
        <v>180</v>
      </c>
    </row>
    <row r="317" spans="2:51" s="11" customFormat="1" ht="13.5">
      <c r="B317" s="231"/>
      <c r="C317" s="232"/>
      <c r="D317" s="233" t="s">
        <v>194</v>
      </c>
      <c r="E317" s="234" t="s">
        <v>22</v>
      </c>
      <c r="F317" s="235" t="s">
        <v>629</v>
      </c>
      <c r="G317" s="232"/>
      <c r="H317" s="236">
        <v>2.45</v>
      </c>
      <c r="I317" s="237"/>
      <c r="J317" s="232"/>
      <c r="K317" s="232"/>
      <c r="L317" s="238"/>
      <c r="M317" s="239"/>
      <c r="N317" s="240"/>
      <c r="O317" s="240"/>
      <c r="P317" s="240"/>
      <c r="Q317" s="240"/>
      <c r="R317" s="240"/>
      <c r="S317" s="240"/>
      <c r="T317" s="241"/>
      <c r="AT317" s="242" t="s">
        <v>194</v>
      </c>
      <c r="AU317" s="242" t="s">
        <v>187</v>
      </c>
      <c r="AV317" s="11" t="s">
        <v>187</v>
      </c>
      <c r="AW317" s="11" t="s">
        <v>35</v>
      </c>
      <c r="AX317" s="11" t="s">
        <v>73</v>
      </c>
      <c r="AY317" s="242" t="s">
        <v>180</v>
      </c>
    </row>
    <row r="318" spans="2:51" s="11" customFormat="1" ht="13.5">
      <c r="B318" s="231"/>
      <c r="C318" s="232"/>
      <c r="D318" s="233" t="s">
        <v>194</v>
      </c>
      <c r="E318" s="234" t="s">
        <v>22</v>
      </c>
      <c r="F318" s="235" t="s">
        <v>325</v>
      </c>
      <c r="G318" s="232"/>
      <c r="H318" s="236">
        <v>1.1</v>
      </c>
      <c r="I318" s="237"/>
      <c r="J318" s="232"/>
      <c r="K318" s="232"/>
      <c r="L318" s="238"/>
      <c r="M318" s="239"/>
      <c r="N318" s="240"/>
      <c r="O318" s="240"/>
      <c r="P318" s="240"/>
      <c r="Q318" s="240"/>
      <c r="R318" s="240"/>
      <c r="S318" s="240"/>
      <c r="T318" s="241"/>
      <c r="AT318" s="242" t="s">
        <v>194</v>
      </c>
      <c r="AU318" s="242" t="s">
        <v>187</v>
      </c>
      <c r="AV318" s="11" t="s">
        <v>187</v>
      </c>
      <c r="AW318" s="11" t="s">
        <v>35</v>
      </c>
      <c r="AX318" s="11" t="s">
        <v>73</v>
      </c>
      <c r="AY318" s="242" t="s">
        <v>180</v>
      </c>
    </row>
    <row r="319" spans="2:51" s="12" customFormat="1" ht="13.5">
      <c r="B319" s="243"/>
      <c r="C319" s="244"/>
      <c r="D319" s="233" t="s">
        <v>194</v>
      </c>
      <c r="E319" s="245" t="s">
        <v>22</v>
      </c>
      <c r="F319" s="246" t="s">
        <v>196</v>
      </c>
      <c r="G319" s="244"/>
      <c r="H319" s="247">
        <v>5.49</v>
      </c>
      <c r="I319" s="248"/>
      <c r="J319" s="244"/>
      <c r="K319" s="244"/>
      <c r="L319" s="249"/>
      <c r="M319" s="250"/>
      <c r="N319" s="251"/>
      <c r="O319" s="251"/>
      <c r="P319" s="251"/>
      <c r="Q319" s="251"/>
      <c r="R319" s="251"/>
      <c r="S319" s="251"/>
      <c r="T319" s="252"/>
      <c r="AT319" s="253" t="s">
        <v>194</v>
      </c>
      <c r="AU319" s="253" t="s">
        <v>187</v>
      </c>
      <c r="AV319" s="12" t="s">
        <v>186</v>
      </c>
      <c r="AW319" s="12" t="s">
        <v>35</v>
      </c>
      <c r="AX319" s="12" t="s">
        <v>10</v>
      </c>
      <c r="AY319" s="253" t="s">
        <v>180</v>
      </c>
    </row>
    <row r="320" spans="2:65" s="1" customFormat="1" ht="14.4" customHeight="1">
      <c r="B320" s="45"/>
      <c r="C320" s="266" t="s">
        <v>630</v>
      </c>
      <c r="D320" s="266" t="s">
        <v>594</v>
      </c>
      <c r="E320" s="267" t="s">
        <v>631</v>
      </c>
      <c r="F320" s="268" t="s">
        <v>632</v>
      </c>
      <c r="G320" s="269" t="s">
        <v>192</v>
      </c>
      <c r="H320" s="270">
        <v>6.33</v>
      </c>
      <c r="I320" s="271"/>
      <c r="J320" s="270">
        <f>ROUND(I320*H320,0)</f>
        <v>0</v>
      </c>
      <c r="K320" s="268" t="s">
        <v>22</v>
      </c>
      <c r="L320" s="272"/>
      <c r="M320" s="273" t="s">
        <v>22</v>
      </c>
      <c r="N320" s="274" t="s">
        <v>45</v>
      </c>
      <c r="O320" s="46"/>
      <c r="P320" s="228">
        <f>O320*H320</f>
        <v>0</v>
      </c>
      <c r="Q320" s="228">
        <v>0</v>
      </c>
      <c r="R320" s="228">
        <f>Q320*H320</f>
        <v>0</v>
      </c>
      <c r="S320" s="228">
        <v>0</v>
      </c>
      <c r="T320" s="229">
        <f>S320*H320</f>
        <v>0</v>
      </c>
      <c r="AR320" s="23" t="s">
        <v>270</v>
      </c>
      <c r="AT320" s="23" t="s">
        <v>594</v>
      </c>
      <c r="AU320" s="23" t="s">
        <v>187</v>
      </c>
      <c r="AY320" s="23" t="s">
        <v>180</v>
      </c>
      <c r="BE320" s="230">
        <f>IF(N320="základní",J320,0)</f>
        <v>0</v>
      </c>
      <c r="BF320" s="230">
        <f>IF(N320="snížená",J320,0)</f>
        <v>0</v>
      </c>
      <c r="BG320" s="230">
        <f>IF(N320="zákl. přenesená",J320,0)</f>
        <v>0</v>
      </c>
      <c r="BH320" s="230">
        <f>IF(N320="sníž. přenesená",J320,0)</f>
        <v>0</v>
      </c>
      <c r="BI320" s="230">
        <f>IF(N320="nulová",J320,0)</f>
        <v>0</v>
      </c>
      <c r="BJ320" s="23" t="s">
        <v>187</v>
      </c>
      <c r="BK320" s="230">
        <f>ROUND(I320*H320,0)</f>
        <v>0</v>
      </c>
      <c r="BL320" s="23" t="s">
        <v>224</v>
      </c>
      <c r="BM320" s="23" t="s">
        <v>633</v>
      </c>
    </row>
    <row r="321" spans="2:51" s="11" customFormat="1" ht="13.5">
      <c r="B321" s="231"/>
      <c r="C321" s="232"/>
      <c r="D321" s="233" t="s">
        <v>194</v>
      </c>
      <c r="E321" s="234" t="s">
        <v>22</v>
      </c>
      <c r="F321" s="235" t="s">
        <v>634</v>
      </c>
      <c r="G321" s="232"/>
      <c r="H321" s="236">
        <v>0.29</v>
      </c>
      <c r="I321" s="237"/>
      <c r="J321" s="232"/>
      <c r="K321" s="232"/>
      <c r="L321" s="238"/>
      <c r="M321" s="239"/>
      <c r="N321" s="240"/>
      <c r="O321" s="240"/>
      <c r="P321" s="240"/>
      <c r="Q321" s="240"/>
      <c r="R321" s="240"/>
      <c r="S321" s="240"/>
      <c r="T321" s="241"/>
      <c r="AT321" s="242" t="s">
        <v>194</v>
      </c>
      <c r="AU321" s="242" t="s">
        <v>187</v>
      </c>
      <c r="AV321" s="11" t="s">
        <v>187</v>
      </c>
      <c r="AW321" s="11" t="s">
        <v>35</v>
      </c>
      <c r="AX321" s="11" t="s">
        <v>73</v>
      </c>
      <c r="AY321" s="242" t="s">
        <v>180</v>
      </c>
    </row>
    <row r="322" spans="2:51" s="11" customFormat="1" ht="13.5">
      <c r="B322" s="231"/>
      <c r="C322" s="232"/>
      <c r="D322" s="233" t="s">
        <v>194</v>
      </c>
      <c r="E322" s="234" t="s">
        <v>22</v>
      </c>
      <c r="F322" s="235" t="s">
        <v>635</v>
      </c>
      <c r="G322" s="232"/>
      <c r="H322" s="236">
        <v>6.04</v>
      </c>
      <c r="I322" s="237"/>
      <c r="J322" s="232"/>
      <c r="K322" s="232"/>
      <c r="L322" s="238"/>
      <c r="M322" s="239"/>
      <c r="N322" s="240"/>
      <c r="O322" s="240"/>
      <c r="P322" s="240"/>
      <c r="Q322" s="240"/>
      <c r="R322" s="240"/>
      <c r="S322" s="240"/>
      <c r="T322" s="241"/>
      <c r="AT322" s="242" t="s">
        <v>194</v>
      </c>
      <c r="AU322" s="242" t="s">
        <v>187</v>
      </c>
      <c r="AV322" s="11" t="s">
        <v>187</v>
      </c>
      <c r="AW322" s="11" t="s">
        <v>35</v>
      </c>
      <c r="AX322" s="11" t="s">
        <v>73</v>
      </c>
      <c r="AY322" s="242" t="s">
        <v>180</v>
      </c>
    </row>
    <row r="323" spans="2:51" s="12" customFormat="1" ht="13.5">
      <c r="B323" s="243"/>
      <c r="C323" s="244"/>
      <c r="D323" s="233" t="s">
        <v>194</v>
      </c>
      <c r="E323" s="245" t="s">
        <v>22</v>
      </c>
      <c r="F323" s="246" t="s">
        <v>196</v>
      </c>
      <c r="G323" s="244"/>
      <c r="H323" s="247">
        <v>6.33</v>
      </c>
      <c r="I323" s="248"/>
      <c r="J323" s="244"/>
      <c r="K323" s="244"/>
      <c r="L323" s="249"/>
      <c r="M323" s="250"/>
      <c r="N323" s="251"/>
      <c r="O323" s="251"/>
      <c r="P323" s="251"/>
      <c r="Q323" s="251"/>
      <c r="R323" s="251"/>
      <c r="S323" s="251"/>
      <c r="T323" s="252"/>
      <c r="AT323" s="253" t="s">
        <v>194</v>
      </c>
      <c r="AU323" s="253" t="s">
        <v>187</v>
      </c>
      <c r="AV323" s="12" t="s">
        <v>186</v>
      </c>
      <c r="AW323" s="12" t="s">
        <v>35</v>
      </c>
      <c r="AX323" s="12" t="s">
        <v>10</v>
      </c>
      <c r="AY323" s="253" t="s">
        <v>180</v>
      </c>
    </row>
    <row r="324" spans="2:65" s="1" customFormat="1" ht="22.8" customHeight="1">
      <c r="B324" s="45"/>
      <c r="C324" s="220" t="s">
        <v>435</v>
      </c>
      <c r="D324" s="220" t="s">
        <v>182</v>
      </c>
      <c r="E324" s="221" t="s">
        <v>636</v>
      </c>
      <c r="F324" s="222" t="s">
        <v>637</v>
      </c>
      <c r="G324" s="223" t="s">
        <v>192</v>
      </c>
      <c r="H324" s="224">
        <v>5.49</v>
      </c>
      <c r="I324" s="225"/>
      <c r="J324" s="224">
        <f>ROUND(I324*H324,0)</f>
        <v>0</v>
      </c>
      <c r="K324" s="222" t="s">
        <v>193</v>
      </c>
      <c r="L324" s="71"/>
      <c r="M324" s="226" t="s">
        <v>22</v>
      </c>
      <c r="N324" s="227" t="s">
        <v>45</v>
      </c>
      <c r="O324" s="46"/>
      <c r="P324" s="228">
        <f>O324*H324</f>
        <v>0</v>
      </c>
      <c r="Q324" s="228">
        <v>0</v>
      </c>
      <c r="R324" s="228">
        <f>Q324*H324</f>
        <v>0</v>
      </c>
      <c r="S324" s="228">
        <v>0</v>
      </c>
      <c r="T324" s="229">
        <f>S324*H324</f>
        <v>0</v>
      </c>
      <c r="AR324" s="23" t="s">
        <v>224</v>
      </c>
      <c r="AT324" s="23" t="s">
        <v>182</v>
      </c>
      <c r="AU324" s="23" t="s">
        <v>187</v>
      </c>
      <c r="AY324" s="23" t="s">
        <v>180</v>
      </c>
      <c r="BE324" s="230">
        <f>IF(N324="základní",J324,0)</f>
        <v>0</v>
      </c>
      <c r="BF324" s="230">
        <f>IF(N324="snížená",J324,0)</f>
        <v>0</v>
      </c>
      <c r="BG324" s="230">
        <f>IF(N324="zákl. přenesená",J324,0)</f>
        <v>0</v>
      </c>
      <c r="BH324" s="230">
        <f>IF(N324="sníž. přenesená",J324,0)</f>
        <v>0</v>
      </c>
      <c r="BI324" s="230">
        <f>IF(N324="nulová",J324,0)</f>
        <v>0</v>
      </c>
      <c r="BJ324" s="23" t="s">
        <v>187</v>
      </c>
      <c r="BK324" s="230">
        <f>ROUND(I324*H324,0)</f>
        <v>0</v>
      </c>
      <c r="BL324" s="23" t="s">
        <v>224</v>
      </c>
      <c r="BM324" s="23" t="s">
        <v>638</v>
      </c>
    </row>
    <row r="325" spans="2:51" s="11" customFormat="1" ht="13.5">
      <c r="B325" s="231"/>
      <c r="C325" s="232"/>
      <c r="D325" s="233" t="s">
        <v>194</v>
      </c>
      <c r="E325" s="234" t="s">
        <v>22</v>
      </c>
      <c r="F325" s="235" t="s">
        <v>628</v>
      </c>
      <c r="G325" s="232"/>
      <c r="H325" s="236">
        <v>1.94</v>
      </c>
      <c r="I325" s="237"/>
      <c r="J325" s="232"/>
      <c r="K325" s="232"/>
      <c r="L325" s="238"/>
      <c r="M325" s="239"/>
      <c r="N325" s="240"/>
      <c r="O325" s="240"/>
      <c r="P325" s="240"/>
      <c r="Q325" s="240"/>
      <c r="R325" s="240"/>
      <c r="S325" s="240"/>
      <c r="T325" s="241"/>
      <c r="AT325" s="242" t="s">
        <v>194</v>
      </c>
      <c r="AU325" s="242" t="s">
        <v>187</v>
      </c>
      <c r="AV325" s="11" t="s">
        <v>187</v>
      </c>
      <c r="AW325" s="11" t="s">
        <v>35</v>
      </c>
      <c r="AX325" s="11" t="s">
        <v>73</v>
      </c>
      <c r="AY325" s="242" t="s">
        <v>180</v>
      </c>
    </row>
    <row r="326" spans="2:51" s="11" customFormat="1" ht="13.5">
      <c r="B326" s="231"/>
      <c r="C326" s="232"/>
      <c r="D326" s="233" t="s">
        <v>194</v>
      </c>
      <c r="E326" s="234" t="s">
        <v>22</v>
      </c>
      <c r="F326" s="235" t="s">
        <v>629</v>
      </c>
      <c r="G326" s="232"/>
      <c r="H326" s="236">
        <v>2.45</v>
      </c>
      <c r="I326" s="237"/>
      <c r="J326" s="232"/>
      <c r="K326" s="232"/>
      <c r="L326" s="238"/>
      <c r="M326" s="239"/>
      <c r="N326" s="240"/>
      <c r="O326" s="240"/>
      <c r="P326" s="240"/>
      <c r="Q326" s="240"/>
      <c r="R326" s="240"/>
      <c r="S326" s="240"/>
      <c r="T326" s="241"/>
      <c r="AT326" s="242" t="s">
        <v>194</v>
      </c>
      <c r="AU326" s="242" t="s">
        <v>187</v>
      </c>
      <c r="AV326" s="11" t="s">
        <v>187</v>
      </c>
      <c r="AW326" s="11" t="s">
        <v>35</v>
      </c>
      <c r="AX326" s="11" t="s">
        <v>73</v>
      </c>
      <c r="AY326" s="242" t="s">
        <v>180</v>
      </c>
    </row>
    <row r="327" spans="2:51" s="11" customFormat="1" ht="13.5">
      <c r="B327" s="231"/>
      <c r="C327" s="232"/>
      <c r="D327" s="233" t="s">
        <v>194</v>
      </c>
      <c r="E327" s="234" t="s">
        <v>22</v>
      </c>
      <c r="F327" s="235" t="s">
        <v>325</v>
      </c>
      <c r="G327" s="232"/>
      <c r="H327" s="236">
        <v>1.1</v>
      </c>
      <c r="I327" s="237"/>
      <c r="J327" s="232"/>
      <c r="K327" s="232"/>
      <c r="L327" s="238"/>
      <c r="M327" s="239"/>
      <c r="N327" s="240"/>
      <c r="O327" s="240"/>
      <c r="P327" s="240"/>
      <c r="Q327" s="240"/>
      <c r="R327" s="240"/>
      <c r="S327" s="240"/>
      <c r="T327" s="241"/>
      <c r="AT327" s="242" t="s">
        <v>194</v>
      </c>
      <c r="AU327" s="242" t="s">
        <v>187</v>
      </c>
      <c r="AV327" s="11" t="s">
        <v>187</v>
      </c>
      <c r="AW327" s="11" t="s">
        <v>35</v>
      </c>
      <c r="AX327" s="11" t="s">
        <v>73</v>
      </c>
      <c r="AY327" s="242" t="s">
        <v>180</v>
      </c>
    </row>
    <row r="328" spans="2:51" s="12" customFormat="1" ht="13.5">
      <c r="B328" s="243"/>
      <c r="C328" s="244"/>
      <c r="D328" s="233" t="s">
        <v>194</v>
      </c>
      <c r="E328" s="245" t="s">
        <v>22</v>
      </c>
      <c r="F328" s="246" t="s">
        <v>196</v>
      </c>
      <c r="G328" s="244"/>
      <c r="H328" s="247">
        <v>5.49</v>
      </c>
      <c r="I328" s="248"/>
      <c r="J328" s="244"/>
      <c r="K328" s="244"/>
      <c r="L328" s="249"/>
      <c r="M328" s="250"/>
      <c r="N328" s="251"/>
      <c r="O328" s="251"/>
      <c r="P328" s="251"/>
      <c r="Q328" s="251"/>
      <c r="R328" s="251"/>
      <c r="S328" s="251"/>
      <c r="T328" s="252"/>
      <c r="AT328" s="253" t="s">
        <v>194</v>
      </c>
      <c r="AU328" s="253" t="s">
        <v>187</v>
      </c>
      <c r="AV328" s="12" t="s">
        <v>186</v>
      </c>
      <c r="AW328" s="12" t="s">
        <v>35</v>
      </c>
      <c r="AX328" s="12" t="s">
        <v>10</v>
      </c>
      <c r="AY328" s="253" t="s">
        <v>180</v>
      </c>
    </row>
    <row r="329" spans="2:65" s="1" customFormat="1" ht="14.4" customHeight="1">
      <c r="B329" s="45"/>
      <c r="C329" s="220" t="s">
        <v>639</v>
      </c>
      <c r="D329" s="220" t="s">
        <v>182</v>
      </c>
      <c r="E329" s="221" t="s">
        <v>640</v>
      </c>
      <c r="F329" s="222" t="s">
        <v>641</v>
      </c>
      <c r="G329" s="223" t="s">
        <v>192</v>
      </c>
      <c r="H329" s="224">
        <v>5.49</v>
      </c>
      <c r="I329" s="225"/>
      <c r="J329" s="224">
        <f>ROUND(I329*H329,0)</f>
        <v>0</v>
      </c>
      <c r="K329" s="222" t="s">
        <v>193</v>
      </c>
      <c r="L329" s="71"/>
      <c r="M329" s="226" t="s">
        <v>22</v>
      </c>
      <c r="N329" s="227" t="s">
        <v>45</v>
      </c>
      <c r="O329" s="46"/>
      <c r="P329" s="228">
        <f>O329*H329</f>
        <v>0</v>
      </c>
      <c r="Q329" s="228">
        <v>0</v>
      </c>
      <c r="R329" s="228">
        <f>Q329*H329</f>
        <v>0</v>
      </c>
      <c r="S329" s="228">
        <v>0</v>
      </c>
      <c r="T329" s="229">
        <f>S329*H329</f>
        <v>0</v>
      </c>
      <c r="AR329" s="23" t="s">
        <v>224</v>
      </c>
      <c r="AT329" s="23" t="s">
        <v>182</v>
      </c>
      <c r="AU329" s="23" t="s">
        <v>187</v>
      </c>
      <c r="AY329" s="23" t="s">
        <v>180</v>
      </c>
      <c r="BE329" s="230">
        <f>IF(N329="základní",J329,0)</f>
        <v>0</v>
      </c>
      <c r="BF329" s="230">
        <f>IF(N329="snížená",J329,0)</f>
        <v>0</v>
      </c>
      <c r="BG329" s="230">
        <f>IF(N329="zákl. přenesená",J329,0)</f>
        <v>0</v>
      </c>
      <c r="BH329" s="230">
        <f>IF(N329="sníž. přenesená",J329,0)</f>
        <v>0</v>
      </c>
      <c r="BI329" s="230">
        <f>IF(N329="nulová",J329,0)</f>
        <v>0</v>
      </c>
      <c r="BJ329" s="23" t="s">
        <v>187</v>
      </c>
      <c r="BK329" s="230">
        <f>ROUND(I329*H329,0)</f>
        <v>0</v>
      </c>
      <c r="BL329" s="23" t="s">
        <v>224</v>
      </c>
      <c r="BM329" s="23" t="s">
        <v>642</v>
      </c>
    </row>
    <row r="330" spans="2:47" s="1" customFormat="1" ht="13.5">
      <c r="B330" s="45"/>
      <c r="C330" s="73"/>
      <c r="D330" s="233" t="s">
        <v>205</v>
      </c>
      <c r="E330" s="73"/>
      <c r="F330" s="254" t="s">
        <v>643</v>
      </c>
      <c r="G330" s="73"/>
      <c r="H330" s="73"/>
      <c r="I330" s="190"/>
      <c r="J330" s="73"/>
      <c r="K330" s="73"/>
      <c r="L330" s="71"/>
      <c r="M330" s="255"/>
      <c r="N330" s="46"/>
      <c r="O330" s="46"/>
      <c r="P330" s="46"/>
      <c r="Q330" s="46"/>
      <c r="R330" s="46"/>
      <c r="S330" s="46"/>
      <c r="T330" s="94"/>
      <c r="AT330" s="23" t="s">
        <v>205</v>
      </c>
      <c r="AU330" s="23" t="s">
        <v>187</v>
      </c>
    </row>
    <row r="331" spans="2:51" s="11" customFormat="1" ht="13.5">
      <c r="B331" s="231"/>
      <c r="C331" s="232"/>
      <c r="D331" s="233" t="s">
        <v>194</v>
      </c>
      <c r="E331" s="234" t="s">
        <v>22</v>
      </c>
      <c r="F331" s="235" t="s">
        <v>644</v>
      </c>
      <c r="G331" s="232"/>
      <c r="H331" s="236">
        <v>5.49</v>
      </c>
      <c r="I331" s="237"/>
      <c r="J331" s="232"/>
      <c r="K331" s="232"/>
      <c r="L331" s="238"/>
      <c r="M331" s="239"/>
      <c r="N331" s="240"/>
      <c r="O331" s="240"/>
      <c r="P331" s="240"/>
      <c r="Q331" s="240"/>
      <c r="R331" s="240"/>
      <c r="S331" s="240"/>
      <c r="T331" s="241"/>
      <c r="AT331" s="242" t="s">
        <v>194</v>
      </c>
      <c r="AU331" s="242" t="s">
        <v>187</v>
      </c>
      <c r="AV331" s="11" t="s">
        <v>187</v>
      </c>
      <c r="AW331" s="11" t="s">
        <v>35</v>
      </c>
      <c r="AX331" s="11" t="s">
        <v>73</v>
      </c>
      <c r="AY331" s="242" t="s">
        <v>180</v>
      </c>
    </row>
    <row r="332" spans="2:51" s="12" customFormat="1" ht="13.5">
      <c r="B332" s="243"/>
      <c r="C332" s="244"/>
      <c r="D332" s="233" t="s">
        <v>194</v>
      </c>
      <c r="E332" s="245" t="s">
        <v>22</v>
      </c>
      <c r="F332" s="246" t="s">
        <v>196</v>
      </c>
      <c r="G332" s="244"/>
      <c r="H332" s="247">
        <v>5.49</v>
      </c>
      <c r="I332" s="248"/>
      <c r="J332" s="244"/>
      <c r="K332" s="244"/>
      <c r="L332" s="249"/>
      <c r="M332" s="250"/>
      <c r="N332" s="251"/>
      <c r="O332" s="251"/>
      <c r="P332" s="251"/>
      <c r="Q332" s="251"/>
      <c r="R332" s="251"/>
      <c r="S332" s="251"/>
      <c r="T332" s="252"/>
      <c r="AT332" s="253" t="s">
        <v>194</v>
      </c>
      <c r="AU332" s="253" t="s">
        <v>187</v>
      </c>
      <c r="AV332" s="12" t="s">
        <v>186</v>
      </c>
      <c r="AW332" s="12" t="s">
        <v>35</v>
      </c>
      <c r="AX332" s="12" t="s">
        <v>10</v>
      </c>
      <c r="AY332" s="253" t="s">
        <v>180</v>
      </c>
    </row>
    <row r="333" spans="2:65" s="1" customFormat="1" ht="14.4" customHeight="1">
      <c r="B333" s="45"/>
      <c r="C333" s="220" t="s">
        <v>439</v>
      </c>
      <c r="D333" s="220" t="s">
        <v>182</v>
      </c>
      <c r="E333" s="221" t="s">
        <v>645</v>
      </c>
      <c r="F333" s="222" t="s">
        <v>646</v>
      </c>
      <c r="G333" s="223" t="s">
        <v>358</v>
      </c>
      <c r="H333" s="224">
        <v>10.48</v>
      </c>
      <c r="I333" s="225"/>
      <c r="J333" s="224">
        <f>ROUND(I333*H333,0)</f>
        <v>0</v>
      </c>
      <c r="K333" s="222" t="s">
        <v>193</v>
      </c>
      <c r="L333" s="71"/>
      <c r="M333" s="226" t="s">
        <v>22</v>
      </c>
      <c r="N333" s="227" t="s">
        <v>45</v>
      </c>
      <c r="O333" s="46"/>
      <c r="P333" s="228">
        <f>O333*H333</f>
        <v>0</v>
      </c>
      <c r="Q333" s="228">
        <v>0</v>
      </c>
      <c r="R333" s="228">
        <f>Q333*H333</f>
        <v>0</v>
      </c>
      <c r="S333" s="228">
        <v>0</v>
      </c>
      <c r="T333" s="229">
        <f>S333*H333</f>
        <v>0</v>
      </c>
      <c r="AR333" s="23" t="s">
        <v>224</v>
      </c>
      <c r="AT333" s="23" t="s">
        <v>182</v>
      </c>
      <c r="AU333" s="23" t="s">
        <v>187</v>
      </c>
      <c r="AY333" s="23" t="s">
        <v>180</v>
      </c>
      <c r="BE333" s="230">
        <f>IF(N333="základní",J333,0)</f>
        <v>0</v>
      </c>
      <c r="BF333" s="230">
        <f>IF(N333="snížená",J333,0)</f>
        <v>0</v>
      </c>
      <c r="BG333" s="230">
        <f>IF(N333="zákl. přenesená",J333,0)</f>
        <v>0</v>
      </c>
      <c r="BH333" s="230">
        <f>IF(N333="sníž. přenesená",J333,0)</f>
        <v>0</v>
      </c>
      <c r="BI333" s="230">
        <f>IF(N333="nulová",J333,0)</f>
        <v>0</v>
      </c>
      <c r="BJ333" s="23" t="s">
        <v>187</v>
      </c>
      <c r="BK333" s="230">
        <f>ROUND(I333*H333,0)</f>
        <v>0</v>
      </c>
      <c r="BL333" s="23" t="s">
        <v>224</v>
      </c>
      <c r="BM333" s="23" t="s">
        <v>647</v>
      </c>
    </row>
    <row r="334" spans="2:47" s="1" customFormat="1" ht="13.5">
      <c r="B334" s="45"/>
      <c r="C334" s="73"/>
      <c r="D334" s="233" t="s">
        <v>205</v>
      </c>
      <c r="E334" s="73"/>
      <c r="F334" s="254" t="s">
        <v>643</v>
      </c>
      <c r="G334" s="73"/>
      <c r="H334" s="73"/>
      <c r="I334" s="190"/>
      <c r="J334" s="73"/>
      <c r="K334" s="73"/>
      <c r="L334" s="71"/>
      <c r="M334" s="255"/>
      <c r="N334" s="46"/>
      <c r="O334" s="46"/>
      <c r="P334" s="46"/>
      <c r="Q334" s="46"/>
      <c r="R334" s="46"/>
      <c r="S334" s="46"/>
      <c r="T334" s="94"/>
      <c r="AT334" s="23" t="s">
        <v>205</v>
      </c>
      <c r="AU334" s="23" t="s">
        <v>187</v>
      </c>
    </row>
    <row r="335" spans="2:51" s="11" customFormat="1" ht="13.5">
      <c r="B335" s="231"/>
      <c r="C335" s="232"/>
      <c r="D335" s="233" t="s">
        <v>194</v>
      </c>
      <c r="E335" s="234" t="s">
        <v>22</v>
      </c>
      <c r="F335" s="235" t="s">
        <v>648</v>
      </c>
      <c r="G335" s="232"/>
      <c r="H335" s="236">
        <v>10.48</v>
      </c>
      <c r="I335" s="237"/>
      <c r="J335" s="232"/>
      <c r="K335" s="232"/>
      <c r="L335" s="238"/>
      <c r="M335" s="239"/>
      <c r="N335" s="240"/>
      <c r="O335" s="240"/>
      <c r="P335" s="240"/>
      <c r="Q335" s="240"/>
      <c r="R335" s="240"/>
      <c r="S335" s="240"/>
      <c r="T335" s="241"/>
      <c r="AT335" s="242" t="s">
        <v>194</v>
      </c>
      <c r="AU335" s="242" t="s">
        <v>187</v>
      </c>
      <c r="AV335" s="11" t="s">
        <v>187</v>
      </c>
      <c r="AW335" s="11" t="s">
        <v>35</v>
      </c>
      <c r="AX335" s="11" t="s">
        <v>73</v>
      </c>
      <c r="AY335" s="242" t="s">
        <v>180</v>
      </c>
    </row>
    <row r="336" spans="2:51" s="12" customFormat="1" ht="13.5">
      <c r="B336" s="243"/>
      <c r="C336" s="244"/>
      <c r="D336" s="233" t="s">
        <v>194</v>
      </c>
      <c r="E336" s="245" t="s">
        <v>22</v>
      </c>
      <c r="F336" s="246" t="s">
        <v>196</v>
      </c>
      <c r="G336" s="244"/>
      <c r="H336" s="247">
        <v>10.48</v>
      </c>
      <c r="I336" s="248"/>
      <c r="J336" s="244"/>
      <c r="K336" s="244"/>
      <c r="L336" s="249"/>
      <c r="M336" s="250"/>
      <c r="N336" s="251"/>
      <c r="O336" s="251"/>
      <c r="P336" s="251"/>
      <c r="Q336" s="251"/>
      <c r="R336" s="251"/>
      <c r="S336" s="251"/>
      <c r="T336" s="252"/>
      <c r="AT336" s="253" t="s">
        <v>194</v>
      </c>
      <c r="AU336" s="253" t="s">
        <v>187</v>
      </c>
      <c r="AV336" s="12" t="s">
        <v>186</v>
      </c>
      <c r="AW336" s="12" t="s">
        <v>35</v>
      </c>
      <c r="AX336" s="12" t="s">
        <v>10</v>
      </c>
      <c r="AY336" s="253" t="s">
        <v>180</v>
      </c>
    </row>
    <row r="337" spans="2:65" s="1" customFormat="1" ht="22.8" customHeight="1">
      <c r="B337" s="45"/>
      <c r="C337" s="220" t="s">
        <v>649</v>
      </c>
      <c r="D337" s="220" t="s">
        <v>182</v>
      </c>
      <c r="E337" s="221" t="s">
        <v>650</v>
      </c>
      <c r="F337" s="222" t="s">
        <v>651</v>
      </c>
      <c r="G337" s="223" t="s">
        <v>192</v>
      </c>
      <c r="H337" s="224">
        <v>5.49</v>
      </c>
      <c r="I337" s="225"/>
      <c r="J337" s="224">
        <f>ROUND(I337*H337,0)</f>
        <v>0</v>
      </c>
      <c r="K337" s="222" t="s">
        <v>193</v>
      </c>
      <c r="L337" s="71"/>
      <c r="M337" s="226" t="s">
        <v>22</v>
      </c>
      <c r="N337" s="227" t="s">
        <v>45</v>
      </c>
      <c r="O337" s="46"/>
      <c r="P337" s="228">
        <f>O337*H337</f>
        <v>0</v>
      </c>
      <c r="Q337" s="228">
        <v>0</v>
      </c>
      <c r="R337" s="228">
        <f>Q337*H337</f>
        <v>0</v>
      </c>
      <c r="S337" s="228">
        <v>0</v>
      </c>
      <c r="T337" s="229">
        <f>S337*H337</f>
        <v>0</v>
      </c>
      <c r="AR337" s="23" t="s">
        <v>224</v>
      </c>
      <c r="AT337" s="23" t="s">
        <v>182</v>
      </c>
      <c r="AU337" s="23" t="s">
        <v>187</v>
      </c>
      <c r="AY337" s="23" t="s">
        <v>180</v>
      </c>
      <c r="BE337" s="230">
        <f>IF(N337="základní",J337,0)</f>
        <v>0</v>
      </c>
      <c r="BF337" s="230">
        <f>IF(N337="snížená",J337,0)</f>
        <v>0</v>
      </c>
      <c r="BG337" s="230">
        <f>IF(N337="zákl. přenesená",J337,0)</f>
        <v>0</v>
      </c>
      <c r="BH337" s="230">
        <f>IF(N337="sníž. přenesená",J337,0)</f>
        <v>0</v>
      </c>
      <c r="BI337" s="230">
        <f>IF(N337="nulová",J337,0)</f>
        <v>0</v>
      </c>
      <c r="BJ337" s="23" t="s">
        <v>187</v>
      </c>
      <c r="BK337" s="230">
        <f>ROUND(I337*H337,0)</f>
        <v>0</v>
      </c>
      <c r="BL337" s="23" t="s">
        <v>224</v>
      </c>
      <c r="BM337" s="23" t="s">
        <v>652</v>
      </c>
    </row>
    <row r="338" spans="2:47" s="1" customFormat="1" ht="13.5">
      <c r="B338" s="45"/>
      <c r="C338" s="73"/>
      <c r="D338" s="233" t="s">
        <v>205</v>
      </c>
      <c r="E338" s="73"/>
      <c r="F338" s="254" t="s">
        <v>653</v>
      </c>
      <c r="G338" s="73"/>
      <c r="H338" s="73"/>
      <c r="I338" s="190"/>
      <c r="J338" s="73"/>
      <c r="K338" s="73"/>
      <c r="L338" s="71"/>
      <c r="M338" s="255"/>
      <c r="N338" s="46"/>
      <c r="O338" s="46"/>
      <c r="P338" s="46"/>
      <c r="Q338" s="46"/>
      <c r="R338" s="46"/>
      <c r="S338" s="46"/>
      <c r="T338" s="94"/>
      <c r="AT338" s="23" t="s">
        <v>205</v>
      </c>
      <c r="AU338" s="23" t="s">
        <v>187</v>
      </c>
    </row>
    <row r="339" spans="2:51" s="11" customFormat="1" ht="13.5">
      <c r="B339" s="231"/>
      <c r="C339" s="232"/>
      <c r="D339" s="233" t="s">
        <v>194</v>
      </c>
      <c r="E339" s="234" t="s">
        <v>22</v>
      </c>
      <c r="F339" s="235" t="s">
        <v>628</v>
      </c>
      <c r="G339" s="232"/>
      <c r="H339" s="236">
        <v>1.94</v>
      </c>
      <c r="I339" s="237"/>
      <c r="J339" s="232"/>
      <c r="K339" s="232"/>
      <c r="L339" s="238"/>
      <c r="M339" s="239"/>
      <c r="N339" s="240"/>
      <c r="O339" s="240"/>
      <c r="P339" s="240"/>
      <c r="Q339" s="240"/>
      <c r="R339" s="240"/>
      <c r="S339" s="240"/>
      <c r="T339" s="241"/>
      <c r="AT339" s="242" t="s">
        <v>194</v>
      </c>
      <c r="AU339" s="242" t="s">
        <v>187</v>
      </c>
      <c r="AV339" s="11" t="s">
        <v>187</v>
      </c>
      <c r="AW339" s="11" t="s">
        <v>35</v>
      </c>
      <c r="AX339" s="11" t="s">
        <v>73</v>
      </c>
      <c r="AY339" s="242" t="s">
        <v>180</v>
      </c>
    </row>
    <row r="340" spans="2:51" s="11" customFormat="1" ht="13.5">
      <c r="B340" s="231"/>
      <c r="C340" s="232"/>
      <c r="D340" s="233" t="s">
        <v>194</v>
      </c>
      <c r="E340" s="234" t="s">
        <v>22</v>
      </c>
      <c r="F340" s="235" t="s">
        <v>629</v>
      </c>
      <c r="G340" s="232"/>
      <c r="H340" s="236">
        <v>2.45</v>
      </c>
      <c r="I340" s="237"/>
      <c r="J340" s="232"/>
      <c r="K340" s="232"/>
      <c r="L340" s="238"/>
      <c r="M340" s="239"/>
      <c r="N340" s="240"/>
      <c r="O340" s="240"/>
      <c r="P340" s="240"/>
      <c r="Q340" s="240"/>
      <c r="R340" s="240"/>
      <c r="S340" s="240"/>
      <c r="T340" s="241"/>
      <c r="AT340" s="242" t="s">
        <v>194</v>
      </c>
      <c r="AU340" s="242" t="s">
        <v>187</v>
      </c>
      <c r="AV340" s="11" t="s">
        <v>187</v>
      </c>
      <c r="AW340" s="11" t="s">
        <v>35</v>
      </c>
      <c r="AX340" s="11" t="s">
        <v>73</v>
      </c>
      <c r="AY340" s="242" t="s">
        <v>180</v>
      </c>
    </row>
    <row r="341" spans="2:51" s="11" customFormat="1" ht="13.5">
      <c r="B341" s="231"/>
      <c r="C341" s="232"/>
      <c r="D341" s="233" t="s">
        <v>194</v>
      </c>
      <c r="E341" s="234" t="s">
        <v>22</v>
      </c>
      <c r="F341" s="235" t="s">
        <v>325</v>
      </c>
      <c r="G341" s="232"/>
      <c r="H341" s="236">
        <v>1.1</v>
      </c>
      <c r="I341" s="237"/>
      <c r="J341" s="232"/>
      <c r="K341" s="232"/>
      <c r="L341" s="238"/>
      <c r="M341" s="239"/>
      <c r="N341" s="240"/>
      <c r="O341" s="240"/>
      <c r="P341" s="240"/>
      <c r="Q341" s="240"/>
      <c r="R341" s="240"/>
      <c r="S341" s="240"/>
      <c r="T341" s="241"/>
      <c r="AT341" s="242" t="s">
        <v>194</v>
      </c>
      <c r="AU341" s="242" t="s">
        <v>187</v>
      </c>
      <c r="AV341" s="11" t="s">
        <v>187</v>
      </c>
      <c r="AW341" s="11" t="s">
        <v>35</v>
      </c>
      <c r="AX341" s="11" t="s">
        <v>73</v>
      </c>
      <c r="AY341" s="242" t="s">
        <v>180</v>
      </c>
    </row>
    <row r="342" spans="2:51" s="12" customFormat="1" ht="13.5">
      <c r="B342" s="243"/>
      <c r="C342" s="244"/>
      <c r="D342" s="233" t="s">
        <v>194</v>
      </c>
      <c r="E342" s="245" t="s">
        <v>22</v>
      </c>
      <c r="F342" s="246" t="s">
        <v>196</v>
      </c>
      <c r="G342" s="244"/>
      <c r="H342" s="247">
        <v>5.49</v>
      </c>
      <c r="I342" s="248"/>
      <c r="J342" s="244"/>
      <c r="K342" s="244"/>
      <c r="L342" s="249"/>
      <c r="M342" s="250"/>
      <c r="N342" s="251"/>
      <c r="O342" s="251"/>
      <c r="P342" s="251"/>
      <c r="Q342" s="251"/>
      <c r="R342" s="251"/>
      <c r="S342" s="251"/>
      <c r="T342" s="252"/>
      <c r="AT342" s="253" t="s">
        <v>194</v>
      </c>
      <c r="AU342" s="253" t="s">
        <v>187</v>
      </c>
      <c r="AV342" s="12" t="s">
        <v>186</v>
      </c>
      <c r="AW342" s="12" t="s">
        <v>35</v>
      </c>
      <c r="AX342" s="12" t="s">
        <v>10</v>
      </c>
      <c r="AY342" s="253" t="s">
        <v>180</v>
      </c>
    </row>
    <row r="343" spans="2:65" s="1" customFormat="1" ht="34.2" customHeight="1">
      <c r="B343" s="45"/>
      <c r="C343" s="220" t="s">
        <v>443</v>
      </c>
      <c r="D343" s="220" t="s">
        <v>182</v>
      </c>
      <c r="E343" s="221" t="s">
        <v>654</v>
      </c>
      <c r="F343" s="222" t="s">
        <v>655</v>
      </c>
      <c r="G343" s="223" t="s">
        <v>334</v>
      </c>
      <c r="H343" s="225"/>
      <c r="I343" s="225"/>
      <c r="J343" s="224">
        <f>ROUND(I343*H343,0)</f>
        <v>0</v>
      </c>
      <c r="K343" s="222" t="s">
        <v>193</v>
      </c>
      <c r="L343" s="71"/>
      <c r="M343" s="226" t="s">
        <v>22</v>
      </c>
      <c r="N343" s="227" t="s">
        <v>45</v>
      </c>
      <c r="O343" s="46"/>
      <c r="P343" s="228">
        <f>O343*H343</f>
        <v>0</v>
      </c>
      <c r="Q343" s="228">
        <v>0</v>
      </c>
      <c r="R343" s="228">
        <f>Q343*H343</f>
        <v>0</v>
      </c>
      <c r="S343" s="228">
        <v>0</v>
      </c>
      <c r="T343" s="229">
        <f>S343*H343</f>
        <v>0</v>
      </c>
      <c r="AR343" s="23" t="s">
        <v>224</v>
      </c>
      <c r="AT343" s="23" t="s">
        <v>182</v>
      </c>
      <c r="AU343" s="23" t="s">
        <v>187</v>
      </c>
      <c r="AY343" s="23" t="s">
        <v>180</v>
      </c>
      <c r="BE343" s="230">
        <f>IF(N343="základní",J343,0)</f>
        <v>0</v>
      </c>
      <c r="BF343" s="230">
        <f>IF(N343="snížená",J343,0)</f>
        <v>0</v>
      </c>
      <c r="BG343" s="230">
        <f>IF(N343="zákl. přenesená",J343,0)</f>
        <v>0</v>
      </c>
      <c r="BH343" s="230">
        <f>IF(N343="sníž. přenesená",J343,0)</f>
        <v>0</v>
      </c>
      <c r="BI343" s="230">
        <f>IF(N343="nulová",J343,0)</f>
        <v>0</v>
      </c>
      <c r="BJ343" s="23" t="s">
        <v>187</v>
      </c>
      <c r="BK343" s="230">
        <f>ROUND(I343*H343,0)</f>
        <v>0</v>
      </c>
      <c r="BL343" s="23" t="s">
        <v>224</v>
      </c>
      <c r="BM343" s="23" t="s">
        <v>656</v>
      </c>
    </row>
    <row r="344" spans="2:47" s="1" customFormat="1" ht="13.5">
      <c r="B344" s="45"/>
      <c r="C344" s="73"/>
      <c r="D344" s="233" t="s">
        <v>205</v>
      </c>
      <c r="E344" s="73"/>
      <c r="F344" s="254" t="s">
        <v>336</v>
      </c>
      <c r="G344" s="73"/>
      <c r="H344" s="73"/>
      <c r="I344" s="190"/>
      <c r="J344" s="73"/>
      <c r="K344" s="73"/>
      <c r="L344" s="71"/>
      <c r="M344" s="255"/>
      <c r="N344" s="46"/>
      <c r="O344" s="46"/>
      <c r="P344" s="46"/>
      <c r="Q344" s="46"/>
      <c r="R344" s="46"/>
      <c r="S344" s="46"/>
      <c r="T344" s="94"/>
      <c r="AT344" s="23" t="s">
        <v>205</v>
      </c>
      <c r="AU344" s="23" t="s">
        <v>187</v>
      </c>
    </row>
    <row r="345" spans="2:63" s="10" customFormat="1" ht="29.85" customHeight="1">
      <c r="B345" s="204"/>
      <c r="C345" s="205"/>
      <c r="D345" s="206" t="s">
        <v>72</v>
      </c>
      <c r="E345" s="218" t="s">
        <v>657</v>
      </c>
      <c r="F345" s="218" t="s">
        <v>658</v>
      </c>
      <c r="G345" s="205"/>
      <c r="H345" s="205"/>
      <c r="I345" s="208"/>
      <c r="J345" s="219">
        <f>BK345</f>
        <v>0</v>
      </c>
      <c r="K345" s="205"/>
      <c r="L345" s="210"/>
      <c r="M345" s="211"/>
      <c r="N345" s="212"/>
      <c r="O345" s="212"/>
      <c r="P345" s="213">
        <f>SUM(P346:P375)</f>
        <v>0</v>
      </c>
      <c r="Q345" s="212"/>
      <c r="R345" s="213">
        <f>SUM(R346:R375)</f>
        <v>0</v>
      </c>
      <c r="S345" s="212"/>
      <c r="T345" s="214">
        <f>SUM(T346:T375)</f>
        <v>0</v>
      </c>
      <c r="AR345" s="215" t="s">
        <v>187</v>
      </c>
      <c r="AT345" s="216" t="s">
        <v>72</v>
      </c>
      <c r="AU345" s="216" t="s">
        <v>10</v>
      </c>
      <c r="AY345" s="215" t="s">
        <v>180</v>
      </c>
      <c r="BK345" s="217">
        <f>SUM(BK346:BK375)</f>
        <v>0</v>
      </c>
    </row>
    <row r="346" spans="2:65" s="1" customFormat="1" ht="22.8" customHeight="1">
      <c r="B346" s="45"/>
      <c r="C346" s="220" t="s">
        <v>659</v>
      </c>
      <c r="D346" s="220" t="s">
        <v>182</v>
      </c>
      <c r="E346" s="221" t="s">
        <v>660</v>
      </c>
      <c r="F346" s="222" t="s">
        <v>661</v>
      </c>
      <c r="G346" s="223" t="s">
        <v>192</v>
      </c>
      <c r="H346" s="224">
        <v>13.81</v>
      </c>
      <c r="I346" s="225"/>
      <c r="J346" s="224">
        <f>ROUND(I346*H346,0)</f>
        <v>0</v>
      </c>
      <c r="K346" s="222" t="s">
        <v>193</v>
      </c>
      <c r="L346" s="71"/>
      <c r="M346" s="226" t="s">
        <v>22</v>
      </c>
      <c r="N346" s="227" t="s">
        <v>45</v>
      </c>
      <c r="O346" s="46"/>
      <c r="P346" s="228">
        <f>O346*H346</f>
        <v>0</v>
      </c>
      <c r="Q346" s="228">
        <v>0</v>
      </c>
      <c r="R346" s="228">
        <f>Q346*H346</f>
        <v>0</v>
      </c>
      <c r="S346" s="228">
        <v>0</v>
      </c>
      <c r="T346" s="229">
        <f>S346*H346</f>
        <v>0</v>
      </c>
      <c r="AR346" s="23" t="s">
        <v>224</v>
      </c>
      <c r="AT346" s="23" t="s">
        <v>182</v>
      </c>
      <c r="AU346" s="23" t="s">
        <v>187</v>
      </c>
      <c r="AY346" s="23" t="s">
        <v>180</v>
      </c>
      <c r="BE346" s="230">
        <f>IF(N346="základní",J346,0)</f>
        <v>0</v>
      </c>
      <c r="BF346" s="230">
        <f>IF(N346="snížená",J346,0)</f>
        <v>0</v>
      </c>
      <c r="BG346" s="230">
        <f>IF(N346="zákl. přenesená",J346,0)</f>
        <v>0</v>
      </c>
      <c r="BH346" s="230">
        <f>IF(N346="sníž. přenesená",J346,0)</f>
        <v>0</v>
      </c>
      <c r="BI346" s="230">
        <f>IF(N346="nulová",J346,0)</f>
        <v>0</v>
      </c>
      <c r="BJ346" s="23" t="s">
        <v>187</v>
      </c>
      <c r="BK346" s="230">
        <f>ROUND(I346*H346,0)</f>
        <v>0</v>
      </c>
      <c r="BL346" s="23" t="s">
        <v>224</v>
      </c>
      <c r="BM346" s="23" t="s">
        <v>662</v>
      </c>
    </row>
    <row r="347" spans="2:47" s="1" customFormat="1" ht="13.5">
      <c r="B347" s="45"/>
      <c r="C347" s="73"/>
      <c r="D347" s="233" t="s">
        <v>205</v>
      </c>
      <c r="E347" s="73"/>
      <c r="F347" s="254" t="s">
        <v>663</v>
      </c>
      <c r="G347" s="73"/>
      <c r="H347" s="73"/>
      <c r="I347" s="190"/>
      <c r="J347" s="73"/>
      <c r="K347" s="73"/>
      <c r="L347" s="71"/>
      <c r="M347" s="255"/>
      <c r="N347" s="46"/>
      <c r="O347" s="46"/>
      <c r="P347" s="46"/>
      <c r="Q347" s="46"/>
      <c r="R347" s="46"/>
      <c r="S347" s="46"/>
      <c r="T347" s="94"/>
      <c r="AT347" s="23" t="s">
        <v>205</v>
      </c>
      <c r="AU347" s="23" t="s">
        <v>187</v>
      </c>
    </row>
    <row r="348" spans="2:51" s="11" customFormat="1" ht="13.5">
      <c r="B348" s="231"/>
      <c r="C348" s="232"/>
      <c r="D348" s="233" t="s">
        <v>194</v>
      </c>
      <c r="E348" s="234" t="s">
        <v>22</v>
      </c>
      <c r="F348" s="235" t="s">
        <v>664</v>
      </c>
      <c r="G348" s="232"/>
      <c r="H348" s="236">
        <v>13.81</v>
      </c>
      <c r="I348" s="237"/>
      <c r="J348" s="232"/>
      <c r="K348" s="232"/>
      <c r="L348" s="238"/>
      <c r="M348" s="239"/>
      <c r="N348" s="240"/>
      <c r="O348" s="240"/>
      <c r="P348" s="240"/>
      <c r="Q348" s="240"/>
      <c r="R348" s="240"/>
      <c r="S348" s="240"/>
      <c r="T348" s="241"/>
      <c r="AT348" s="242" t="s">
        <v>194</v>
      </c>
      <c r="AU348" s="242" t="s">
        <v>187</v>
      </c>
      <c r="AV348" s="11" t="s">
        <v>187</v>
      </c>
      <c r="AW348" s="11" t="s">
        <v>35</v>
      </c>
      <c r="AX348" s="11" t="s">
        <v>73</v>
      </c>
      <c r="AY348" s="242" t="s">
        <v>180</v>
      </c>
    </row>
    <row r="349" spans="2:51" s="12" customFormat="1" ht="13.5">
      <c r="B349" s="243"/>
      <c r="C349" s="244"/>
      <c r="D349" s="233" t="s">
        <v>194</v>
      </c>
      <c r="E349" s="245" t="s">
        <v>22</v>
      </c>
      <c r="F349" s="246" t="s">
        <v>196</v>
      </c>
      <c r="G349" s="244"/>
      <c r="H349" s="247">
        <v>13.81</v>
      </c>
      <c r="I349" s="248"/>
      <c r="J349" s="244"/>
      <c r="K349" s="244"/>
      <c r="L349" s="249"/>
      <c r="M349" s="250"/>
      <c r="N349" s="251"/>
      <c r="O349" s="251"/>
      <c r="P349" s="251"/>
      <c r="Q349" s="251"/>
      <c r="R349" s="251"/>
      <c r="S349" s="251"/>
      <c r="T349" s="252"/>
      <c r="AT349" s="253" t="s">
        <v>194</v>
      </c>
      <c r="AU349" s="253" t="s">
        <v>187</v>
      </c>
      <c r="AV349" s="12" t="s">
        <v>186</v>
      </c>
      <c r="AW349" s="12" t="s">
        <v>35</v>
      </c>
      <c r="AX349" s="12" t="s">
        <v>10</v>
      </c>
      <c r="AY349" s="253" t="s">
        <v>180</v>
      </c>
    </row>
    <row r="350" spans="2:65" s="1" customFormat="1" ht="14.4" customHeight="1">
      <c r="B350" s="45"/>
      <c r="C350" s="220" t="s">
        <v>447</v>
      </c>
      <c r="D350" s="220" t="s">
        <v>182</v>
      </c>
      <c r="E350" s="221" t="s">
        <v>665</v>
      </c>
      <c r="F350" s="222" t="s">
        <v>666</v>
      </c>
      <c r="G350" s="223" t="s">
        <v>192</v>
      </c>
      <c r="H350" s="224">
        <v>19.3</v>
      </c>
      <c r="I350" s="225"/>
      <c r="J350" s="224">
        <f>ROUND(I350*H350,0)</f>
        <v>0</v>
      </c>
      <c r="K350" s="222" t="s">
        <v>193</v>
      </c>
      <c r="L350" s="71"/>
      <c r="M350" s="226" t="s">
        <v>22</v>
      </c>
      <c r="N350" s="227" t="s">
        <v>45</v>
      </c>
      <c r="O350" s="46"/>
      <c r="P350" s="228">
        <f>O350*H350</f>
        <v>0</v>
      </c>
      <c r="Q350" s="228">
        <v>0</v>
      </c>
      <c r="R350" s="228">
        <f>Q350*H350</f>
        <v>0</v>
      </c>
      <c r="S350" s="228">
        <v>0</v>
      </c>
      <c r="T350" s="229">
        <f>S350*H350</f>
        <v>0</v>
      </c>
      <c r="AR350" s="23" t="s">
        <v>224</v>
      </c>
      <c r="AT350" s="23" t="s">
        <v>182</v>
      </c>
      <c r="AU350" s="23" t="s">
        <v>187</v>
      </c>
      <c r="AY350" s="23" t="s">
        <v>180</v>
      </c>
      <c r="BE350" s="230">
        <f>IF(N350="základní",J350,0)</f>
        <v>0</v>
      </c>
      <c r="BF350" s="230">
        <f>IF(N350="snížená",J350,0)</f>
        <v>0</v>
      </c>
      <c r="BG350" s="230">
        <f>IF(N350="zákl. přenesená",J350,0)</f>
        <v>0</v>
      </c>
      <c r="BH350" s="230">
        <f>IF(N350="sníž. přenesená",J350,0)</f>
        <v>0</v>
      </c>
      <c r="BI350" s="230">
        <f>IF(N350="nulová",J350,0)</f>
        <v>0</v>
      </c>
      <c r="BJ350" s="23" t="s">
        <v>187</v>
      </c>
      <c r="BK350" s="230">
        <f>ROUND(I350*H350,0)</f>
        <v>0</v>
      </c>
      <c r="BL350" s="23" t="s">
        <v>224</v>
      </c>
      <c r="BM350" s="23" t="s">
        <v>667</v>
      </c>
    </row>
    <row r="351" spans="2:51" s="11" customFormat="1" ht="13.5">
      <c r="B351" s="231"/>
      <c r="C351" s="232"/>
      <c r="D351" s="233" t="s">
        <v>194</v>
      </c>
      <c r="E351" s="234" t="s">
        <v>22</v>
      </c>
      <c r="F351" s="235" t="s">
        <v>664</v>
      </c>
      <c r="G351" s="232"/>
      <c r="H351" s="236">
        <v>13.81</v>
      </c>
      <c r="I351" s="237"/>
      <c r="J351" s="232"/>
      <c r="K351" s="232"/>
      <c r="L351" s="238"/>
      <c r="M351" s="239"/>
      <c r="N351" s="240"/>
      <c r="O351" s="240"/>
      <c r="P351" s="240"/>
      <c r="Q351" s="240"/>
      <c r="R351" s="240"/>
      <c r="S351" s="240"/>
      <c r="T351" s="241"/>
      <c r="AT351" s="242" t="s">
        <v>194</v>
      </c>
      <c r="AU351" s="242" t="s">
        <v>187</v>
      </c>
      <c r="AV351" s="11" t="s">
        <v>187</v>
      </c>
      <c r="AW351" s="11" t="s">
        <v>35</v>
      </c>
      <c r="AX351" s="11" t="s">
        <v>73</v>
      </c>
      <c r="AY351" s="242" t="s">
        <v>180</v>
      </c>
    </row>
    <row r="352" spans="2:51" s="11" customFormat="1" ht="13.5">
      <c r="B352" s="231"/>
      <c r="C352" s="232"/>
      <c r="D352" s="233" t="s">
        <v>194</v>
      </c>
      <c r="E352" s="234" t="s">
        <v>22</v>
      </c>
      <c r="F352" s="235" t="s">
        <v>628</v>
      </c>
      <c r="G352" s="232"/>
      <c r="H352" s="236">
        <v>1.94</v>
      </c>
      <c r="I352" s="237"/>
      <c r="J352" s="232"/>
      <c r="K352" s="232"/>
      <c r="L352" s="238"/>
      <c r="M352" s="239"/>
      <c r="N352" s="240"/>
      <c r="O352" s="240"/>
      <c r="P352" s="240"/>
      <c r="Q352" s="240"/>
      <c r="R352" s="240"/>
      <c r="S352" s="240"/>
      <c r="T352" s="241"/>
      <c r="AT352" s="242" t="s">
        <v>194</v>
      </c>
      <c r="AU352" s="242" t="s">
        <v>187</v>
      </c>
      <c r="AV352" s="11" t="s">
        <v>187</v>
      </c>
      <c r="AW352" s="11" t="s">
        <v>35</v>
      </c>
      <c r="AX352" s="11" t="s">
        <v>73</v>
      </c>
      <c r="AY352" s="242" t="s">
        <v>180</v>
      </c>
    </row>
    <row r="353" spans="2:51" s="11" customFormat="1" ht="13.5">
      <c r="B353" s="231"/>
      <c r="C353" s="232"/>
      <c r="D353" s="233" t="s">
        <v>194</v>
      </c>
      <c r="E353" s="234" t="s">
        <v>22</v>
      </c>
      <c r="F353" s="235" t="s">
        <v>324</v>
      </c>
      <c r="G353" s="232"/>
      <c r="H353" s="236">
        <v>2.45</v>
      </c>
      <c r="I353" s="237"/>
      <c r="J353" s="232"/>
      <c r="K353" s="232"/>
      <c r="L353" s="238"/>
      <c r="M353" s="239"/>
      <c r="N353" s="240"/>
      <c r="O353" s="240"/>
      <c r="P353" s="240"/>
      <c r="Q353" s="240"/>
      <c r="R353" s="240"/>
      <c r="S353" s="240"/>
      <c r="T353" s="241"/>
      <c r="AT353" s="242" t="s">
        <v>194</v>
      </c>
      <c r="AU353" s="242" t="s">
        <v>187</v>
      </c>
      <c r="AV353" s="11" t="s">
        <v>187</v>
      </c>
      <c r="AW353" s="11" t="s">
        <v>35</v>
      </c>
      <c r="AX353" s="11" t="s">
        <v>73</v>
      </c>
      <c r="AY353" s="242" t="s">
        <v>180</v>
      </c>
    </row>
    <row r="354" spans="2:51" s="11" customFormat="1" ht="13.5">
      <c r="B354" s="231"/>
      <c r="C354" s="232"/>
      <c r="D354" s="233" t="s">
        <v>194</v>
      </c>
      <c r="E354" s="234" t="s">
        <v>22</v>
      </c>
      <c r="F354" s="235" t="s">
        <v>325</v>
      </c>
      <c r="G354" s="232"/>
      <c r="H354" s="236">
        <v>1.1</v>
      </c>
      <c r="I354" s="237"/>
      <c r="J354" s="232"/>
      <c r="K354" s="232"/>
      <c r="L354" s="238"/>
      <c r="M354" s="239"/>
      <c r="N354" s="240"/>
      <c r="O354" s="240"/>
      <c r="P354" s="240"/>
      <c r="Q354" s="240"/>
      <c r="R354" s="240"/>
      <c r="S354" s="240"/>
      <c r="T354" s="241"/>
      <c r="AT354" s="242" t="s">
        <v>194</v>
      </c>
      <c r="AU354" s="242" t="s">
        <v>187</v>
      </c>
      <c r="AV354" s="11" t="s">
        <v>187</v>
      </c>
      <c r="AW354" s="11" t="s">
        <v>35</v>
      </c>
      <c r="AX354" s="11" t="s">
        <v>73</v>
      </c>
      <c r="AY354" s="242" t="s">
        <v>180</v>
      </c>
    </row>
    <row r="355" spans="2:51" s="12" customFormat="1" ht="13.5">
      <c r="B355" s="243"/>
      <c r="C355" s="244"/>
      <c r="D355" s="233" t="s">
        <v>194</v>
      </c>
      <c r="E355" s="245" t="s">
        <v>22</v>
      </c>
      <c r="F355" s="246" t="s">
        <v>196</v>
      </c>
      <c r="G355" s="244"/>
      <c r="H355" s="247">
        <v>19.3</v>
      </c>
      <c r="I355" s="248"/>
      <c r="J355" s="244"/>
      <c r="K355" s="244"/>
      <c r="L355" s="249"/>
      <c r="M355" s="250"/>
      <c r="N355" s="251"/>
      <c r="O355" s="251"/>
      <c r="P355" s="251"/>
      <c r="Q355" s="251"/>
      <c r="R355" s="251"/>
      <c r="S355" s="251"/>
      <c r="T355" s="252"/>
      <c r="AT355" s="253" t="s">
        <v>194</v>
      </c>
      <c r="AU355" s="253" t="s">
        <v>187</v>
      </c>
      <c r="AV355" s="12" t="s">
        <v>186</v>
      </c>
      <c r="AW355" s="12" t="s">
        <v>35</v>
      </c>
      <c r="AX355" s="12" t="s">
        <v>10</v>
      </c>
      <c r="AY355" s="253" t="s">
        <v>180</v>
      </c>
    </row>
    <row r="356" spans="2:65" s="1" customFormat="1" ht="22.8" customHeight="1">
      <c r="B356" s="45"/>
      <c r="C356" s="220" t="s">
        <v>668</v>
      </c>
      <c r="D356" s="220" t="s">
        <v>182</v>
      </c>
      <c r="E356" s="221" t="s">
        <v>669</v>
      </c>
      <c r="F356" s="222" t="s">
        <v>670</v>
      </c>
      <c r="G356" s="223" t="s">
        <v>192</v>
      </c>
      <c r="H356" s="224">
        <v>13.81</v>
      </c>
      <c r="I356" s="225"/>
      <c r="J356" s="224">
        <f>ROUND(I356*H356,0)</f>
        <v>0</v>
      </c>
      <c r="K356" s="222" t="s">
        <v>193</v>
      </c>
      <c r="L356" s="71"/>
      <c r="M356" s="226" t="s">
        <v>22</v>
      </c>
      <c r="N356" s="227" t="s">
        <v>45</v>
      </c>
      <c r="O356" s="46"/>
      <c r="P356" s="228">
        <f>O356*H356</f>
        <v>0</v>
      </c>
      <c r="Q356" s="228">
        <v>0</v>
      </c>
      <c r="R356" s="228">
        <f>Q356*H356</f>
        <v>0</v>
      </c>
      <c r="S356" s="228">
        <v>0</v>
      </c>
      <c r="T356" s="229">
        <f>S356*H356</f>
        <v>0</v>
      </c>
      <c r="AR356" s="23" t="s">
        <v>224</v>
      </c>
      <c r="AT356" s="23" t="s">
        <v>182</v>
      </c>
      <c r="AU356" s="23" t="s">
        <v>187</v>
      </c>
      <c r="AY356" s="23" t="s">
        <v>180</v>
      </c>
      <c r="BE356" s="230">
        <f>IF(N356="základní",J356,0)</f>
        <v>0</v>
      </c>
      <c r="BF356" s="230">
        <f>IF(N356="snížená",J356,0)</f>
        <v>0</v>
      </c>
      <c r="BG356" s="230">
        <f>IF(N356="zákl. přenesená",J356,0)</f>
        <v>0</v>
      </c>
      <c r="BH356" s="230">
        <f>IF(N356="sníž. přenesená",J356,0)</f>
        <v>0</v>
      </c>
      <c r="BI356" s="230">
        <f>IF(N356="nulová",J356,0)</f>
        <v>0</v>
      </c>
      <c r="BJ356" s="23" t="s">
        <v>187</v>
      </c>
      <c r="BK356" s="230">
        <f>ROUND(I356*H356,0)</f>
        <v>0</v>
      </c>
      <c r="BL356" s="23" t="s">
        <v>224</v>
      </c>
      <c r="BM356" s="23" t="s">
        <v>671</v>
      </c>
    </row>
    <row r="357" spans="2:51" s="11" customFormat="1" ht="13.5">
      <c r="B357" s="231"/>
      <c r="C357" s="232"/>
      <c r="D357" s="233" t="s">
        <v>194</v>
      </c>
      <c r="E357" s="234" t="s">
        <v>22</v>
      </c>
      <c r="F357" s="235" t="s">
        <v>664</v>
      </c>
      <c r="G357" s="232"/>
      <c r="H357" s="236">
        <v>13.81</v>
      </c>
      <c r="I357" s="237"/>
      <c r="J357" s="232"/>
      <c r="K357" s="232"/>
      <c r="L357" s="238"/>
      <c r="M357" s="239"/>
      <c r="N357" s="240"/>
      <c r="O357" s="240"/>
      <c r="P357" s="240"/>
      <c r="Q357" s="240"/>
      <c r="R357" s="240"/>
      <c r="S357" s="240"/>
      <c r="T357" s="241"/>
      <c r="AT357" s="242" t="s">
        <v>194</v>
      </c>
      <c r="AU357" s="242" t="s">
        <v>187</v>
      </c>
      <c r="AV357" s="11" t="s">
        <v>187</v>
      </c>
      <c r="AW357" s="11" t="s">
        <v>35</v>
      </c>
      <c r="AX357" s="11" t="s">
        <v>73</v>
      </c>
      <c r="AY357" s="242" t="s">
        <v>180</v>
      </c>
    </row>
    <row r="358" spans="2:51" s="12" customFormat="1" ht="13.5">
      <c r="B358" s="243"/>
      <c r="C358" s="244"/>
      <c r="D358" s="233" t="s">
        <v>194</v>
      </c>
      <c r="E358" s="245" t="s">
        <v>22</v>
      </c>
      <c r="F358" s="246" t="s">
        <v>196</v>
      </c>
      <c r="G358" s="244"/>
      <c r="H358" s="247">
        <v>13.81</v>
      </c>
      <c r="I358" s="248"/>
      <c r="J358" s="244"/>
      <c r="K358" s="244"/>
      <c r="L358" s="249"/>
      <c r="M358" s="250"/>
      <c r="N358" s="251"/>
      <c r="O358" s="251"/>
      <c r="P358" s="251"/>
      <c r="Q358" s="251"/>
      <c r="R358" s="251"/>
      <c r="S358" s="251"/>
      <c r="T358" s="252"/>
      <c r="AT358" s="253" t="s">
        <v>194</v>
      </c>
      <c r="AU358" s="253" t="s">
        <v>187</v>
      </c>
      <c r="AV358" s="12" t="s">
        <v>186</v>
      </c>
      <c r="AW358" s="12" t="s">
        <v>35</v>
      </c>
      <c r="AX358" s="12" t="s">
        <v>10</v>
      </c>
      <c r="AY358" s="253" t="s">
        <v>180</v>
      </c>
    </row>
    <row r="359" spans="2:65" s="1" customFormat="1" ht="14.4" customHeight="1">
      <c r="B359" s="45"/>
      <c r="C359" s="266" t="s">
        <v>451</v>
      </c>
      <c r="D359" s="266" t="s">
        <v>594</v>
      </c>
      <c r="E359" s="267" t="s">
        <v>672</v>
      </c>
      <c r="F359" s="268" t="s">
        <v>673</v>
      </c>
      <c r="G359" s="269" t="s">
        <v>192</v>
      </c>
      <c r="H359" s="270">
        <v>15.19</v>
      </c>
      <c r="I359" s="271"/>
      <c r="J359" s="270">
        <f>ROUND(I359*H359,0)</f>
        <v>0</v>
      </c>
      <c r="K359" s="268" t="s">
        <v>193</v>
      </c>
      <c r="L359" s="272"/>
      <c r="M359" s="273" t="s">
        <v>22</v>
      </c>
      <c r="N359" s="274" t="s">
        <v>45</v>
      </c>
      <c r="O359" s="46"/>
      <c r="P359" s="228">
        <f>O359*H359</f>
        <v>0</v>
      </c>
      <c r="Q359" s="228">
        <v>0</v>
      </c>
      <c r="R359" s="228">
        <f>Q359*H359</f>
        <v>0</v>
      </c>
      <c r="S359" s="228">
        <v>0</v>
      </c>
      <c r="T359" s="229">
        <f>S359*H359</f>
        <v>0</v>
      </c>
      <c r="AR359" s="23" t="s">
        <v>270</v>
      </c>
      <c r="AT359" s="23" t="s">
        <v>594</v>
      </c>
      <c r="AU359" s="23" t="s">
        <v>187</v>
      </c>
      <c r="AY359" s="23" t="s">
        <v>180</v>
      </c>
      <c r="BE359" s="230">
        <f>IF(N359="základní",J359,0)</f>
        <v>0</v>
      </c>
      <c r="BF359" s="230">
        <f>IF(N359="snížená",J359,0)</f>
        <v>0</v>
      </c>
      <c r="BG359" s="230">
        <f>IF(N359="zákl. přenesená",J359,0)</f>
        <v>0</v>
      </c>
      <c r="BH359" s="230">
        <f>IF(N359="sníž. přenesená",J359,0)</f>
        <v>0</v>
      </c>
      <c r="BI359" s="230">
        <f>IF(N359="nulová",J359,0)</f>
        <v>0</v>
      </c>
      <c r="BJ359" s="23" t="s">
        <v>187</v>
      </c>
      <c r="BK359" s="230">
        <f>ROUND(I359*H359,0)</f>
        <v>0</v>
      </c>
      <c r="BL359" s="23" t="s">
        <v>224</v>
      </c>
      <c r="BM359" s="23" t="s">
        <v>674</v>
      </c>
    </row>
    <row r="360" spans="2:51" s="11" customFormat="1" ht="13.5">
      <c r="B360" s="231"/>
      <c r="C360" s="232"/>
      <c r="D360" s="233" t="s">
        <v>194</v>
      </c>
      <c r="E360" s="234" t="s">
        <v>22</v>
      </c>
      <c r="F360" s="235" t="s">
        <v>675</v>
      </c>
      <c r="G360" s="232"/>
      <c r="H360" s="236">
        <v>15.19</v>
      </c>
      <c r="I360" s="237"/>
      <c r="J360" s="232"/>
      <c r="K360" s="232"/>
      <c r="L360" s="238"/>
      <c r="M360" s="239"/>
      <c r="N360" s="240"/>
      <c r="O360" s="240"/>
      <c r="P360" s="240"/>
      <c r="Q360" s="240"/>
      <c r="R360" s="240"/>
      <c r="S360" s="240"/>
      <c r="T360" s="241"/>
      <c r="AT360" s="242" t="s">
        <v>194</v>
      </c>
      <c r="AU360" s="242" t="s">
        <v>187</v>
      </c>
      <c r="AV360" s="11" t="s">
        <v>187</v>
      </c>
      <c r="AW360" s="11" t="s">
        <v>35</v>
      </c>
      <c r="AX360" s="11" t="s">
        <v>73</v>
      </c>
      <c r="AY360" s="242" t="s">
        <v>180</v>
      </c>
    </row>
    <row r="361" spans="2:51" s="12" customFormat="1" ht="13.5">
      <c r="B361" s="243"/>
      <c r="C361" s="244"/>
      <c r="D361" s="233" t="s">
        <v>194</v>
      </c>
      <c r="E361" s="245" t="s">
        <v>22</v>
      </c>
      <c r="F361" s="246" t="s">
        <v>196</v>
      </c>
      <c r="G361" s="244"/>
      <c r="H361" s="247">
        <v>15.19</v>
      </c>
      <c r="I361" s="248"/>
      <c r="J361" s="244"/>
      <c r="K361" s="244"/>
      <c r="L361" s="249"/>
      <c r="M361" s="250"/>
      <c r="N361" s="251"/>
      <c r="O361" s="251"/>
      <c r="P361" s="251"/>
      <c r="Q361" s="251"/>
      <c r="R361" s="251"/>
      <c r="S361" s="251"/>
      <c r="T361" s="252"/>
      <c r="AT361" s="253" t="s">
        <v>194</v>
      </c>
      <c r="AU361" s="253" t="s">
        <v>187</v>
      </c>
      <c r="AV361" s="12" t="s">
        <v>186</v>
      </c>
      <c r="AW361" s="12" t="s">
        <v>35</v>
      </c>
      <c r="AX361" s="12" t="s">
        <v>10</v>
      </c>
      <c r="AY361" s="253" t="s">
        <v>180</v>
      </c>
    </row>
    <row r="362" spans="2:65" s="1" customFormat="1" ht="14.4" customHeight="1">
      <c r="B362" s="45"/>
      <c r="C362" s="220" t="s">
        <v>676</v>
      </c>
      <c r="D362" s="220" t="s">
        <v>182</v>
      </c>
      <c r="E362" s="221" t="s">
        <v>677</v>
      </c>
      <c r="F362" s="222" t="s">
        <v>678</v>
      </c>
      <c r="G362" s="223" t="s">
        <v>203</v>
      </c>
      <c r="H362" s="224">
        <v>25.66</v>
      </c>
      <c r="I362" s="225"/>
      <c r="J362" s="224">
        <f>ROUND(I362*H362,0)</f>
        <v>0</v>
      </c>
      <c r="K362" s="222" t="s">
        <v>193</v>
      </c>
      <c r="L362" s="71"/>
      <c r="M362" s="226" t="s">
        <v>22</v>
      </c>
      <c r="N362" s="227" t="s">
        <v>45</v>
      </c>
      <c r="O362" s="46"/>
      <c r="P362" s="228">
        <f>O362*H362</f>
        <v>0</v>
      </c>
      <c r="Q362" s="228">
        <v>0</v>
      </c>
      <c r="R362" s="228">
        <f>Q362*H362</f>
        <v>0</v>
      </c>
      <c r="S362" s="228">
        <v>0</v>
      </c>
      <c r="T362" s="229">
        <f>S362*H362</f>
        <v>0</v>
      </c>
      <c r="AR362" s="23" t="s">
        <v>224</v>
      </c>
      <c r="AT362" s="23" t="s">
        <v>182</v>
      </c>
      <c r="AU362" s="23" t="s">
        <v>187</v>
      </c>
      <c r="AY362" s="23" t="s">
        <v>180</v>
      </c>
      <c r="BE362" s="230">
        <f>IF(N362="základní",J362,0)</f>
        <v>0</v>
      </c>
      <c r="BF362" s="230">
        <f>IF(N362="snížená",J362,0)</f>
        <v>0</v>
      </c>
      <c r="BG362" s="230">
        <f>IF(N362="zákl. přenesená",J362,0)</f>
        <v>0</v>
      </c>
      <c r="BH362" s="230">
        <f>IF(N362="sníž. přenesená",J362,0)</f>
        <v>0</v>
      </c>
      <c r="BI362" s="230">
        <f>IF(N362="nulová",J362,0)</f>
        <v>0</v>
      </c>
      <c r="BJ362" s="23" t="s">
        <v>187</v>
      </c>
      <c r="BK362" s="230">
        <f>ROUND(I362*H362,0)</f>
        <v>0</v>
      </c>
      <c r="BL362" s="23" t="s">
        <v>224</v>
      </c>
      <c r="BM362" s="23" t="s">
        <v>679</v>
      </c>
    </row>
    <row r="363" spans="2:51" s="11" customFormat="1" ht="13.5">
      <c r="B363" s="231"/>
      <c r="C363" s="232"/>
      <c r="D363" s="233" t="s">
        <v>194</v>
      </c>
      <c r="E363" s="234" t="s">
        <v>22</v>
      </c>
      <c r="F363" s="235" t="s">
        <v>680</v>
      </c>
      <c r="G363" s="232"/>
      <c r="H363" s="236">
        <v>14.1</v>
      </c>
      <c r="I363" s="237"/>
      <c r="J363" s="232"/>
      <c r="K363" s="232"/>
      <c r="L363" s="238"/>
      <c r="M363" s="239"/>
      <c r="N363" s="240"/>
      <c r="O363" s="240"/>
      <c r="P363" s="240"/>
      <c r="Q363" s="240"/>
      <c r="R363" s="240"/>
      <c r="S363" s="240"/>
      <c r="T363" s="241"/>
      <c r="AT363" s="242" t="s">
        <v>194</v>
      </c>
      <c r="AU363" s="242" t="s">
        <v>187</v>
      </c>
      <c r="AV363" s="11" t="s">
        <v>187</v>
      </c>
      <c r="AW363" s="11" t="s">
        <v>35</v>
      </c>
      <c r="AX363" s="11" t="s">
        <v>73</v>
      </c>
      <c r="AY363" s="242" t="s">
        <v>180</v>
      </c>
    </row>
    <row r="364" spans="2:51" s="11" customFormat="1" ht="13.5">
      <c r="B364" s="231"/>
      <c r="C364" s="232"/>
      <c r="D364" s="233" t="s">
        <v>194</v>
      </c>
      <c r="E364" s="234" t="s">
        <v>22</v>
      </c>
      <c r="F364" s="235" t="s">
        <v>681</v>
      </c>
      <c r="G364" s="232"/>
      <c r="H364" s="236">
        <v>2.72</v>
      </c>
      <c r="I364" s="237"/>
      <c r="J364" s="232"/>
      <c r="K364" s="232"/>
      <c r="L364" s="238"/>
      <c r="M364" s="239"/>
      <c r="N364" s="240"/>
      <c r="O364" s="240"/>
      <c r="P364" s="240"/>
      <c r="Q364" s="240"/>
      <c r="R364" s="240"/>
      <c r="S364" s="240"/>
      <c r="T364" s="241"/>
      <c r="AT364" s="242" t="s">
        <v>194</v>
      </c>
      <c r="AU364" s="242" t="s">
        <v>187</v>
      </c>
      <c r="AV364" s="11" t="s">
        <v>187</v>
      </c>
      <c r="AW364" s="11" t="s">
        <v>35</v>
      </c>
      <c r="AX364" s="11" t="s">
        <v>73</v>
      </c>
      <c r="AY364" s="242" t="s">
        <v>180</v>
      </c>
    </row>
    <row r="365" spans="2:51" s="11" customFormat="1" ht="13.5">
      <c r="B365" s="231"/>
      <c r="C365" s="232"/>
      <c r="D365" s="233" t="s">
        <v>194</v>
      </c>
      <c r="E365" s="234" t="s">
        <v>22</v>
      </c>
      <c r="F365" s="235" t="s">
        <v>682</v>
      </c>
      <c r="G365" s="232"/>
      <c r="H365" s="236">
        <v>5.1</v>
      </c>
      <c r="I365" s="237"/>
      <c r="J365" s="232"/>
      <c r="K365" s="232"/>
      <c r="L365" s="238"/>
      <c r="M365" s="239"/>
      <c r="N365" s="240"/>
      <c r="O365" s="240"/>
      <c r="P365" s="240"/>
      <c r="Q365" s="240"/>
      <c r="R365" s="240"/>
      <c r="S365" s="240"/>
      <c r="T365" s="241"/>
      <c r="AT365" s="242" t="s">
        <v>194</v>
      </c>
      <c r="AU365" s="242" t="s">
        <v>187</v>
      </c>
      <c r="AV365" s="11" t="s">
        <v>187</v>
      </c>
      <c r="AW365" s="11" t="s">
        <v>35</v>
      </c>
      <c r="AX365" s="11" t="s">
        <v>73</v>
      </c>
      <c r="AY365" s="242" t="s">
        <v>180</v>
      </c>
    </row>
    <row r="366" spans="2:51" s="11" customFormat="1" ht="13.5">
      <c r="B366" s="231"/>
      <c r="C366" s="232"/>
      <c r="D366" s="233" t="s">
        <v>194</v>
      </c>
      <c r="E366" s="234" t="s">
        <v>22</v>
      </c>
      <c r="F366" s="235" t="s">
        <v>683</v>
      </c>
      <c r="G366" s="232"/>
      <c r="H366" s="236">
        <v>3.74</v>
      </c>
      <c r="I366" s="237"/>
      <c r="J366" s="232"/>
      <c r="K366" s="232"/>
      <c r="L366" s="238"/>
      <c r="M366" s="239"/>
      <c r="N366" s="240"/>
      <c r="O366" s="240"/>
      <c r="P366" s="240"/>
      <c r="Q366" s="240"/>
      <c r="R366" s="240"/>
      <c r="S366" s="240"/>
      <c r="T366" s="241"/>
      <c r="AT366" s="242" t="s">
        <v>194</v>
      </c>
      <c r="AU366" s="242" t="s">
        <v>187</v>
      </c>
      <c r="AV366" s="11" t="s">
        <v>187</v>
      </c>
      <c r="AW366" s="11" t="s">
        <v>35</v>
      </c>
      <c r="AX366" s="11" t="s">
        <v>73</v>
      </c>
      <c r="AY366" s="242" t="s">
        <v>180</v>
      </c>
    </row>
    <row r="367" spans="2:51" s="12" customFormat="1" ht="13.5">
      <c r="B367" s="243"/>
      <c r="C367" s="244"/>
      <c r="D367" s="233" t="s">
        <v>194</v>
      </c>
      <c r="E367" s="245" t="s">
        <v>22</v>
      </c>
      <c r="F367" s="246" t="s">
        <v>196</v>
      </c>
      <c r="G367" s="244"/>
      <c r="H367" s="247">
        <v>25.66</v>
      </c>
      <c r="I367" s="248"/>
      <c r="J367" s="244"/>
      <c r="K367" s="244"/>
      <c r="L367" s="249"/>
      <c r="M367" s="250"/>
      <c r="N367" s="251"/>
      <c r="O367" s="251"/>
      <c r="P367" s="251"/>
      <c r="Q367" s="251"/>
      <c r="R367" s="251"/>
      <c r="S367" s="251"/>
      <c r="T367" s="252"/>
      <c r="AT367" s="253" t="s">
        <v>194</v>
      </c>
      <c r="AU367" s="253" t="s">
        <v>187</v>
      </c>
      <c r="AV367" s="12" t="s">
        <v>186</v>
      </c>
      <c r="AW367" s="12" t="s">
        <v>35</v>
      </c>
      <c r="AX367" s="12" t="s">
        <v>10</v>
      </c>
      <c r="AY367" s="253" t="s">
        <v>180</v>
      </c>
    </row>
    <row r="368" spans="2:65" s="1" customFormat="1" ht="14.4" customHeight="1">
      <c r="B368" s="45"/>
      <c r="C368" s="220" t="s">
        <v>455</v>
      </c>
      <c r="D368" s="220" t="s">
        <v>182</v>
      </c>
      <c r="E368" s="221" t="s">
        <v>684</v>
      </c>
      <c r="F368" s="222" t="s">
        <v>685</v>
      </c>
      <c r="G368" s="223" t="s">
        <v>203</v>
      </c>
      <c r="H368" s="224">
        <v>14.1</v>
      </c>
      <c r="I368" s="225"/>
      <c r="J368" s="224">
        <f>ROUND(I368*H368,0)</f>
        <v>0</v>
      </c>
      <c r="K368" s="222" t="s">
        <v>193</v>
      </c>
      <c r="L368" s="71"/>
      <c r="M368" s="226" t="s">
        <v>22</v>
      </c>
      <c r="N368" s="227" t="s">
        <v>45</v>
      </c>
      <c r="O368" s="46"/>
      <c r="P368" s="228">
        <f>O368*H368</f>
        <v>0</v>
      </c>
      <c r="Q368" s="228">
        <v>0</v>
      </c>
      <c r="R368" s="228">
        <f>Q368*H368</f>
        <v>0</v>
      </c>
      <c r="S368" s="228">
        <v>0</v>
      </c>
      <c r="T368" s="229">
        <f>S368*H368</f>
        <v>0</v>
      </c>
      <c r="AR368" s="23" t="s">
        <v>224</v>
      </c>
      <c r="AT368" s="23" t="s">
        <v>182</v>
      </c>
      <c r="AU368" s="23" t="s">
        <v>187</v>
      </c>
      <c r="AY368" s="23" t="s">
        <v>180</v>
      </c>
      <c r="BE368" s="230">
        <f>IF(N368="základní",J368,0)</f>
        <v>0</v>
      </c>
      <c r="BF368" s="230">
        <f>IF(N368="snížená",J368,0)</f>
        <v>0</v>
      </c>
      <c r="BG368" s="230">
        <f>IF(N368="zákl. přenesená",J368,0)</f>
        <v>0</v>
      </c>
      <c r="BH368" s="230">
        <f>IF(N368="sníž. přenesená",J368,0)</f>
        <v>0</v>
      </c>
      <c r="BI368" s="230">
        <f>IF(N368="nulová",J368,0)</f>
        <v>0</v>
      </c>
      <c r="BJ368" s="23" t="s">
        <v>187</v>
      </c>
      <c r="BK368" s="230">
        <f>ROUND(I368*H368,0)</f>
        <v>0</v>
      </c>
      <c r="BL368" s="23" t="s">
        <v>224</v>
      </c>
      <c r="BM368" s="23" t="s">
        <v>686</v>
      </c>
    </row>
    <row r="369" spans="2:51" s="11" customFormat="1" ht="13.5">
      <c r="B369" s="231"/>
      <c r="C369" s="232"/>
      <c r="D369" s="233" t="s">
        <v>194</v>
      </c>
      <c r="E369" s="234" t="s">
        <v>22</v>
      </c>
      <c r="F369" s="235" t="s">
        <v>680</v>
      </c>
      <c r="G369" s="232"/>
      <c r="H369" s="236">
        <v>14.1</v>
      </c>
      <c r="I369" s="237"/>
      <c r="J369" s="232"/>
      <c r="K369" s="232"/>
      <c r="L369" s="238"/>
      <c r="M369" s="239"/>
      <c r="N369" s="240"/>
      <c r="O369" s="240"/>
      <c r="P369" s="240"/>
      <c r="Q369" s="240"/>
      <c r="R369" s="240"/>
      <c r="S369" s="240"/>
      <c r="T369" s="241"/>
      <c r="AT369" s="242" t="s">
        <v>194</v>
      </c>
      <c r="AU369" s="242" t="s">
        <v>187</v>
      </c>
      <c r="AV369" s="11" t="s">
        <v>187</v>
      </c>
      <c r="AW369" s="11" t="s">
        <v>35</v>
      </c>
      <c r="AX369" s="11" t="s">
        <v>73</v>
      </c>
      <c r="AY369" s="242" t="s">
        <v>180</v>
      </c>
    </row>
    <row r="370" spans="2:51" s="12" customFormat="1" ht="13.5">
      <c r="B370" s="243"/>
      <c r="C370" s="244"/>
      <c r="D370" s="233" t="s">
        <v>194</v>
      </c>
      <c r="E370" s="245" t="s">
        <v>22</v>
      </c>
      <c r="F370" s="246" t="s">
        <v>196</v>
      </c>
      <c r="G370" s="244"/>
      <c r="H370" s="247">
        <v>14.1</v>
      </c>
      <c r="I370" s="248"/>
      <c r="J370" s="244"/>
      <c r="K370" s="244"/>
      <c r="L370" s="249"/>
      <c r="M370" s="250"/>
      <c r="N370" s="251"/>
      <c r="O370" s="251"/>
      <c r="P370" s="251"/>
      <c r="Q370" s="251"/>
      <c r="R370" s="251"/>
      <c r="S370" s="251"/>
      <c r="T370" s="252"/>
      <c r="AT370" s="253" t="s">
        <v>194</v>
      </c>
      <c r="AU370" s="253" t="s">
        <v>187</v>
      </c>
      <c r="AV370" s="12" t="s">
        <v>186</v>
      </c>
      <c r="AW370" s="12" t="s">
        <v>35</v>
      </c>
      <c r="AX370" s="12" t="s">
        <v>10</v>
      </c>
      <c r="AY370" s="253" t="s">
        <v>180</v>
      </c>
    </row>
    <row r="371" spans="2:65" s="1" customFormat="1" ht="14.4" customHeight="1">
      <c r="B371" s="45"/>
      <c r="C371" s="266" t="s">
        <v>687</v>
      </c>
      <c r="D371" s="266" t="s">
        <v>594</v>
      </c>
      <c r="E371" s="267" t="s">
        <v>688</v>
      </c>
      <c r="F371" s="268" t="s">
        <v>689</v>
      </c>
      <c r="G371" s="269" t="s">
        <v>203</v>
      </c>
      <c r="H371" s="270">
        <v>15.51</v>
      </c>
      <c r="I371" s="271"/>
      <c r="J371" s="270">
        <f>ROUND(I371*H371,0)</f>
        <v>0</v>
      </c>
      <c r="K371" s="268" t="s">
        <v>22</v>
      </c>
      <c r="L371" s="272"/>
      <c r="M371" s="273" t="s">
        <v>22</v>
      </c>
      <c r="N371" s="274" t="s">
        <v>45</v>
      </c>
      <c r="O371" s="46"/>
      <c r="P371" s="228">
        <f>O371*H371</f>
        <v>0</v>
      </c>
      <c r="Q371" s="228">
        <v>0</v>
      </c>
      <c r="R371" s="228">
        <f>Q371*H371</f>
        <v>0</v>
      </c>
      <c r="S371" s="228">
        <v>0</v>
      </c>
      <c r="T371" s="229">
        <f>S371*H371</f>
        <v>0</v>
      </c>
      <c r="AR371" s="23" t="s">
        <v>270</v>
      </c>
      <c r="AT371" s="23" t="s">
        <v>594</v>
      </c>
      <c r="AU371" s="23" t="s">
        <v>187</v>
      </c>
      <c r="AY371" s="23" t="s">
        <v>180</v>
      </c>
      <c r="BE371" s="230">
        <f>IF(N371="základní",J371,0)</f>
        <v>0</v>
      </c>
      <c r="BF371" s="230">
        <f>IF(N371="snížená",J371,0)</f>
        <v>0</v>
      </c>
      <c r="BG371" s="230">
        <f>IF(N371="zákl. přenesená",J371,0)</f>
        <v>0</v>
      </c>
      <c r="BH371" s="230">
        <f>IF(N371="sníž. přenesená",J371,0)</f>
        <v>0</v>
      </c>
      <c r="BI371" s="230">
        <f>IF(N371="nulová",J371,0)</f>
        <v>0</v>
      </c>
      <c r="BJ371" s="23" t="s">
        <v>187</v>
      </c>
      <c r="BK371" s="230">
        <f>ROUND(I371*H371,0)</f>
        <v>0</v>
      </c>
      <c r="BL371" s="23" t="s">
        <v>224</v>
      </c>
      <c r="BM371" s="23" t="s">
        <v>690</v>
      </c>
    </row>
    <row r="372" spans="2:51" s="11" customFormat="1" ht="13.5">
      <c r="B372" s="231"/>
      <c r="C372" s="232"/>
      <c r="D372" s="233" t="s">
        <v>194</v>
      </c>
      <c r="E372" s="234" t="s">
        <v>22</v>
      </c>
      <c r="F372" s="235" t="s">
        <v>691</v>
      </c>
      <c r="G372" s="232"/>
      <c r="H372" s="236">
        <v>15.51</v>
      </c>
      <c r="I372" s="237"/>
      <c r="J372" s="232"/>
      <c r="K372" s="232"/>
      <c r="L372" s="238"/>
      <c r="M372" s="239"/>
      <c r="N372" s="240"/>
      <c r="O372" s="240"/>
      <c r="P372" s="240"/>
      <c r="Q372" s="240"/>
      <c r="R372" s="240"/>
      <c r="S372" s="240"/>
      <c r="T372" s="241"/>
      <c r="AT372" s="242" t="s">
        <v>194</v>
      </c>
      <c r="AU372" s="242" t="s">
        <v>187</v>
      </c>
      <c r="AV372" s="11" t="s">
        <v>187</v>
      </c>
      <c r="AW372" s="11" t="s">
        <v>35</v>
      </c>
      <c r="AX372" s="11" t="s">
        <v>73</v>
      </c>
      <c r="AY372" s="242" t="s">
        <v>180</v>
      </c>
    </row>
    <row r="373" spans="2:51" s="12" customFormat="1" ht="13.5">
      <c r="B373" s="243"/>
      <c r="C373" s="244"/>
      <c r="D373" s="233" t="s">
        <v>194</v>
      </c>
      <c r="E373" s="245" t="s">
        <v>22</v>
      </c>
      <c r="F373" s="246" t="s">
        <v>196</v>
      </c>
      <c r="G373" s="244"/>
      <c r="H373" s="247">
        <v>15.51</v>
      </c>
      <c r="I373" s="248"/>
      <c r="J373" s="244"/>
      <c r="K373" s="244"/>
      <c r="L373" s="249"/>
      <c r="M373" s="250"/>
      <c r="N373" s="251"/>
      <c r="O373" s="251"/>
      <c r="P373" s="251"/>
      <c r="Q373" s="251"/>
      <c r="R373" s="251"/>
      <c r="S373" s="251"/>
      <c r="T373" s="252"/>
      <c r="AT373" s="253" t="s">
        <v>194</v>
      </c>
      <c r="AU373" s="253" t="s">
        <v>187</v>
      </c>
      <c r="AV373" s="12" t="s">
        <v>186</v>
      </c>
      <c r="AW373" s="12" t="s">
        <v>35</v>
      </c>
      <c r="AX373" s="12" t="s">
        <v>10</v>
      </c>
      <c r="AY373" s="253" t="s">
        <v>180</v>
      </c>
    </row>
    <row r="374" spans="2:65" s="1" customFormat="1" ht="34.2" customHeight="1">
      <c r="B374" s="45"/>
      <c r="C374" s="220" t="s">
        <v>459</v>
      </c>
      <c r="D374" s="220" t="s">
        <v>182</v>
      </c>
      <c r="E374" s="221" t="s">
        <v>692</v>
      </c>
      <c r="F374" s="222" t="s">
        <v>693</v>
      </c>
      <c r="G374" s="223" t="s">
        <v>334</v>
      </c>
      <c r="H374" s="225"/>
      <c r="I374" s="225"/>
      <c r="J374" s="224">
        <f>ROUND(I374*H374,0)</f>
        <v>0</v>
      </c>
      <c r="K374" s="222" t="s">
        <v>193</v>
      </c>
      <c r="L374" s="71"/>
      <c r="M374" s="226" t="s">
        <v>22</v>
      </c>
      <c r="N374" s="227" t="s">
        <v>45</v>
      </c>
      <c r="O374" s="46"/>
      <c r="P374" s="228">
        <f>O374*H374</f>
        <v>0</v>
      </c>
      <c r="Q374" s="228">
        <v>0</v>
      </c>
      <c r="R374" s="228">
        <f>Q374*H374</f>
        <v>0</v>
      </c>
      <c r="S374" s="228">
        <v>0</v>
      </c>
      <c r="T374" s="229">
        <f>S374*H374</f>
        <v>0</v>
      </c>
      <c r="AR374" s="23" t="s">
        <v>224</v>
      </c>
      <c r="AT374" s="23" t="s">
        <v>182</v>
      </c>
      <c r="AU374" s="23" t="s">
        <v>187</v>
      </c>
      <c r="AY374" s="23" t="s">
        <v>180</v>
      </c>
      <c r="BE374" s="230">
        <f>IF(N374="základní",J374,0)</f>
        <v>0</v>
      </c>
      <c r="BF374" s="230">
        <f>IF(N374="snížená",J374,0)</f>
        <v>0</v>
      </c>
      <c r="BG374" s="230">
        <f>IF(N374="zákl. přenesená",J374,0)</f>
        <v>0</v>
      </c>
      <c r="BH374" s="230">
        <f>IF(N374="sníž. přenesená",J374,0)</f>
        <v>0</v>
      </c>
      <c r="BI374" s="230">
        <f>IF(N374="nulová",J374,0)</f>
        <v>0</v>
      </c>
      <c r="BJ374" s="23" t="s">
        <v>187</v>
      </c>
      <c r="BK374" s="230">
        <f>ROUND(I374*H374,0)</f>
        <v>0</v>
      </c>
      <c r="BL374" s="23" t="s">
        <v>224</v>
      </c>
      <c r="BM374" s="23" t="s">
        <v>694</v>
      </c>
    </row>
    <row r="375" spans="2:47" s="1" customFormat="1" ht="13.5">
      <c r="B375" s="45"/>
      <c r="C375" s="73"/>
      <c r="D375" s="233" t="s">
        <v>205</v>
      </c>
      <c r="E375" s="73"/>
      <c r="F375" s="254" t="s">
        <v>616</v>
      </c>
      <c r="G375" s="73"/>
      <c r="H375" s="73"/>
      <c r="I375" s="190"/>
      <c r="J375" s="73"/>
      <c r="K375" s="73"/>
      <c r="L375" s="71"/>
      <c r="M375" s="255"/>
      <c r="N375" s="46"/>
      <c r="O375" s="46"/>
      <c r="P375" s="46"/>
      <c r="Q375" s="46"/>
      <c r="R375" s="46"/>
      <c r="S375" s="46"/>
      <c r="T375" s="94"/>
      <c r="AT375" s="23" t="s">
        <v>205</v>
      </c>
      <c r="AU375" s="23" t="s">
        <v>187</v>
      </c>
    </row>
    <row r="376" spans="2:63" s="10" customFormat="1" ht="29.85" customHeight="1">
      <c r="B376" s="204"/>
      <c r="C376" s="205"/>
      <c r="D376" s="206" t="s">
        <v>72</v>
      </c>
      <c r="E376" s="218" t="s">
        <v>695</v>
      </c>
      <c r="F376" s="218" t="s">
        <v>696</v>
      </c>
      <c r="G376" s="205"/>
      <c r="H376" s="205"/>
      <c r="I376" s="208"/>
      <c r="J376" s="219">
        <f>BK376</f>
        <v>0</v>
      </c>
      <c r="K376" s="205"/>
      <c r="L376" s="210"/>
      <c r="M376" s="211"/>
      <c r="N376" s="212"/>
      <c r="O376" s="212"/>
      <c r="P376" s="213">
        <f>SUM(P377:P404)</f>
        <v>0</v>
      </c>
      <c r="Q376" s="212"/>
      <c r="R376" s="213">
        <f>SUM(R377:R404)</f>
        <v>0</v>
      </c>
      <c r="S376" s="212"/>
      <c r="T376" s="214">
        <f>SUM(T377:T404)</f>
        <v>0</v>
      </c>
      <c r="AR376" s="215" t="s">
        <v>187</v>
      </c>
      <c r="AT376" s="216" t="s">
        <v>72</v>
      </c>
      <c r="AU376" s="216" t="s">
        <v>10</v>
      </c>
      <c r="AY376" s="215" t="s">
        <v>180</v>
      </c>
      <c r="BK376" s="217">
        <f>SUM(BK377:BK404)</f>
        <v>0</v>
      </c>
    </row>
    <row r="377" spans="2:65" s="1" customFormat="1" ht="34.2" customHeight="1">
      <c r="B377" s="45"/>
      <c r="C377" s="220" t="s">
        <v>697</v>
      </c>
      <c r="D377" s="220" t="s">
        <v>182</v>
      </c>
      <c r="E377" s="221" t="s">
        <v>698</v>
      </c>
      <c r="F377" s="222" t="s">
        <v>699</v>
      </c>
      <c r="G377" s="223" t="s">
        <v>192</v>
      </c>
      <c r="H377" s="224">
        <v>20.06</v>
      </c>
      <c r="I377" s="225"/>
      <c r="J377" s="224">
        <f>ROUND(I377*H377,0)</f>
        <v>0</v>
      </c>
      <c r="K377" s="222" t="s">
        <v>193</v>
      </c>
      <c r="L377" s="71"/>
      <c r="M377" s="226" t="s">
        <v>22</v>
      </c>
      <c r="N377" s="227" t="s">
        <v>45</v>
      </c>
      <c r="O377" s="46"/>
      <c r="P377" s="228">
        <f>O377*H377</f>
        <v>0</v>
      </c>
      <c r="Q377" s="228">
        <v>0</v>
      </c>
      <c r="R377" s="228">
        <f>Q377*H377</f>
        <v>0</v>
      </c>
      <c r="S377" s="228">
        <v>0</v>
      </c>
      <c r="T377" s="229">
        <f>S377*H377</f>
        <v>0</v>
      </c>
      <c r="AR377" s="23" t="s">
        <v>224</v>
      </c>
      <c r="AT377" s="23" t="s">
        <v>182</v>
      </c>
      <c r="AU377" s="23" t="s">
        <v>187</v>
      </c>
      <c r="AY377" s="23" t="s">
        <v>180</v>
      </c>
      <c r="BE377" s="230">
        <f>IF(N377="základní",J377,0)</f>
        <v>0</v>
      </c>
      <c r="BF377" s="230">
        <f>IF(N377="snížená",J377,0)</f>
        <v>0</v>
      </c>
      <c r="BG377" s="230">
        <f>IF(N377="zákl. přenesená",J377,0)</f>
        <v>0</v>
      </c>
      <c r="BH377" s="230">
        <f>IF(N377="sníž. přenesená",J377,0)</f>
        <v>0</v>
      </c>
      <c r="BI377" s="230">
        <f>IF(N377="nulová",J377,0)</f>
        <v>0</v>
      </c>
      <c r="BJ377" s="23" t="s">
        <v>187</v>
      </c>
      <c r="BK377" s="230">
        <f>ROUND(I377*H377,0)</f>
        <v>0</v>
      </c>
      <c r="BL377" s="23" t="s">
        <v>224</v>
      </c>
      <c r="BM377" s="23" t="s">
        <v>700</v>
      </c>
    </row>
    <row r="378" spans="2:51" s="11" customFormat="1" ht="13.5">
      <c r="B378" s="231"/>
      <c r="C378" s="232"/>
      <c r="D378" s="233" t="s">
        <v>194</v>
      </c>
      <c r="E378" s="234" t="s">
        <v>22</v>
      </c>
      <c r="F378" s="235" t="s">
        <v>701</v>
      </c>
      <c r="G378" s="232"/>
      <c r="H378" s="236">
        <v>4.8</v>
      </c>
      <c r="I378" s="237"/>
      <c r="J378" s="232"/>
      <c r="K378" s="232"/>
      <c r="L378" s="238"/>
      <c r="M378" s="239"/>
      <c r="N378" s="240"/>
      <c r="O378" s="240"/>
      <c r="P378" s="240"/>
      <c r="Q378" s="240"/>
      <c r="R378" s="240"/>
      <c r="S378" s="240"/>
      <c r="T378" s="241"/>
      <c r="AT378" s="242" t="s">
        <v>194</v>
      </c>
      <c r="AU378" s="242" t="s">
        <v>187</v>
      </c>
      <c r="AV378" s="11" t="s">
        <v>187</v>
      </c>
      <c r="AW378" s="11" t="s">
        <v>35</v>
      </c>
      <c r="AX378" s="11" t="s">
        <v>73</v>
      </c>
      <c r="AY378" s="242" t="s">
        <v>180</v>
      </c>
    </row>
    <row r="379" spans="2:51" s="11" customFormat="1" ht="13.5">
      <c r="B379" s="231"/>
      <c r="C379" s="232"/>
      <c r="D379" s="233" t="s">
        <v>194</v>
      </c>
      <c r="E379" s="234" t="s">
        <v>22</v>
      </c>
      <c r="F379" s="235" t="s">
        <v>702</v>
      </c>
      <c r="G379" s="232"/>
      <c r="H379" s="236">
        <v>9.8</v>
      </c>
      <c r="I379" s="237"/>
      <c r="J379" s="232"/>
      <c r="K379" s="232"/>
      <c r="L379" s="238"/>
      <c r="M379" s="239"/>
      <c r="N379" s="240"/>
      <c r="O379" s="240"/>
      <c r="P379" s="240"/>
      <c r="Q379" s="240"/>
      <c r="R379" s="240"/>
      <c r="S379" s="240"/>
      <c r="T379" s="241"/>
      <c r="AT379" s="242" t="s">
        <v>194</v>
      </c>
      <c r="AU379" s="242" t="s">
        <v>187</v>
      </c>
      <c r="AV379" s="11" t="s">
        <v>187</v>
      </c>
      <c r="AW379" s="11" t="s">
        <v>35</v>
      </c>
      <c r="AX379" s="11" t="s">
        <v>73</v>
      </c>
      <c r="AY379" s="242" t="s">
        <v>180</v>
      </c>
    </row>
    <row r="380" spans="2:51" s="11" customFormat="1" ht="13.5">
      <c r="B380" s="231"/>
      <c r="C380" s="232"/>
      <c r="D380" s="233" t="s">
        <v>194</v>
      </c>
      <c r="E380" s="234" t="s">
        <v>22</v>
      </c>
      <c r="F380" s="235" t="s">
        <v>331</v>
      </c>
      <c r="G380" s="232"/>
      <c r="H380" s="236">
        <v>5.46</v>
      </c>
      <c r="I380" s="237"/>
      <c r="J380" s="232"/>
      <c r="K380" s="232"/>
      <c r="L380" s="238"/>
      <c r="M380" s="239"/>
      <c r="N380" s="240"/>
      <c r="O380" s="240"/>
      <c r="P380" s="240"/>
      <c r="Q380" s="240"/>
      <c r="R380" s="240"/>
      <c r="S380" s="240"/>
      <c r="T380" s="241"/>
      <c r="AT380" s="242" t="s">
        <v>194</v>
      </c>
      <c r="AU380" s="242" t="s">
        <v>187</v>
      </c>
      <c r="AV380" s="11" t="s">
        <v>187</v>
      </c>
      <c r="AW380" s="11" t="s">
        <v>35</v>
      </c>
      <c r="AX380" s="11" t="s">
        <v>73</v>
      </c>
      <c r="AY380" s="242" t="s">
        <v>180</v>
      </c>
    </row>
    <row r="381" spans="2:51" s="12" customFormat="1" ht="13.5">
      <c r="B381" s="243"/>
      <c r="C381" s="244"/>
      <c r="D381" s="233" t="s">
        <v>194</v>
      </c>
      <c r="E381" s="245" t="s">
        <v>22</v>
      </c>
      <c r="F381" s="246" t="s">
        <v>196</v>
      </c>
      <c r="G381" s="244"/>
      <c r="H381" s="247">
        <v>20.06</v>
      </c>
      <c r="I381" s="248"/>
      <c r="J381" s="244"/>
      <c r="K381" s="244"/>
      <c r="L381" s="249"/>
      <c r="M381" s="250"/>
      <c r="N381" s="251"/>
      <c r="O381" s="251"/>
      <c r="P381" s="251"/>
      <c r="Q381" s="251"/>
      <c r="R381" s="251"/>
      <c r="S381" s="251"/>
      <c r="T381" s="252"/>
      <c r="AT381" s="253" t="s">
        <v>194</v>
      </c>
      <c r="AU381" s="253" t="s">
        <v>187</v>
      </c>
      <c r="AV381" s="12" t="s">
        <v>186</v>
      </c>
      <c r="AW381" s="12" t="s">
        <v>35</v>
      </c>
      <c r="AX381" s="12" t="s">
        <v>10</v>
      </c>
      <c r="AY381" s="253" t="s">
        <v>180</v>
      </c>
    </row>
    <row r="382" spans="2:65" s="1" customFormat="1" ht="14.4" customHeight="1">
      <c r="B382" s="45"/>
      <c r="C382" s="266" t="s">
        <v>462</v>
      </c>
      <c r="D382" s="266" t="s">
        <v>594</v>
      </c>
      <c r="E382" s="267" t="s">
        <v>703</v>
      </c>
      <c r="F382" s="268" t="s">
        <v>704</v>
      </c>
      <c r="G382" s="269" t="s">
        <v>192</v>
      </c>
      <c r="H382" s="270">
        <v>22.07</v>
      </c>
      <c r="I382" s="271"/>
      <c r="J382" s="270">
        <f>ROUND(I382*H382,0)</f>
        <v>0</v>
      </c>
      <c r="K382" s="268" t="s">
        <v>22</v>
      </c>
      <c r="L382" s="272"/>
      <c r="M382" s="273" t="s">
        <v>22</v>
      </c>
      <c r="N382" s="274" t="s">
        <v>45</v>
      </c>
      <c r="O382" s="46"/>
      <c r="P382" s="228">
        <f>O382*H382</f>
        <v>0</v>
      </c>
      <c r="Q382" s="228">
        <v>0</v>
      </c>
      <c r="R382" s="228">
        <f>Q382*H382</f>
        <v>0</v>
      </c>
      <c r="S382" s="228">
        <v>0</v>
      </c>
      <c r="T382" s="229">
        <f>S382*H382</f>
        <v>0</v>
      </c>
      <c r="AR382" s="23" t="s">
        <v>270</v>
      </c>
      <c r="AT382" s="23" t="s">
        <v>594</v>
      </c>
      <c r="AU382" s="23" t="s">
        <v>187</v>
      </c>
      <c r="AY382" s="23" t="s">
        <v>180</v>
      </c>
      <c r="BE382" s="230">
        <f>IF(N382="základní",J382,0)</f>
        <v>0</v>
      </c>
      <c r="BF382" s="230">
        <f>IF(N382="snížená",J382,0)</f>
        <v>0</v>
      </c>
      <c r="BG382" s="230">
        <f>IF(N382="zákl. přenesená",J382,0)</f>
        <v>0</v>
      </c>
      <c r="BH382" s="230">
        <f>IF(N382="sníž. přenesená",J382,0)</f>
        <v>0</v>
      </c>
      <c r="BI382" s="230">
        <f>IF(N382="nulová",J382,0)</f>
        <v>0</v>
      </c>
      <c r="BJ382" s="23" t="s">
        <v>187</v>
      </c>
      <c r="BK382" s="230">
        <f>ROUND(I382*H382,0)</f>
        <v>0</v>
      </c>
      <c r="BL382" s="23" t="s">
        <v>224</v>
      </c>
      <c r="BM382" s="23" t="s">
        <v>705</v>
      </c>
    </row>
    <row r="383" spans="2:51" s="11" customFormat="1" ht="13.5">
      <c r="B383" s="231"/>
      <c r="C383" s="232"/>
      <c r="D383" s="233" t="s">
        <v>194</v>
      </c>
      <c r="E383" s="234" t="s">
        <v>22</v>
      </c>
      <c r="F383" s="235" t="s">
        <v>706</v>
      </c>
      <c r="G383" s="232"/>
      <c r="H383" s="236">
        <v>22.07</v>
      </c>
      <c r="I383" s="237"/>
      <c r="J383" s="232"/>
      <c r="K383" s="232"/>
      <c r="L383" s="238"/>
      <c r="M383" s="239"/>
      <c r="N383" s="240"/>
      <c r="O383" s="240"/>
      <c r="P383" s="240"/>
      <c r="Q383" s="240"/>
      <c r="R383" s="240"/>
      <c r="S383" s="240"/>
      <c r="T383" s="241"/>
      <c r="AT383" s="242" t="s">
        <v>194</v>
      </c>
      <c r="AU383" s="242" t="s">
        <v>187</v>
      </c>
      <c r="AV383" s="11" t="s">
        <v>187</v>
      </c>
      <c r="AW383" s="11" t="s">
        <v>35</v>
      </c>
      <c r="AX383" s="11" t="s">
        <v>73</v>
      </c>
      <c r="AY383" s="242" t="s">
        <v>180</v>
      </c>
    </row>
    <row r="384" spans="2:51" s="12" customFormat="1" ht="13.5">
      <c r="B384" s="243"/>
      <c r="C384" s="244"/>
      <c r="D384" s="233" t="s">
        <v>194</v>
      </c>
      <c r="E384" s="245" t="s">
        <v>22</v>
      </c>
      <c r="F384" s="246" t="s">
        <v>196</v>
      </c>
      <c r="G384" s="244"/>
      <c r="H384" s="247">
        <v>22.07</v>
      </c>
      <c r="I384" s="248"/>
      <c r="J384" s="244"/>
      <c r="K384" s="244"/>
      <c r="L384" s="249"/>
      <c r="M384" s="250"/>
      <c r="N384" s="251"/>
      <c r="O384" s="251"/>
      <c r="P384" s="251"/>
      <c r="Q384" s="251"/>
      <c r="R384" s="251"/>
      <c r="S384" s="251"/>
      <c r="T384" s="252"/>
      <c r="AT384" s="253" t="s">
        <v>194</v>
      </c>
      <c r="AU384" s="253" t="s">
        <v>187</v>
      </c>
      <c r="AV384" s="12" t="s">
        <v>186</v>
      </c>
      <c r="AW384" s="12" t="s">
        <v>35</v>
      </c>
      <c r="AX384" s="12" t="s">
        <v>10</v>
      </c>
      <c r="AY384" s="253" t="s">
        <v>180</v>
      </c>
    </row>
    <row r="385" spans="2:65" s="1" customFormat="1" ht="34.2" customHeight="1">
      <c r="B385" s="45"/>
      <c r="C385" s="220" t="s">
        <v>707</v>
      </c>
      <c r="D385" s="220" t="s">
        <v>182</v>
      </c>
      <c r="E385" s="221" t="s">
        <v>708</v>
      </c>
      <c r="F385" s="222" t="s">
        <v>709</v>
      </c>
      <c r="G385" s="223" t="s">
        <v>203</v>
      </c>
      <c r="H385" s="224">
        <v>24.04</v>
      </c>
      <c r="I385" s="225"/>
      <c r="J385" s="224">
        <f>ROUND(I385*H385,0)</f>
        <v>0</v>
      </c>
      <c r="K385" s="222" t="s">
        <v>193</v>
      </c>
      <c r="L385" s="71"/>
      <c r="M385" s="226" t="s">
        <v>22</v>
      </c>
      <c r="N385" s="227" t="s">
        <v>45</v>
      </c>
      <c r="O385" s="46"/>
      <c r="P385" s="228">
        <f>O385*H385</f>
        <v>0</v>
      </c>
      <c r="Q385" s="228">
        <v>0</v>
      </c>
      <c r="R385" s="228">
        <f>Q385*H385</f>
        <v>0</v>
      </c>
      <c r="S385" s="228">
        <v>0</v>
      </c>
      <c r="T385" s="229">
        <f>S385*H385</f>
        <v>0</v>
      </c>
      <c r="AR385" s="23" t="s">
        <v>224</v>
      </c>
      <c r="AT385" s="23" t="s">
        <v>182</v>
      </c>
      <c r="AU385" s="23" t="s">
        <v>187</v>
      </c>
      <c r="AY385" s="23" t="s">
        <v>180</v>
      </c>
      <c r="BE385" s="230">
        <f>IF(N385="základní",J385,0)</f>
        <v>0</v>
      </c>
      <c r="BF385" s="230">
        <f>IF(N385="snížená",J385,0)</f>
        <v>0</v>
      </c>
      <c r="BG385" s="230">
        <f>IF(N385="zákl. přenesená",J385,0)</f>
        <v>0</v>
      </c>
      <c r="BH385" s="230">
        <f>IF(N385="sníž. přenesená",J385,0)</f>
        <v>0</v>
      </c>
      <c r="BI385" s="230">
        <f>IF(N385="nulová",J385,0)</f>
        <v>0</v>
      </c>
      <c r="BJ385" s="23" t="s">
        <v>187</v>
      </c>
      <c r="BK385" s="230">
        <f>ROUND(I385*H385,0)</f>
        <v>0</v>
      </c>
      <c r="BL385" s="23" t="s">
        <v>224</v>
      </c>
      <c r="BM385" s="23" t="s">
        <v>710</v>
      </c>
    </row>
    <row r="386" spans="2:51" s="11" customFormat="1" ht="13.5">
      <c r="B386" s="231"/>
      <c r="C386" s="232"/>
      <c r="D386" s="233" t="s">
        <v>194</v>
      </c>
      <c r="E386" s="234" t="s">
        <v>22</v>
      </c>
      <c r="F386" s="235" t="s">
        <v>711</v>
      </c>
      <c r="G386" s="232"/>
      <c r="H386" s="236">
        <v>1.5</v>
      </c>
      <c r="I386" s="237"/>
      <c r="J386" s="232"/>
      <c r="K386" s="232"/>
      <c r="L386" s="238"/>
      <c r="M386" s="239"/>
      <c r="N386" s="240"/>
      <c r="O386" s="240"/>
      <c r="P386" s="240"/>
      <c r="Q386" s="240"/>
      <c r="R386" s="240"/>
      <c r="S386" s="240"/>
      <c r="T386" s="241"/>
      <c r="AT386" s="242" t="s">
        <v>194</v>
      </c>
      <c r="AU386" s="242" t="s">
        <v>187</v>
      </c>
      <c r="AV386" s="11" t="s">
        <v>187</v>
      </c>
      <c r="AW386" s="11" t="s">
        <v>35</v>
      </c>
      <c r="AX386" s="11" t="s">
        <v>73</v>
      </c>
      <c r="AY386" s="242" t="s">
        <v>180</v>
      </c>
    </row>
    <row r="387" spans="2:51" s="11" customFormat="1" ht="13.5">
      <c r="B387" s="231"/>
      <c r="C387" s="232"/>
      <c r="D387" s="233" t="s">
        <v>194</v>
      </c>
      <c r="E387" s="234" t="s">
        <v>22</v>
      </c>
      <c r="F387" s="235" t="s">
        <v>712</v>
      </c>
      <c r="G387" s="232"/>
      <c r="H387" s="236">
        <v>12.9</v>
      </c>
      <c r="I387" s="237"/>
      <c r="J387" s="232"/>
      <c r="K387" s="232"/>
      <c r="L387" s="238"/>
      <c r="M387" s="239"/>
      <c r="N387" s="240"/>
      <c r="O387" s="240"/>
      <c r="P387" s="240"/>
      <c r="Q387" s="240"/>
      <c r="R387" s="240"/>
      <c r="S387" s="240"/>
      <c r="T387" s="241"/>
      <c r="AT387" s="242" t="s">
        <v>194</v>
      </c>
      <c r="AU387" s="242" t="s">
        <v>187</v>
      </c>
      <c r="AV387" s="11" t="s">
        <v>187</v>
      </c>
      <c r="AW387" s="11" t="s">
        <v>35</v>
      </c>
      <c r="AX387" s="11" t="s">
        <v>73</v>
      </c>
      <c r="AY387" s="242" t="s">
        <v>180</v>
      </c>
    </row>
    <row r="388" spans="2:51" s="11" customFormat="1" ht="13.5">
      <c r="B388" s="231"/>
      <c r="C388" s="232"/>
      <c r="D388" s="233" t="s">
        <v>194</v>
      </c>
      <c r="E388" s="234" t="s">
        <v>22</v>
      </c>
      <c r="F388" s="235" t="s">
        <v>713</v>
      </c>
      <c r="G388" s="232"/>
      <c r="H388" s="236">
        <v>9.64</v>
      </c>
      <c r="I388" s="237"/>
      <c r="J388" s="232"/>
      <c r="K388" s="232"/>
      <c r="L388" s="238"/>
      <c r="M388" s="239"/>
      <c r="N388" s="240"/>
      <c r="O388" s="240"/>
      <c r="P388" s="240"/>
      <c r="Q388" s="240"/>
      <c r="R388" s="240"/>
      <c r="S388" s="240"/>
      <c r="T388" s="241"/>
      <c r="AT388" s="242" t="s">
        <v>194</v>
      </c>
      <c r="AU388" s="242" t="s">
        <v>187</v>
      </c>
      <c r="AV388" s="11" t="s">
        <v>187</v>
      </c>
      <c r="AW388" s="11" t="s">
        <v>35</v>
      </c>
      <c r="AX388" s="11" t="s">
        <v>73</v>
      </c>
      <c r="AY388" s="242" t="s">
        <v>180</v>
      </c>
    </row>
    <row r="389" spans="2:51" s="12" customFormat="1" ht="13.5">
      <c r="B389" s="243"/>
      <c r="C389" s="244"/>
      <c r="D389" s="233" t="s">
        <v>194</v>
      </c>
      <c r="E389" s="245" t="s">
        <v>22</v>
      </c>
      <c r="F389" s="246" t="s">
        <v>196</v>
      </c>
      <c r="G389" s="244"/>
      <c r="H389" s="247">
        <v>24.04</v>
      </c>
      <c r="I389" s="248"/>
      <c r="J389" s="244"/>
      <c r="K389" s="244"/>
      <c r="L389" s="249"/>
      <c r="M389" s="250"/>
      <c r="N389" s="251"/>
      <c r="O389" s="251"/>
      <c r="P389" s="251"/>
      <c r="Q389" s="251"/>
      <c r="R389" s="251"/>
      <c r="S389" s="251"/>
      <c r="T389" s="252"/>
      <c r="AT389" s="253" t="s">
        <v>194</v>
      </c>
      <c r="AU389" s="253" t="s">
        <v>187</v>
      </c>
      <c r="AV389" s="12" t="s">
        <v>186</v>
      </c>
      <c r="AW389" s="12" t="s">
        <v>35</v>
      </c>
      <c r="AX389" s="12" t="s">
        <v>10</v>
      </c>
      <c r="AY389" s="253" t="s">
        <v>180</v>
      </c>
    </row>
    <row r="390" spans="2:65" s="1" customFormat="1" ht="34.2" customHeight="1">
      <c r="B390" s="45"/>
      <c r="C390" s="220" t="s">
        <v>466</v>
      </c>
      <c r="D390" s="220" t="s">
        <v>182</v>
      </c>
      <c r="E390" s="221" t="s">
        <v>714</v>
      </c>
      <c r="F390" s="222" t="s">
        <v>715</v>
      </c>
      <c r="G390" s="223" t="s">
        <v>192</v>
      </c>
      <c r="H390" s="224">
        <v>20.06</v>
      </c>
      <c r="I390" s="225"/>
      <c r="J390" s="224">
        <f>ROUND(I390*H390,0)</f>
        <v>0</v>
      </c>
      <c r="K390" s="222" t="s">
        <v>193</v>
      </c>
      <c r="L390" s="71"/>
      <c r="M390" s="226" t="s">
        <v>22</v>
      </c>
      <c r="N390" s="227" t="s">
        <v>45</v>
      </c>
      <c r="O390" s="46"/>
      <c r="P390" s="228">
        <f>O390*H390</f>
        <v>0</v>
      </c>
      <c r="Q390" s="228">
        <v>0</v>
      </c>
      <c r="R390" s="228">
        <f>Q390*H390</f>
        <v>0</v>
      </c>
      <c r="S390" s="228">
        <v>0</v>
      </c>
      <c r="T390" s="229">
        <f>S390*H390</f>
        <v>0</v>
      </c>
      <c r="AR390" s="23" t="s">
        <v>224</v>
      </c>
      <c r="AT390" s="23" t="s">
        <v>182</v>
      </c>
      <c r="AU390" s="23" t="s">
        <v>187</v>
      </c>
      <c r="AY390" s="23" t="s">
        <v>180</v>
      </c>
      <c r="BE390" s="230">
        <f>IF(N390="základní",J390,0)</f>
        <v>0</v>
      </c>
      <c r="BF390" s="230">
        <f>IF(N390="snížená",J390,0)</f>
        <v>0</v>
      </c>
      <c r="BG390" s="230">
        <f>IF(N390="zákl. přenesená",J390,0)</f>
        <v>0</v>
      </c>
      <c r="BH390" s="230">
        <f>IF(N390="sníž. přenesená",J390,0)</f>
        <v>0</v>
      </c>
      <c r="BI390" s="230">
        <f>IF(N390="nulová",J390,0)</f>
        <v>0</v>
      </c>
      <c r="BJ390" s="23" t="s">
        <v>187</v>
      </c>
      <c r="BK390" s="230">
        <f>ROUND(I390*H390,0)</f>
        <v>0</v>
      </c>
      <c r="BL390" s="23" t="s">
        <v>224</v>
      </c>
      <c r="BM390" s="23" t="s">
        <v>716</v>
      </c>
    </row>
    <row r="391" spans="2:51" s="11" customFormat="1" ht="13.5">
      <c r="B391" s="231"/>
      <c r="C391" s="232"/>
      <c r="D391" s="233" t="s">
        <v>194</v>
      </c>
      <c r="E391" s="234" t="s">
        <v>22</v>
      </c>
      <c r="F391" s="235" t="s">
        <v>701</v>
      </c>
      <c r="G391" s="232"/>
      <c r="H391" s="236">
        <v>4.8</v>
      </c>
      <c r="I391" s="237"/>
      <c r="J391" s="232"/>
      <c r="K391" s="232"/>
      <c r="L391" s="238"/>
      <c r="M391" s="239"/>
      <c r="N391" s="240"/>
      <c r="O391" s="240"/>
      <c r="P391" s="240"/>
      <c r="Q391" s="240"/>
      <c r="R391" s="240"/>
      <c r="S391" s="240"/>
      <c r="T391" s="241"/>
      <c r="AT391" s="242" t="s">
        <v>194</v>
      </c>
      <c r="AU391" s="242" t="s">
        <v>187</v>
      </c>
      <c r="AV391" s="11" t="s">
        <v>187</v>
      </c>
      <c r="AW391" s="11" t="s">
        <v>35</v>
      </c>
      <c r="AX391" s="11" t="s">
        <v>73</v>
      </c>
      <c r="AY391" s="242" t="s">
        <v>180</v>
      </c>
    </row>
    <row r="392" spans="2:51" s="11" customFormat="1" ht="13.5">
      <c r="B392" s="231"/>
      <c r="C392" s="232"/>
      <c r="D392" s="233" t="s">
        <v>194</v>
      </c>
      <c r="E392" s="234" t="s">
        <v>22</v>
      </c>
      <c r="F392" s="235" t="s">
        <v>702</v>
      </c>
      <c r="G392" s="232"/>
      <c r="H392" s="236">
        <v>9.8</v>
      </c>
      <c r="I392" s="237"/>
      <c r="J392" s="232"/>
      <c r="K392" s="232"/>
      <c r="L392" s="238"/>
      <c r="M392" s="239"/>
      <c r="N392" s="240"/>
      <c r="O392" s="240"/>
      <c r="P392" s="240"/>
      <c r="Q392" s="240"/>
      <c r="R392" s="240"/>
      <c r="S392" s="240"/>
      <c r="T392" s="241"/>
      <c r="AT392" s="242" t="s">
        <v>194</v>
      </c>
      <c r="AU392" s="242" t="s">
        <v>187</v>
      </c>
      <c r="AV392" s="11" t="s">
        <v>187</v>
      </c>
      <c r="AW392" s="11" t="s">
        <v>35</v>
      </c>
      <c r="AX392" s="11" t="s">
        <v>73</v>
      </c>
      <c r="AY392" s="242" t="s">
        <v>180</v>
      </c>
    </row>
    <row r="393" spans="2:51" s="11" customFormat="1" ht="13.5">
      <c r="B393" s="231"/>
      <c r="C393" s="232"/>
      <c r="D393" s="233" t="s">
        <v>194</v>
      </c>
      <c r="E393" s="234" t="s">
        <v>22</v>
      </c>
      <c r="F393" s="235" t="s">
        <v>331</v>
      </c>
      <c r="G393" s="232"/>
      <c r="H393" s="236">
        <v>5.46</v>
      </c>
      <c r="I393" s="237"/>
      <c r="J393" s="232"/>
      <c r="K393" s="232"/>
      <c r="L393" s="238"/>
      <c r="M393" s="239"/>
      <c r="N393" s="240"/>
      <c r="O393" s="240"/>
      <c r="P393" s="240"/>
      <c r="Q393" s="240"/>
      <c r="R393" s="240"/>
      <c r="S393" s="240"/>
      <c r="T393" s="241"/>
      <c r="AT393" s="242" t="s">
        <v>194</v>
      </c>
      <c r="AU393" s="242" t="s">
        <v>187</v>
      </c>
      <c r="AV393" s="11" t="s">
        <v>187</v>
      </c>
      <c r="AW393" s="11" t="s">
        <v>35</v>
      </c>
      <c r="AX393" s="11" t="s">
        <v>73</v>
      </c>
      <c r="AY393" s="242" t="s">
        <v>180</v>
      </c>
    </row>
    <row r="394" spans="2:51" s="12" customFormat="1" ht="13.5">
      <c r="B394" s="243"/>
      <c r="C394" s="244"/>
      <c r="D394" s="233" t="s">
        <v>194</v>
      </c>
      <c r="E394" s="245" t="s">
        <v>22</v>
      </c>
      <c r="F394" s="246" t="s">
        <v>196</v>
      </c>
      <c r="G394" s="244"/>
      <c r="H394" s="247">
        <v>20.06</v>
      </c>
      <c r="I394" s="248"/>
      <c r="J394" s="244"/>
      <c r="K394" s="244"/>
      <c r="L394" s="249"/>
      <c r="M394" s="250"/>
      <c r="N394" s="251"/>
      <c r="O394" s="251"/>
      <c r="P394" s="251"/>
      <c r="Q394" s="251"/>
      <c r="R394" s="251"/>
      <c r="S394" s="251"/>
      <c r="T394" s="252"/>
      <c r="AT394" s="253" t="s">
        <v>194</v>
      </c>
      <c r="AU394" s="253" t="s">
        <v>187</v>
      </c>
      <c r="AV394" s="12" t="s">
        <v>186</v>
      </c>
      <c r="AW394" s="12" t="s">
        <v>35</v>
      </c>
      <c r="AX394" s="12" t="s">
        <v>10</v>
      </c>
      <c r="AY394" s="253" t="s">
        <v>180</v>
      </c>
    </row>
    <row r="395" spans="2:65" s="1" customFormat="1" ht="22.8" customHeight="1">
      <c r="B395" s="45"/>
      <c r="C395" s="220" t="s">
        <v>717</v>
      </c>
      <c r="D395" s="220" t="s">
        <v>182</v>
      </c>
      <c r="E395" s="221" t="s">
        <v>718</v>
      </c>
      <c r="F395" s="222" t="s">
        <v>719</v>
      </c>
      <c r="G395" s="223" t="s">
        <v>203</v>
      </c>
      <c r="H395" s="224">
        <v>3</v>
      </c>
      <c r="I395" s="225"/>
      <c r="J395" s="224">
        <f>ROUND(I395*H395,0)</f>
        <v>0</v>
      </c>
      <c r="K395" s="222" t="s">
        <v>193</v>
      </c>
      <c r="L395" s="71"/>
      <c r="M395" s="226" t="s">
        <v>22</v>
      </c>
      <c r="N395" s="227" t="s">
        <v>45</v>
      </c>
      <c r="O395" s="46"/>
      <c r="P395" s="228">
        <f>O395*H395</f>
        <v>0</v>
      </c>
      <c r="Q395" s="228">
        <v>0</v>
      </c>
      <c r="R395" s="228">
        <f>Q395*H395</f>
        <v>0</v>
      </c>
      <c r="S395" s="228">
        <v>0</v>
      </c>
      <c r="T395" s="229">
        <f>S395*H395</f>
        <v>0</v>
      </c>
      <c r="AR395" s="23" t="s">
        <v>224</v>
      </c>
      <c r="AT395" s="23" t="s">
        <v>182</v>
      </c>
      <c r="AU395" s="23" t="s">
        <v>187</v>
      </c>
      <c r="AY395" s="23" t="s">
        <v>180</v>
      </c>
      <c r="BE395" s="230">
        <f>IF(N395="základní",J395,0)</f>
        <v>0</v>
      </c>
      <c r="BF395" s="230">
        <f>IF(N395="snížená",J395,0)</f>
        <v>0</v>
      </c>
      <c r="BG395" s="230">
        <f>IF(N395="zákl. přenesená",J395,0)</f>
        <v>0</v>
      </c>
      <c r="BH395" s="230">
        <f>IF(N395="sníž. přenesená",J395,0)</f>
        <v>0</v>
      </c>
      <c r="BI395" s="230">
        <f>IF(N395="nulová",J395,0)</f>
        <v>0</v>
      </c>
      <c r="BJ395" s="23" t="s">
        <v>187</v>
      </c>
      <c r="BK395" s="230">
        <f>ROUND(I395*H395,0)</f>
        <v>0</v>
      </c>
      <c r="BL395" s="23" t="s">
        <v>224</v>
      </c>
      <c r="BM395" s="23" t="s">
        <v>720</v>
      </c>
    </row>
    <row r="396" spans="2:47" s="1" customFormat="1" ht="13.5">
      <c r="B396" s="45"/>
      <c r="C396" s="73"/>
      <c r="D396" s="233" t="s">
        <v>205</v>
      </c>
      <c r="E396" s="73"/>
      <c r="F396" s="254" t="s">
        <v>721</v>
      </c>
      <c r="G396" s="73"/>
      <c r="H396" s="73"/>
      <c r="I396" s="190"/>
      <c r="J396" s="73"/>
      <c r="K396" s="73"/>
      <c r="L396" s="71"/>
      <c r="M396" s="255"/>
      <c r="N396" s="46"/>
      <c r="O396" s="46"/>
      <c r="P396" s="46"/>
      <c r="Q396" s="46"/>
      <c r="R396" s="46"/>
      <c r="S396" s="46"/>
      <c r="T396" s="94"/>
      <c r="AT396" s="23" t="s">
        <v>205</v>
      </c>
      <c r="AU396" s="23" t="s">
        <v>187</v>
      </c>
    </row>
    <row r="397" spans="2:51" s="11" customFormat="1" ht="13.5">
      <c r="B397" s="231"/>
      <c r="C397" s="232"/>
      <c r="D397" s="233" t="s">
        <v>194</v>
      </c>
      <c r="E397" s="234" t="s">
        <v>22</v>
      </c>
      <c r="F397" s="235" t="s">
        <v>722</v>
      </c>
      <c r="G397" s="232"/>
      <c r="H397" s="236">
        <v>3</v>
      </c>
      <c r="I397" s="237"/>
      <c r="J397" s="232"/>
      <c r="K397" s="232"/>
      <c r="L397" s="238"/>
      <c r="M397" s="239"/>
      <c r="N397" s="240"/>
      <c r="O397" s="240"/>
      <c r="P397" s="240"/>
      <c r="Q397" s="240"/>
      <c r="R397" s="240"/>
      <c r="S397" s="240"/>
      <c r="T397" s="241"/>
      <c r="AT397" s="242" t="s">
        <v>194</v>
      </c>
      <c r="AU397" s="242" t="s">
        <v>187</v>
      </c>
      <c r="AV397" s="11" t="s">
        <v>187</v>
      </c>
      <c r="AW397" s="11" t="s">
        <v>35</v>
      </c>
      <c r="AX397" s="11" t="s">
        <v>73</v>
      </c>
      <c r="AY397" s="242" t="s">
        <v>180</v>
      </c>
    </row>
    <row r="398" spans="2:51" s="12" customFormat="1" ht="13.5">
      <c r="B398" s="243"/>
      <c r="C398" s="244"/>
      <c r="D398" s="233" t="s">
        <v>194</v>
      </c>
      <c r="E398" s="245" t="s">
        <v>22</v>
      </c>
      <c r="F398" s="246" t="s">
        <v>196</v>
      </c>
      <c r="G398" s="244"/>
      <c r="H398" s="247">
        <v>3</v>
      </c>
      <c r="I398" s="248"/>
      <c r="J398" s="244"/>
      <c r="K398" s="244"/>
      <c r="L398" s="249"/>
      <c r="M398" s="250"/>
      <c r="N398" s="251"/>
      <c r="O398" s="251"/>
      <c r="P398" s="251"/>
      <c r="Q398" s="251"/>
      <c r="R398" s="251"/>
      <c r="S398" s="251"/>
      <c r="T398" s="252"/>
      <c r="AT398" s="253" t="s">
        <v>194</v>
      </c>
      <c r="AU398" s="253" t="s">
        <v>187</v>
      </c>
      <c r="AV398" s="12" t="s">
        <v>186</v>
      </c>
      <c r="AW398" s="12" t="s">
        <v>35</v>
      </c>
      <c r="AX398" s="12" t="s">
        <v>10</v>
      </c>
      <c r="AY398" s="253" t="s">
        <v>180</v>
      </c>
    </row>
    <row r="399" spans="2:65" s="1" customFormat="1" ht="14.4" customHeight="1">
      <c r="B399" s="45"/>
      <c r="C399" s="220" t="s">
        <v>470</v>
      </c>
      <c r="D399" s="220" t="s">
        <v>182</v>
      </c>
      <c r="E399" s="221" t="s">
        <v>723</v>
      </c>
      <c r="F399" s="222" t="s">
        <v>724</v>
      </c>
      <c r="G399" s="223" t="s">
        <v>192</v>
      </c>
      <c r="H399" s="224">
        <v>20.06</v>
      </c>
      <c r="I399" s="225"/>
      <c r="J399" s="224">
        <f>ROUND(I399*H399,0)</f>
        <v>0</v>
      </c>
      <c r="K399" s="222" t="s">
        <v>193</v>
      </c>
      <c r="L399" s="71"/>
      <c r="M399" s="226" t="s">
        <v>22</v>
      </c>
      <c r="N399" s="227" t="s">
        <v>45</v>
      </c>
      <c r="O399" s="46"/>
      <c r="P399" s="228">
        <f>O399*H399</f>
        <v>0</v>
      </c>
      <c r="Q399" s="228">
        <v>0</v>
      </c>
      <c r="R399" s="228">
        <f>Q399*H399</f>
        <v>0</v>
      </c>
      <c r="S399" s="228">
        <v>0</v>
      </c>
      <c r="T399" s="229">
        <f>S399*H399</f>
        <v>0</v>
      </c>
      <c r="AR399" s="23" t="s">
        <v>224</v>
      </c>
      <c r="AT399" s="23" t="s">
        <v>182</v>
      </c>
      <c r="AU399" s="23" t="s">
        <v>187</v>
      </c>
      <c r="AY399" s="23" t="s">
        <v>180</v>
      </c>
      <c r="BE399" s="230">
        <f>IF(N399="základní",J399,0)</f>
        <v>0</v>
      </c>
      <c r="BF399" s="230">
        <f>IF(N399="snížená",J399,0)</f>
        <v>0</v>
      </c>
      <c r="BG399" s="230">
        <f>IF(N399="zákl. přenesená",J399,0)</f>
        <v>0</v>
      </c>
      <c r="BH399" s="230">
        <f>IF(N399="sníž. přenesená",J399,0)</f>
        <v>0</v>
      </c>
      <c r="BI399" s="230">
        <f>IF(N399="nulová",J399,0)</f>
        <v>0</v>
      </c>
      <c r="BJ399" s="23" t="s">
        <v>187</v>
      </c>
      <c r="BK399" s="230">
        <f>ROUND(I399*H399,0)</f>
        <v>0</v>
      </c>
      <c r="BL399" s="23" t="s">
        <v>224</v>
      </c>
      <c r="BM399" s="23" t="s">
        <v>725</v>
      </c>
    </row>
    <row r="400" spans="2:47" s="1" customFormat="1" ht="13.5">
      <c r="B400" s="45"/>
      <c r="C400" s="73"/>
      <c r="D400" s="233" t="s">
        <v>205</v>
      </c>
      <c r="E400" s="73"/>
      <c r="F400" s="254" t="s">
        <v>721</v>
      </c>
      <c r="G400" s="73"/>
      <c r="H400" s="73"/>
      <c r="I400" s="190"/>
      <c r="J400" s="73"/>
      <c r="K400" s="73"/>
      <c r="L400" s="71"/>
      <c r="M400" s="255"/>
      <c r="N400" s="46"/>
      <c r="O400" s="46"/>
      <c r="P400" s="46"/>
      <c r="Q400" s="46"/>
      <c r="R400" s="46"/>
      <c r="S400" s="46"/>
      <c r="T400" s="94"/>
      <c r="AT400" s="23" t="s">
        <v>205</v>
      </c>
      <c r="AU400" s="23" t="s">
        <v>187</v>
      </c>
    </row>
    <row r="401" spans="2:51" s="11" customFormat="1" ht="13.5">
      <c r="B401" s="231"/>
      <c r="C401" s="232"/>
      <c r="D401" s="233" t="s">
        <v>194</v>
      </c>
      <c r="E401" s="234" t="s">
        <v>22</v>
      </c>
      <c r="F401" s="235" t="s">
        <v>726</v>
      </c>
      <c r="G401" s="232"/>
      <c r="H401" s="236">
        <v>20.06</v>
      </c>
      <c r="I401" s="237"/>
      <c r="J401" s="232"/>
      <c r="K401" s="232"/>
      <c r="L401" s="238"/>
      <c r="M401" s="239"/>
      <c r="N401" s="240"/>
      <c r="O401" s="240"/>
      <c r="P401" s="240"/>
      <c r="Q401" s="240"/>
      <c r="R401" s="240"/>
      <c r="S401" s="240"/>
      <c r="T401" s="241"/>
      <c r="AT401" s="242" t="s">
        <v>194</v>
      </c>
      <c r="AU401" s="242" t="s">
        <v>187</v>
      </c>
      <c r="AV401" s="11" t="s">
        <v>187</v>
      </c>
      <c r="AW401" s="11" t="s">
        <v>35</v>
      </c>
      <c r="AX401" s="11" t="s">
        <v>73</v>
      </c>
      <c r="AY401" s="242" t="s">
        <v>180</v>
      </c>
    </row>
    <row r="402" spans="2:51" s="12" customFormat="1" ht="13.5">
      <c r="B402" s="243"/>
      <c r="C402" s="244"/>
      <c r="D402" s="233" t="s">
        <v>194</v>
      </c>
      <c r="E402" s="245" t="s">
        <v>22</v>
      </c>
      <c r="F402" s="246" t="s">
        <v>196</v>
      </c>
      <c r="G402" s="244"/>
      <c r="H402" s="247">
        <v>20.06</v>
      </c>
      <c r="I402" s="248"/>
      <c r="J402" s="244"/>
      <c r="K402" s="244"/>
      <c r="L402" s="249"/>
      <c r="M402" s="250"/>
      <c r="N402" s="251"/>
      <c r="O402" s="251"/>
      <c r="P402" s="251"/>
      <c r="Q402" s="251"/>
      <c r="R402" s="251"/>
      <c r="S402" s="251"/>
      <c r="T402" s="252"/>
      <c r="AT402" s="253" t="s">
        <v>194</v>
      </c>
      <c r="AU402" s="253" t="s">
        <v>187</v>
      </c>
      <c r="AV402" s="12" t="s">
        <v>186</v>
      </c>
      <c r="AW402" s="12" t="s">
        <v>35</v>
      </c>
      <c r="AX402" s="12" t="s">
        <v>10</v>
      </c>
      <c r="AY402" s="253" t="s">
        <v>180</v>
      </c>
    </row>
    <row r="403" spans="2:65" s="1" customFormat="1" ht="34.2" customHeight="1">
      <c r="B403" s="45"/>
      <c r="C403" s="220" t="s">
        <v>727</v>
      </c>
      <c r="D403" s="220" t="s">
        <v>182</v>
      </c>
      <c r="E403" s="221" t="s">
        <v>728</v>
      </c>
      <c r="F403" s="222" t="s">
        <v>729</v>
      </c>
      <c r="G403" s="223" t="s">
        <v>334</v>
      </c>
      <c r="H403" s="225"/>
      <c r="I403" s="225"/>
      <c r="J403" s="224">
        <f>ROUND(I403*H403,0)</f>
        <v>0</v>
      </c>
      <c r="K403" s="222" t="s">
        <v>193</v>
      </c>
      <c r="L403" s="71"/>
      <c r="M403" s="226" t="s">
        <v>22</v>
      </c>
      <c r="N403" s="227" t="s">
        <v>45</v>
      </c>
      <c r="O403" s="46"/>
      <c r="P403" s="228">
        <f>O403*H403</f>
        <v>0</v>
      </c>
      <c r="Q403" s="228">
        <v>0</v>
      </c>
      <c r="R403" s="228">
        <f>Q403*H403</f>
        <v>0</v>
      </c>
      <c r="S403" s="228">
        <v>0</v>
      </c>
      <c r="T403" s="229">
        <f>S403*H403</f>
        <v>0</v>
      </c>
      <c r="AR403" s="23" t="s">
        <v>224</v>
      </c>
      <c r="AT403" s="23" t="s">
        <v>182</v>
      </c>
      <c r="AU403" s="23" t="s">
        <v>187</v>
      </c>
      <c r="AY403" s="23" t="s">
        <v>180</v>
      </c>
      <c r="BE403" s="230">
        <f>IF(N403="základní",J403,0)</f>
        <v>0</v>
      </c>
      <c r="BF403" s="230">
        <f>IF(N403="snížená",J403,0)</f>
        <v>0</v>
      </c>
      <c r="BG403" s="230">
        <f>IF(N403="zákl. přenesená",J403,0)</f>
        <v>0</v>
      </c>
      <c r="BH403" s="230">
        <f>IF(N403="sníž. přenesená",J403,0)</f>
        <v>0</v>
      </c>
      <c r="BI403" s="230">
        <f>IF(N403="nulová",J403,0)</f>
        <v>0</v>
      </c>
      <c r="BJ403" s="23" t="s">
        <v>187</v>
      </c>
      <c r="BK403" s="230">
        <f>ROUND(I403*H403,0)</f>
        <v>0</v>
      </c>
      <c r="BL403" s="23" t="s">
        <v>224</v>
      </c>
      <c r="BM403" s="23" t="s">
        <v>730</v>
      </c>
    </row>
    <row r="404" spans="2:47" s="1" customFormat="1" ht="13.5">
      <c r="B404" s="45"/>
      <c r="C404" s="73"/>
      <c r="D404" s="233" t="s">
        <v>205</v>
      </c>
      <c r="E404" s="73"/>
      <c r="F404" s="254" t="s">
        <v>336</v>
      </c>
      <c r="G404" s="73"/>
      <c r="H404" s="73"/>
      <c r="I404" s="190"/>
      <c r="J404" s="73"/>
      <c r="K404" s="73"/>
      <c r="L404" s="71"/>
      <c r="M404" s="255"/>
      <c r="N404" s="46"/>
      <c r="O404" s="46"/>
      <c r="P404" s="46"/>
      <c r="Q404" s="46"/>
      <c r="R404" s="46"/>
      <c r="S404" s="46"/>
      <c r="T404" s="94"/>
      <c r="AT404" s="23" t="s">
        <v>205</v>
      </c>
      <c r="AU404" s="23" t="s">
        <v>187</v>
      </c>
    </row>
    <row r="405" spans="2:63" s="10" customFormat="1" ht="29.85" customHeight="1">
      <c r="B405" s="204"/>
      <c r="C405" s="205"/>
      <c r="D405" s="206" t="s">
        <v>72</v>
      </c>
      <c r="E405" s="218" t="s">
        <v>731</v>
      </c>
      <c r="F405" s="218" t="s">
        <v>732</v>
      </c>
      <c r="G405" s="205"/>
      <c r="H405" s="205"/>
      <c r="I405" s="208"/>
      <c r="J405" s="219">
        <f>BK405</f>
        <v>0</v>
      </c>
      <c r="K405" s="205"/>
      <c r="L405" s="210"/>
      <c r="M405" s="211"/>
      <c r="N405" s="212"/>
      <c r="O405" s="212"/>
      <c r="P405" s="213">
        <f>SUM(P406:P417)</f>
        <v>0</v>
      </c>
      <c r="Q405" s="212"/>
      <c r="R405" s="213">
        <f>SUM(R406:R417)</f>
        <v>0</v>
      </c>
      <c r="S405" s="212"/>
      <c r="T405" s="214">
        <f>SUM(T406:T417)</f>
        <v>0</v>
      </c>
      <c r="AR405" s="215" t="s">
        <v>187</v>
      </c>
      <c r="AT405" s="216" t="s">
        <v>72</v>
      </c>
      <c r="AU405" s="216" t="s">
        <v>10</v>
      </c>
      <c r="AY405" s="215" t="s">
        <v>180</v>
      </c>
      <c r="BK405" s="217">
        <f>SUM(BK406:BK417)</f>
        <v>0</v>
      </c>
    </row>
    <row r="406" spans="2:65" s="1" customFormat="1" ht="22.8" customHeight="1">
      <c r="B406" s="45"/>
      <c r="C406" s="220" t="s">
        <v>475</v>
      </c>
      <c r="D406" s="220" t="s">
        <v>182</v>
      </c>
      <c r="E406" s="221" t="s">
        <v>733</v>
      </c>
      <c r="F406" s="222" t="s">
        <v>734</v>
      </c>
      <c r="G406" s="223" t="s">
        <v>192</v>
      </c>
      <c r="H406" s="224">
        <v>78.82</v>
      </c>
      <c r="I406" s="225"/>
      <c r="J406" s="224">
        <f>ROUND(I406*H406,0)</f>
        <v>0</v>
      </c>
      <c r="K406" s="222" t="s">
        <v>193</v>
      </c>
      <c r="L406" s="71"/>
      <c r="M406" s="226" t="s">
        <v>22</v>
      </c>
      <c r="N406" s="227" t="s">
        <v>45</v>
      </c>
      <c r="O406" s="46"/>
      <c r="P406" s="228">
        <f>O406*H406</f>
        <v>0</v>
      </c>
      <c r="Q406" s="228">
        <v>0</v>
      </c>
      <c r="R406" s="228">
        <f>Q406*H406</f>
        <v>0</v>
      </c>
      <c r="S406" s="228">
        <v>0</v>
      </c>
      <c r="T406" s="229">
        <f>S406*H406</f>
        <v>0</v>
      </c>
      <c r="AR406" s="23" t="s">
        <v>224</v>
      </c>
      <c r="AT406" s="23" t="s">
        <v>182</v>
      </c>
      <c r="AU406" s="23" t="s">
        <v>187</v>
      </c>
      <c r="AY406" s="23" t="s">
        <v>180</v>
      </c>
      <c r="BE406" s="230">
        <f>IF(N406="základní",J406,0)</f>
        <v>0</v>
      </c>
      <c r="BF406" s="230">
        <f>IF(N406="snížená",J406,0)</f>
        <v>0</v>
      </c>
      <c r="BG406" s="230">
        <f>IF(N406="zákl. přenesená",J406,0)</f>
        <v>0</v>
      </c>
      <c r="BH406" s="230">
        <f>IF(N406="sníž. přenesená",J406,0)</f>
        <v>0</v>
      </c>
      <c r="BI406" s="230">
        <f>IF(N406="nulová",J406,0)</f>
        <v>0</v>
      </c>
      <c r="BJ406" s="23" t="s">
        <v>187</v>
      </c>
      <c r="BK406" s="230">
        <f>ROUND(I406*H406,0)</f>
        <v>0</v>
      </c>
      <c r="BL406" s="23" t="s">
        <v>224</v>
      </c>
      <c r="BM406" s="23" t="s">
        <v>735</v>
      </c>
    </row>
    <row r="407" spans="2:51" s="13" customFormat="1" ht="13.5">
      <c r="B407" s="256"/>
      <c r="C407" s="257"/>
      <c r="D407" s="233" t="s">
        <v>194</v>
      </c>
      <c r="E407" s="258" t="s">
        <v>22</v>
      </c>
      <c r="F407" s="259" t="s">
        <v>736</v>
      </c>
      <c r="G407" s="257"/>
      <c r="H407" s="258" t="s">
        <v>22</v>
      </c>
      <c r="I407" s="260"/>
      <c r="J407" s="257"/>
      <c r="K407" s="257"/>
      <c r="L407" s="261"/>
      <c r="M407" s="262"/>
      <c r="N407" s="263"/>
      <c r="O407" s="263"/>
      <c r="P407" s="263"/>
      <c r="Q407" s="263"/>
      <c r="R407" s="263"/>
      <c r="S407" s="263"/>
      <c r="T407" s="264"/>
      <c r="AT407" s="265" t="s">
        <v>194</v>
      </c>
      <c r="AU407" s="265" t="s">
        <v>187</v>
      </c>
      <c r="AV407" s="13" t="s">
        <v>10</v>
      </c>
      <c r="AW407" s="13" t="s">
        <v>35</v>
      </c>
      <c r="AX407" s="13" t="s">
        <v>73</v>
      </c>
      <c r="AY407" s="265" t="s">
        <v>180</v>
      </c>
    </row>
    <row r="408" spans="2:51" s="11" customFormat="1" ht="13.5">
      <c r="B408" s="231"/>
      <c r="C408" s="232"/>
      <c r="D408" s="233" t="s">
        <v>194</v>
      </c>
      <c r="E408" s="234" t="s">
        <v>22</v>
      </c>
      <c r="F408" s="235" t="s">
        <v>225</v>
      </c>
      <c r="G408" s="232"/>
      <c r="H408" s="236">
        <v>19.3</v>
      </c>
      <c r="I408" s="237"/>
      <c r="J408" s="232"/>
      <c r="K408" s="232"/>
      <c r="L408" s="238"/>
      <c r="M408" s="239"/>
      <c r="N408" s="240"/>
      <c r="O408" s="240"/>
      <c r="P408" s="240"/>
      <c r="Q408" s="240"/>
      <c r="R408" s="240"/>
      <c r="S408" s="240"/>
      <c r="T408" s="241"/>
      <c r="AT408" s="242" t="s">
        <v>194</v>
      </c>
      <c r="AU408" s="242" t="s">
        <v>187</v>
      </c>
      <c r="AV408" s="11" t="s">
        <v>187</v>
      </c>
      <c r="AW408" s="11" t="s">
        <v>35</v>
      </c>
      <c r="AX408" s="11" t="s">
        <v>73</v>
      </c>
      <c r="AY408" s="242" t="s">
        <v>180</v>
      </c>
    </row>
    <row r="409" spans="2:51" s="13" customFormat="1" ht="13.5">
      <c r="B409" s="256"/>
      <c r="C409" s="257"/>
      <c r="D409" s="233" t="s">
        <v>194</v>
      </c>
      <c r="E409" s="258" t="s">
        <v>22</v>
      </c>
      <c r="F409" s="259" t="s">
        <v>261</v>
      </c>
      <c r="G409" s="257"/>
      <c r="H409" s="258" t="s">
        <v>22</v>
      </c>
      <c r="I409" s="260"/>
      <c r="J409" s="257"/>
      <c r="K409" s="257"/>
      <c r="L409" s="261"/>
      <c r="M409" s="262"/>
      <c r="N409" s="263"/>
      <c r="O409" s="263"/>
      <c r="P409" s="263"/>
      <c r="Q409" s="263"/>
      <c r="R409" s="263"/>
      <c r="S409" s="263"/>
      <c r="T409" s="264"/>
      <c r="AT409" s="265" t="s">
        <v>194</v>
      </c>
      <c r="AU409" s="265" t="s">
        <v>187</v>
      </c>
      <c r="AV409" s="13" t="s">
        <v>10</v>
      </c>
      <c r="AW409" s="13" t="s">
        <v>35</v>
      </c>
      <c r="AX409" s="13" t="s">
        <v>73</v>
      </c>
      <c r="AY409" s="265" t="s">
        <v>180</v>
      </c>
    </row>
    <row r="410" spans="2:51" s="11" customFormat="1" ht="13.5">
      <c r="B410" s="231"/>
      <c r="C410" s="232"/>
      <c r="D410" s="233" t="s">
        <v>194</v>
      </c>
      <c r="E410" s="234" t="s">
        <v>22</v>
      </c>
      <c r="F410" s="235" t="s">
        <v>737</v>
      </c>
      <c r="G410" s="232"/>
      <c r="H410" s="236">
        <v>35.14</v>
      </c>
      <c r="I410" s="237"/>
      <c r="J410" s="232"/>
      <c r="K410" s="232"/>
      <c r="L410" s="238"/>
      <c r="M410" s="239"/>
      <c r="N410" s="240"/>
      <c r="O410" s="240"/>
      <c r="P410" s="240"/>
      <c r="Q410" s="240"/>
      <c r="R410" s="240"/>
      <c r="S410" s="240"/>
      <c r="T410" s="241"/>
      <c r="AT410" s="242" t="s">
        <v>194</v>
      </c>
      <c r="AU410" s="242" t="s">
        <v>187</v>
      </c>
      <c r="AV410" s="11" t="s">
        <v>187</v>
      </c>
      <c r="AW410" s="11" t="s">
        <v>35</v>
      </c>
      <c r="AX410" s="11" t="s">
        <v>73</v>
      </c>
      <c r="AY410" s="242" t="s">
        <v>180</v>
      </c>
    </row>
    <row r="411" spans="2:51" s="11" customFormat="1" ht="13.5">
      <c r="B411" s="231"/>
      <c r="C411" s="232"/>
      <c r="D411" s="233" t="s">
        <v>194</v>
      </c>
      <c r="E411" s="234" t="s">
        <v>22</v>
      </c>
      <c r="F411" s="235" t="s">
        <v>738</v>
      </c>
      <c r="G411" s="232"/>
      <c r="H411" s="236">
        <v>14.87</v>
      </c>
      <c r="I411" s="237"/>
      <c r="J411" s="232"/>
      <c r="K411" s="232"/>
      <c r="L411" s="238"/>
      <c r="M411" s="239"/>
      <c r="N411" s="240"/>
      <c r="O411" s="240"/>
      <c r="P411" s="240"/>
      <c r="Q411" s="240"/>
      <c r="R411" s="240"/>
      <c r="S411" s="240"/>
      <c r="T411" s="241"/>
      <c r="AT411" s="242" t="s">
        <v>194</v>
      </c>
      <c r="AU411" s="242" t="s">
        <v>187</v>
      </c>
      <c r="AV411" s="11" t="s">
        <v>187</v>
      </c>
      <c r="AW411" s="11" t="s">
        <v>35</v>
      </c>
      <c r="AX411" s="11" t="s">
        <v>73</v>
      </c>
      <c r="AY411" s="242" t="s">
        <v>180</v>
      </c>
    </row>
    <row r="412" spans="2:51" s="11" customFormat="1" ht="13.5">
      <c r="B412" s="231"/>
      <c r="C412" s="232"/>
      <c r="D412" s="233" t="s">
        <v>194</v>
      </c>
      <c r="E412" s="234" t="s">
        <v>22</v>
      </c>
      <c r="F412" s="235" t="s">
        <v>739</v>
      </c>
      <c r="G412" s="232"/>
      <c r="H412" s="236">
        <v>4.74</v>
      </c>
      <c r="I412" s="237"/>
      <c r="J412" s="232"/>
      <c r="K412" s="232"/>
      <c r="L412" s="238"/>
      <c r="M412" s="239"/>
      <c r="N412" s="240"/>
      <c r="O412" s="240"/>
      <c r="P412" s="240"/>
      <c r="Q412" s="240"/>
      <c r="R412" s="240"/>
      <c r="S412" s="240"/>
      <c r="T412" s="241"/>
      <c r="AT412" s="242" t="s">
        <v>194</v>
      </c>
      <c r="AU412" s="242" t="s">
        <v>187</v>
      </c>
      <c r="AV412" s="11" t="s">
        <v>187</v>
      </c>
      <c r="AW412" s="11" t="s">
        <v>35</v>
      </c>
      <c r="AX412" s="11" t="s">
        <v>73</v>
      </c>
      <c r="AY412" s="242" t="s">
        <v>180</v>
      </c>
    </row>
    <row r="413" spans="2:51" s="11" customFormat="1" ht="13.5">
      <c r="B413" s="231"/>
      <c r="C413" s="232"/>
      <c r="D413" s="233" t="s">
        <v>194</v>
      </c>
      <c r="E413" s="234" t="s">
        <v>22</v>
      </c>
      <c r="F413" s="235" t="s">
        <v>740</v>
      </c>
      <c r="G413" s="232"/>
      <c r="H413" s="236">
        <v>4.77</v>
      </c>
      <c r="I413" s="237"/>
      <c r="J413" s="232"/>
      <c r="K413" s="232"/>
      <c r="L413" s="238"/>
      <c r="M413" s="239"/>
      <c r="N413" s="240"/>
      <c r="O413" s="240"/>
      <c r="P413" s="240"/>
      <c r="Q413" s="240"/>
      <c r="R413" s="240"/>
      <c r="S413" s="240"/>
      <c r="T413" s="241"/>
      <c r="AT413" s="242" t="s">
        <v>194</v>
      </c>
      <c r="AU413" s="242" t="s">
        <v>187</v>
      </c>
      <c r="AV413" s="11" t="s">
        <v>187</v>
      </c>
      <c r="AW413" s="11" t="s">
        <v>35</v>
      </c>
      <c r="AX413" s="11" t="s">
        <v>73</v>
      </c>
      <c r="AY413" s="242" t="s">
        <v>180</v>
      </c>
    </row>
    <row r="414" spans="2:51" s="12" customFormat="1" ht="13.5">
      <c r="B414" s="243"/>
      <c r="C414" s="244"/>
      <c r="D414" s="233" t="s">
        <v>194</v>
      </c>
      <c r="E414" s="245" t="s">
        <v>22</v>
      </c>
      <c r="F414" s="246" t="s">
        <v>196</v>
      </c>
      <c r="G414" s="244"/>
      <c r="H414" s="247">
        <v>78.82</v>
      </c>
      <c r="I414" s="248"/>
      <c r="J414" s="244"/>
      <c r="K414" s="244"/>
      <c r="L414" s="249"/>
      <c r="M414" s="250"/>
      <c r="N414" s="251"/>
      <c r="O414" s="251"/>
      <c r="P414" s="251"/>
      <c r="Q414" s="251"/>
      <c r="R414" s="251"/>
      <c r="S414" s="251"/>
      <c r="T414" s="252"/>
      <c r="AT414" s="253" t="s">
        <v>194</v>
      </c>
      <c r="AU414" s="253" t="s">
        <v>187</v>
      </c>
      <c r="AV414" s="12" t="s">
        <v>186</v>
      </c>
      <c r="AW414" s="12" t="s">
        <v>35</v>
      </c>
      <c r="AX414" s="12" t="s">
        <v>10</v>
      </c>
      <c r="AY414" s="253" t="s">
        <v>180</v>
      </c>
    </row>
    <row r="415" spans="2:65" s="1" customFormat="1" ht="34.2" customHeight="1">
      <c r="B415" s="45"/>
      <c r="C415" s="220" t="s">
        <v>741</v>
      </c>
      <c r="D415" s="220" t="s">
        <v>182</v>
      </c>
      <c r="E415" s="221" t="s">
        <v>742</v>
      </c>
      <c r="F415" s="222" t="s">
        <v>743</v>
      </c>
      <c r="G415" s="223" t="s">
        <v>192</v>
      </c>
      <c r="H415" s="224">
        <v>78.82</v>
      </c>
      <c r="I415" s="225"/>
      <c r="J415" s="224">
        <f>ROUND(I415*H415,0)</f>
        <v>0</v>
      </c>
      <c r="K415" s="222" t="s">
        <v>193</v>
      </c>
      <c r="L415" s="71"/>
      <c r="M415" s="226" t="s">
        <v>22</v>
      </c>
      <c r="N415" s="227" t="s">
        <v>45</v>
      </c>
      <c r="O415" s="46"/>
      <c r="P415" s="228">
        <f>O415*H415</f>
        <v>0</v>
      </c>
      <c r="Q415" s="228">
        <v>0</v>
      </c>
      <c r="R415" s="228">
        <f>Q415*H415</f>
        <v>0</v>
      </c>
      <c r="S415" s="228">
        <v>0</v>
      </c>
      <c r="T415" s="229">
        <f>S415*H415</f>
        <v>0</v>
      </c>
      <c r="AR415" s="23" t="s">
        <v>224</v>
      </c>
      <c r="AT415" s="23" t="s">
        <v>182</v>
      </c>
      <c r="AU415" s="23" t="s">
        <v>187</v>
      </c>
      <c r="AY415" s="23" t="s">
        <v>180</v>
      </c>
      <c r="BE415" s="230">
        <f>IF(N415="základní",J415,0)</f>
        <v>0</v>
      </c>
      <c r="BF415" s="230">
        <f>IF(N415="snížená",J415,0)</f>
        <v>0</v>
      </c>
      <c r="BG415" s="230">
        <f>IF(N415="zákl. přenesená",J415,0)</f>
        <v>0</v>
      </c>
      <c r="BH415" s="230">
        <f>IF(N415="sníž. přenesená",J415,0)</f>
        <v>0</v>
      </c>
      <c r="BI415" s="230">
        <f>IF(N415="nulová",J415,0)</f>
        <v>0</v>
      </c>
      <c r="BJ415" s="23" t="s">
        <v>187</v>
      </c>
      <c r="BK415" s="230">
        <f>ROUND(I415*H415,0)</f>
        <v>0</v>
      </c>
      <c r="BL415" s="23" t="s">
        <v>224</v>
      </c>
      <c r="BM415" s="23" t="s">
        <v>744</v>
      </c>
    </row>
    <row r="416" spans="2:51" s="11" customFormat="1" ht="13.5">
      <c r="B416" s="231"/>
      <c r="C416" s="232"/>
      <c r="D416" s="233" t="s">
        <v>194</v>
      </c>
      <c r="E416" s="234" t="s">
        <v>22</v>
      </c>
      <c r="F416" s="235" t="s">
        <v>745</v>
      </c>
      <c r="G416" s="232"/>
      <c r="H416" s="236">
        <v>78.82</v>
      </c>
      <c r="I416" s="237"/>
      <c r="J416" s="232"/>
      <c r="K416" s="232"/>
      <c r="L416" s="238"/>
      <c r="M416" s="239"/>
      <c r="N416" s="240"/>
      <c r="O416" s="240"/>
      <c r="P416" s="240"/>
      <c r="Q416" s="240"/>
      <c r="R416" s="240"/>
      <c r="S416" s="240"/>
      <c r="T416" s="241"/>
      <c r="AT416" s="242" t="s">
        <v>194</v>
      </c>
      <c r="AU416" s="242" t="s">
        <v>187</v>
      </c>
      <c r="AV416" s="11" t="s">
        <v>187</v>
      </c>
      <c r="AW416" s="11" t="s">
        <v>35</v>
      </c>
      <c r="AX416" s="11" t="s">
        <v>73</v>
      </c>
      <c r="AY416" s="242" t="s">
        <v>180</v>
      </c>
    </row>
    <row r="417" spans="2:51" s="12" customFormat="1" ht="13.5">
      <c r="B417" s="243"/>
      <c r="C417" s="244"/>
      <c r="D417" s="233" t="s">
        <v>194</v>
      </c>
      <c r="E417" s="245" t="s">
        <v>22</v>
      </c>
      <c r="F417" s="246" t="s">
        <v>196</v>
      </c>
      <c r="G417" s="244"/>
      <c r="H417" s="247">
        <v>78.82</v>
      </c>
      <c r="I417" s="248"/>
      <c r="J417" s="244"/>
      <c r="K417" s="244"/>
      <c r="L417" s="249"/>
      <c r="M417" s="275"/>
      <c r="N417" s="276"/>
      <c r="O417" s="276"/>
      <c r="P417" s="276"/>
      <c r="Q417" s="276"/>
      <c r="R417" s="276"/>
      <c r="S417" s="276"/>
      <c r="T417" s="277"/>
      <c r="AT417" s="253" t="s">
        <v>194</v>
      </c>
      <c r="AU417" s="253" t="s">
        <v>187</v>
      </c>
      <c r="AV417" s="12" t="s">
        <v>186</v>
      </c>
      <c r="AW417" s="12" t="s">
        <v>35</v>
      </c>
      <c r="AX417" s="12" t="s">
        <v>10</v>
      </c>
      <c r="AY417" s="253" t="s">
        <v>180</v>
      </c>
    </row>
    <row r="418" spans="2:12" s="1" customFormat="1" ht="6.95" customHeight="1">
      <c r="B418" s="66"/>
      <c r="C418" s="67"/>
      <c r="D418" s="67"/>
      <c r="E418" s="67"/>
      <c r="F418" s="67"/>
      <c r="G418" s="67"/>
      <c r="H418" s="67"/>
      <c r="I418" s="165"/>
      <c r="J418" s="67"/>
      <c r="K418" s="67"/>
      <c r="L418" s="71"/>
    </row>
  </sheetData>
  <sheetProtection password="CC35" sheet="1" objects="1" scenarios="1" formatColumns="0" formatRows="0" autoFilter="0"/>
  <autoFilter ref="C93:K417"/>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4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90</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748</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ROUND(J94,2)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ROUND(SUM(BE94:BE417),2)</f>
        <v>0</v>
      </c>
      <c r="G30" s="46"/>
      <c r="H30" s="46"/>
      <c r="I30" s="157">
        <v>0.21</v>
      </c>
      <c r="J30" s="156">
        <f>ROUND(ROUND((SUM(BE94:BE417)),2)*I30,0)</f>
        <v>0</v>
      </c>
      <c r="K30" s="50"/>
    </row>
    <row r="31" spans="2:11" s="1" customFormat="1" ht="14.4" customHeight="1">
      <c r="B31" s="45"/>
      <c r="C31" s="46"/>
      <c r="D31" s="46"/>
      <c r="E31" s="54" t="s">
        <v>45</v>
      </c>
      <c r="F31" s="156">
        <f>ROUND(SUM(BF94:BF417),2)</f>
        <v>0</v>
      </c>
      <c r="G31" s="46"/>
      <c r="H31" s="46"/>
      <c r="I31" s="157">
        <v>0.15</v>
      </c>
      <c r="J31" s="156">
        <f>ROUND(ROUND((SUM(BF94:BF417)),2)*I31,0)</f>
        <v>0</v>
      </c>
      <c r="K31" s="50"/>
    </row>
    <row r="32" spans="2:11" s="1" customFormat="1" ht="14.4" customHeight="1" hidden="1">
      <c r="B32" s="45"/>
      <c r="C32" s="46"/>
      <c r="D32" s="46"/>
      <c r="E32" s="54" t="s">
        <v>46</v>
      </c>
      <c r="F32" s="156">
        <f>ROUND(SUM(BG94:BG417),2)</f>
        <v>0</v>
      </c>
      <c r="G32" s="46"/>
      <c r="H32" s="46"/>
      <c r="I32" s="157">
        <v>0.21</v>
      </c>
      <c r="J32" s="156">
        <v>0</v>
      </c>
      <c r="K32" s="50"/>
    </row>
    <row r="33" spans="2:11" s="1" customFormat="1" ht="14.4" customHeight="1" hidden="1">
      <c r="B33" s="45"/>
      <c r="C33" s="46"/>
      <c r="D33" s="46"/>
      <c r="E33" s="54" t="s">
        <v>47</v>
      </c>
      <c r="F33" s="156">
        <f>ROUND(SUM(BH94:BH417),2)</f>
        <v>0</v>
      </c>
      <c r="G33" s="46"/>
      <c r="H33" s="46"/>
      <c r="I33" s="157">
        <v>0.15</v>
      </c>
      <c r="J33" s="156">
        <v>0</v>
      </c>
      <c r="K33" s="50"/>
    </row>
    <row r="34" spans="2:11" s="1" customFormat="1" ht="14.4" customHeight="1" hidden="1">
      <c r="B34" s="45"/>
      <c r="C34" s="46"/>
      <c r="D34" s="46"/>
      <c r="E34" s="54" t="s">
        <v>48</v>
      </c>
      <c r="F34" s="156">
        <f>ROUND(SUM(BI94:BI417),2)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02-1 - SO 02-1 Byt 1+1 č. 1</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J94</f>
        <v>0</v>
      </c>
      <c r="K56" s="50"/>
      <c r="AU56" s="23" t="s">
        <v>145</v>
      </c>
    </row>
    <row r="57" spans="2:11" s="7" customFormat="1" ht="24.95" customHeight="1">
      <c r="B57" s="176"/>
      <c r="C57" s="177"/>
      <c r="D57" s="178" t="s">
        <v>146</v>
      </c>
      <c r="E57" s="179"/>
      <c r="F57" s="179"/>
      <c r="G57" s="179"/>
      <c r="H57" s="179"/>
      <c r="I57" s="180"/>
      <c r="J57" s="181">
        <f>J95</f>
        <v>0</v>
      </c>
      <c r="K57" s="182"/>
    </row>
    <row r="58" spans="2:11" s="8" customFormat="1" ht="19.9" customHeight="1">
      <c r="B58" s="183"/>
      <c r="C58" s="184"/>
      <c r="D58" s="185" t="s">
        <v>147</v>
      </c>
      <c r="E58" s="186"/>
      <c r="F58" s="186"/>
      <c r="G58" s="186"/>
      <c r="H58" s="186"/>
      <c r="I58" s="187"/>
      <c r="J58" s="188">
        <f>J96</f>
        <v>0</v>
      </c>
      <c r="K58" s="189"/>
    </row>
    <row r="59" spans="2:11" s="8" customFormat="1" ht="19.9" customHeight="1">
      <c r="B59" s="183"/>
      <c r="C59" s="184"/>
      <c r="D59" s="185" t="s">
        <v>148</v>
      </c>
      <c r="E59" s="186"/>
      <c r="F59" s="186"/>
      <c r="G59" s="186"/>
      <c r="H59" s="186"/>
      <c r="I59" s="187"/>
      <c r="J59" s="188">
        <f>J98</f>
        <v>0</v>
      </c>
      <c r="K59" s="189"/>
    </row>
    <row r="60" spans="2:11" s="8" customFormat="1" ht="19.9" customHeight="1">
      <c r="B60" s="183"/>
      <c r="C60" s="184"/>
      <c r="D60" s="185" t="s">
        <v>149</v>
      </c>
      <c r="E60" s="186"/>
      <c r="F60" s="186"/>
      <c r="G60" s="186"/>
      <c r="H60" s="186"/>
      <c r="I60" s="187"/>
      <c r="J60" s="188">
        <f>J121</f>
        <v>0</v>
      </c>
      <c r="K60" s="189"/>
    </row>
    <row r="61" spans="2:11" s="8" customFormat="1" ht="19.9" customHeight="1">
      <c r="B61" s="183"/>
      <c r="C61" s="184"/>
      <c r="D61" s="185" t="s">
        <v>150</v>
      </c>
      <c r="E61" s="186"/>
      <c r="F61" s="186"/>
      <c r="G61" s="186"/>
      <c r="H61" s="186"/>
      <c r="I61" s="187"/>
      <c r="J61" s="188">
        <f>J161</f>
        <v>0</v>
      </c>
      <c r="K61" s="189"/>
    </row>
    <row r="62" spans="2:11" s="8" customFormat="1" ht="19.9" customHeight="1">
      <c r="B62" s="183"/>
      <c r="C62" s="184"/>
      <c r="D62" s="185" t="s">
        <v>151</v>
      </c>
      <c r="E62" s="186"/>
      <c r="F62" s="186"/>
      <c r="G62" s="186"/>
      <c r="H62" s="186"/>
      <c r="I62" s="187"/>
      <c r="J62" s="188">
        <f>J173</f>
        <v>0</v>
      </c>
      <c r="K62" s="189"/>
    </row>
    <row r="63" spans="2:11" s="8" customFormat="1" ht="19.9" customHeight="1">
      <c r="B63" s="183"/>
      <c r="C63" s="184"/>
      <c r="D63" s="185" t="s">
        <v>152</v>
      </c>
      <c r="E63" s="186"/>
      <c r="F63" s="186"/>
      <c r="G63" s="186"/>
      <c r="H63" s="186"/>
      <c r="I63" s="187"/>
      <c r="J63" s="188">
        <f>J186</f>
        <v>0</v>
      </c>
      <c r="K63" s="189"/>
    </row>
    <row r="64" spans="2:11" s="7" customFormat="1" ht="24.95" customHeight="1">
      <c r="B64" s="176"/>
      <c r="C64" s="177"/>
      <c r="D64" s="178" t="s">
        <v>153</v>
      </c>
      <c r="E64" s="179"/>
      <c r="F64" s="179"/>
      <c r="G64" s="179"/>
      <c r="H64" s="179"/>
      <c r="I64" s="180"/>
      <c r="J64" s="181">
        <f>J189</f>
        <v>0</v>
      </c>
      <c r="K64" s="182"/>
    </row>
    <row r="65" spans="2:11" s="8" customFormat="1" ht="19.9" customHeight="1">
      <c r="B65" s="183"/>
      <c r="C65" s="184"/>
      <c r="D65" s="185" t="s">
        <v>154</v>
      </c>
      <c r="E65" s="186"/>
      <c r="F65" s="186"/>
      <c r="G65" s="186"/>
      <c r="H65" s="186"/>
      <c r="I65" s="187"/>
      <c r="J65" s="188">
        <f>J190</f>
        <v>0</v>
      </c>
      <c r="K65" s="189"/>
    </row>
    <row r="66" spans="2:11" s="8" customFormat="1" ht="19.9" customHeight="1">
      <c r="B66" s="183"/>
      <c r="C66" s="184"/>
      <c r="D66" s="185" t="s">
        <v>155</v>
      </c>
      <c r="E66" s="186"/>
      <c r="F66" s="186"/>
      <c r="G66" s="186"/>
      <c r="H66" s="186"/>
      <c r="I66" s="187"/>
      <c r="J66" s="188">
        <f>J205</f>
        <v>0</v>
      </c>
      <c r="K66" s="189"/>
    </row>
    <row r="67" spans="2:11" s="8" customFormat="1" ht="19.9" customHeight="1">
      <c r="B67" s="183"/>
      <c r="C67" s="184"/>
      <c r="D67" s="185" t="s">
        <v>156</v>
      </c>
      <c r="E67" s="186"/>
      <c r="F67" s="186"/>
      <c r="G67" s="186"/>
      <c r="H67" s="186"/>
      <c r="I67" s="187"/>
      <c r="J67" s="188">
        <f>J226</f>
        <v>0</v>
      </c>
      <c r="K67" s="189"/>
    </row>
    <row r="68" spans="2:11" s="8" customFormat="1" ht="19.9" customHeight="1">
      <c r="B68" s="183"/>
      <c r="C68" s="184"/>
      <c r="D68" s="185" t="s">
        <v>157</v>
      </c>
      <c r="E68" s="186"/>
      <c r="F68" s="186"/>
      <c r="G68" s="186"/>
      <c r="H68" s="186"/>
      <c r="I68" s="187"/>
      <c r="J68" s="188">
        <f>J245</f>
        <v>0</v>
      </c>
      <c r="K68" s="189"/>
    </row>
    <row r="69" spans="2:11" s="8" customFormat="1" ht="19.9" customHeight="1">
      <c r="B69" s="183"/>
      <c r="C69" s="184"/>
      <c r="D69" s="185" t="s">
        <v>158</v>
      </c>
      <c r="E69" s="186"/>
      <c r="F69" s="186"/>
      <c r="G69" s="186"/>
      <c r="H69" s="186"/>
      <c r="I69" s="187"/>
      <c r="J69" s="188">
        <f>J269</f>
        <v>0</v>
      </c>
      <c r="K69" s="189"/>
    </row>
    <row r="70" spans="2:11" s="8" customFormat="1" ht="19.9" customHeight="1">
      <c r="B70" s="183"/>
      <c r="C70" s="184"/>
      <c r="D70" s="185" t="s">
        <v>159</v>
      </c>
      <c r="E70" s="186"/>
      <c r="F70" s="186"/>
      <c r="G70" s="186"/>
      <c r="H70" s="186"/>
      <c r="I70" s="187"/>
      <c r="J70" s="188">
        <f>J297</f>
        <v>0</v>
      </c>
      <c r="K70" s="189"/>
    </row>
    <row r="71" spans="2:11" s="8" customFormat="1" ht="19.9" customHeight="1">
      <c r="B71" s="183"/>
      <c r="C71" s="184"/>
      <c r="D71" s="185" t="s">
        <v>160</v>
      </c>
      <c r="E71" s="186"/>
      <c r="F71" s="186"/>
      <c r="G71" s="186"/>
      <c r="H71" s="186"/>
      <c r="I71" s="187"/>
      <c r="J71" s="188">
        <f>J310</f>
        <v>0</v>
      </c>
      <c r="K71" s="189"/>
    </row>
    <row r="72" spans="2:11" s="8" customFormat="1" ht="19.9" customHeight="1">
      <c r="B72" s="183"/>
      <c r="C72" s="184"/>
      <c r="D72" s="185" t="s">
        <v>161</v>
      </c>
      <c r="E72" s="186"/>
      <c r="F72" s="186"/>
      <c r="G72" s="186"/>
      <c r="H72" s="186"/>
      <c r="I72" s="187"/>
      <c r="J72" s="188">
        <f>J345</f>
        <v>0</v>
      </c>
      <c r="K72" s="189"/>
    </row>
    <row r="73" spans="2:11" s="8" customFormat="1" ht="19.9" customHeight="1">
      <c r="B73" s="183"/>
      <c r="C73" s="184"/>
      <c r="D73" s="185" t="s">
        <v>162</v>
      </c>
      <c r="E73" s="186"/>
      <c r="F73" s="186"/>
      <c r="G73" s="186"/>
      <c r="H73" s="186"/>
      <c r="I73" s="187"/>
      <c r="J73" s="188">
        <f>J376</f>
        <v>0</v>
      </c>
      <c r="K73" s="189"/>
    </row>
    <row r="74" spans="2:11" s="8" customFormat="1" ht="19.9" customHeight="1">
      <c r="B74" s="183"/>
      <c r="C74" s="184"/>
      <c r="D74" s="185" t="s">
        <v>163</v>
      </c>
      <c r="E74" s="186"/>
      <c r="F74" s="186"/>
      <c r="G74" s="186"/>
      <c r="H74" s="186"/>
      <c r="I74" s="187"/>
      <c r="J74" s="188">
        <f>J405</f>
        <v>0</v>
      </c>
      <c r="K74" s="189"/>
    </row>
    <row r="75" spans="2:11" s="1" customFormat="1" ht="21.8" customHeight="1">
      <c r="B75" s="45"/>
      <c r="C75" s="46"/>
      <c r="D75" s="46"/>
      <c r="E75" s="46"/>
      <c r="F75" s="46"/>
      <c r="G75" s="46"/>
      <c r="H75" s="46"/>
      <c r="I75" s="143"/>
      <c r="J75" s="46"/>
      <c r="K75" s="50"/>
    </row>
    <row r="76" spans="2:11" s="1" customFormat="1" ht="6.95" customHeight="1">
      <c r="B76" s="66"/>
      <c r="C76" s="67"/>
      <c r="D76" s="67"/>
      <c r="E76" s="67"/>
      <c r="F76" s="67"/>
      <c r="G76" s="67"/>
      <c r="H76" s="67"/>
      <c r="I76" s="165"/>
      <c r="J76" s="67"/>
      <c r="K76" s="68"/>
    </row>
    <row r="80" spans="2:12" s="1" customFormat="1" ht="6.95" customHeight="1">
      <c r="B80" s="69"/>
      <c r="C80" s="70"/>
      <c r="D80" s="70"/>
      <c r="E80" s="70"/>
      <c r="F80" s="70"/>
      <c r="G80" s="70"/>
      <c r="H80" s="70"/>
      <c r="I80" s="168"/>
      <c r="J80" s="70"/>
      <c r="K80" s="70"/>
      <c r="L80" s="71"/>
    </row>
    <row r="81" spans="2:12" s="1" customFormat="1" ht="36.95" customHeight="1">
      <c r="B81" s="45"/>
      <c r="C81" s="72" t="s">
        <v>164</v>
      </c>
      <c r="D81" s="73"/>
      <c r="E81" s="73"/>
      <c r="F81" s="73"/>
      <c r="G81" s="73"/>
      <c r="H81" s="73"/>
      <c r="I81" s="190"/>
      <c r="J81" s="73"/>
      <c r="K81" s="73"/>
      <c r="L81" s="71"/>
    </row>
    <row r="82" spans="2:12" s="1" customFormat="1" ht="6.95" customHeight="1">
      <c r="B82" s="45"/>
      <c r="C82" s="73"/>
      <c r="D82" s="73"/>
      <c r="E82" s="73"/>
      <c r="F82" s="73"/>
      <c r="G82" s="73"/>
      <c r="H82" s="73"/>
      <c r="I82" s="190"/>
      <c r="J82" s="73"/>
      <c r="K82" s="73"/>
      <c r="L82" s="71"/>
    </row>
    <row r="83" spans="2:12" s="1" customFormat="1" ht="14.4" customHeight="1">
      <c r="B83" s="45"/>
      <c r="C83" s="75" t="s">
        <v>18</v>
      </c>
      <c r="D83" s="73"/>
      <c r="E83" s="73"/>
      <c r="F83" s="73"/>
      <c r="G83" s="73"/>
      <c r="H83" s="73"/>
      <c r="I83" s="190"/>
      <c r="J83" s="73"/>
      <c r="K83" s="73"/>
      <c r="L83" s="71"/>
    </row>
    <row r="84" spans="2:12" s="1" customFormat="1" ht="14.4" customHeight="1">
      <c r="B84" s="45"/>
      <c r="C84" s="73"/>
      <c r="D84" s="73"/>
      <c r="E84" s="191" t="str">
        <f>E7</f>
        <v>6118 Klatovská nemocnice, a. s.</v>
      </c>
      <c r="F84" s="75"/>
      <c r="G84" s="75"/>
      <c r="H84" s="75"/>
      <c r="I84" s="190"/>
      <c r="J84" s="73"/>
      <c r="K84" s="73"/>
      <c r="L84" s="71"/>
    </row>
    <row r="85" spans="2:12" s="1" customFormat="1" ht="14.4" customHeight="1">
      <c r="B85" s="45"/>
      <c r="C85" s="75" t="s">
        <v>139</v>
      </c>
      <c r="D85" s="73"/>
      <c r="E85" s="73"/>
      <c r="F85" s="73"/>
      <c r="G85" s="73"/>
      <c r="H85" s="73"/>
      <c r="I85" s="190"/>
      <c r="J85" s="73"/>
      <c r="K85" s="73"/>
      <c r="L85" s="71"/>
    </row>
    <row r="86" spans="2:12" s="1" customFormat="1" ht="16.2" customHeight="1">
      <c r="B86" s="45"/>
      <c r="C86" s="73"/>
      <c r="D86" s="73"/>
      <c r="E86" s="81" t="str">
        <f>E9</f>
        <v>02-1 - SO 02-1 Byt 1+1 č. 1</v>
      </c>
      <c r="F86" s="73"/>
      <c r="G86" s="73"/>
      <c r="H86" s="73"/>
      <c r="I86" s="190"/>
      <c r="J86" s="73"/>
      <c r="K86" s="73"/>
      <c r="L86" s="71"/>
    </row>
    <row r="87" spans="2:12" s="1" customFormat="1" ht="6.95" customHeight="1">
      <c r="B87" s="45"/>
      <c r="C87" s="73"/>
      <c r="D87" s="73"/>
      <c r="E87" s="73"/>
      <c r="F87" s="73"/>
      <c r="G87" s="73"/>
      <c r="H87" s="73"/>
      <c r="I87" s="190"/>
      <c r="J87" s="73"/>
      <c r="K87" s="73"/>
      <c r="L87" s="71"/>
    </row>
    <row r="88" spans="2:12" s="1" customFormat="1" ht="18" customHeight="1">
      <c r="B88" s="45"/>
      <c r="C88" s="75" t="s">
        <v>24</v>
      </c>
      <c r="D88" s="73"/>
      <c r="E88" s="73"/>
      <c r="F88" s="192" t="str">
        <f>F12</f>
        <v xml:space="preserve"> </v>
      </c>
      <c r="G88" s="73"/>
      <c r="H88" s="73"/>
      <c r="I88" s="193" t="s">
        <v>26</v>
      </c>
      <c r="J88" s="84" t="str">
        <f>IF(J12="","",J12)</f>
        <v>28. 5. 2018</v>
      </c>
      <c r="K88" s="73"/>
      <c r="L88" s="71"/>
    </row>
    <row r="89" spans="2:12" s="1" customFormat="1" ht="6.95" customHeight="1">
      <c r="B89" s="45"/>
      <c r="C89" s="73"/>
      <c r="D89" s="73"/>
      <c r="E89" s="73"/>
      <c r="F89" s="73"/>
      <c r="G89" s="73"/>
      <c r="H89" s="73"/>
      <c r="I89" s="190"/>
      <c r="J89" s="73"/>
      <c r="K89" s="73"/>
      <c r="L89" s="71"/>
    </row>
    <row r="90" spans="2:12" s="1" customFormat="1" ht="13.5">
      <c r="B90" s="45"/>
      <c r="C90" s="75" t="s">
        <v>30</v>
      </c>
      <c r="D90" s="73"/>
      <c r="E90" s="73"/>
      <c r="F90" s="192" t="str">
        <f>E15</f>
        <v xml:space="preserve"> </v>
      </c>
      <c r="G90" s="73"/>
      <c r="H90" s="73"/>
      <c r="I90" s="193" t="s">
        <v>36</v>
      </c>
      <c r="J90" s="192" t="str">
        <f>E21</f>
        <v xml:space="preserve"> </v>
      </c>
      <c r="K90" s="73"/>
      <c r="L90" s="71"/>
    </row>
    <row r="91" spans="2:12" s="1" customFormat="1" ht="14.4" customHeight="1">
      <c r="B91" s="45"/>
      <c r="C91" s="75" t="s">
        <v>33</v>
      </c>
      <c r="D91" s="73"/>
      <c r="E91" s="73"/>
      <c r="F91" s="192" t="str">
        <f>IF(E18="","",E18)</f>
        <v/>
      </c>
      <c r="G91" s="73"/>
      <c r="H91" s="73"/>
      <c r="I91" s="190"/>
      <c r="J91" s="73"/>
      <c r="K91" s="73"/>
      <c r="L91" s="71"/>
    </row>
    <row r="92" spans="2:12" s="1" customFormat="1" ht="10.3" customHeight="1">
      <c r="B92" s="45"/>
      <c r="C92" s="73"/>
      <c r="D92" s="73"/>
      <c r="E92" s="73"/>
      <c r="F92" s="73"/>
      <c r="G92" s="73"/>
      <c r="H92" s="73"/>
      <c r="I92" s="190"/>
      <c r="J92" s="73"/>
      <c r="K92" s="73"/>
      <c r="L92" s="71"/>
    </row>
    <row r="93" spans="2:20" s="9" customFormat="1" ht="29.25" customHeight="1">
      <c r="B93" s="194"/>
      <c r="C93" s="195" t="s">
        <v>165</v>
      </c>
      <c r="D93" s="196" t="s">
        <v>58</v>
      </c>
      <c r="E93" s="196" t="s">
        <v>54</v>
      </c>
      <c r="F93" s="196" t="s">
        <v>166</v>
      </c>
      <c r="G93" s="196" t="s">
        <v>167</v>
      </c>
      <c r="H93" s="196" t="s">
        <v>168</v>
      </c>
      <c r="I93" s="197" t="s">
        <v>169</v>
      </c>
      <c r="J93" s="196" t="s">
        <v>143</v>
      </c>
      <c r="K93" s="198" t="s">
        <v>170</v>
      </c>
      <c r="L93" s="199"/>
      <c r="M93" s="101" t="s">
        <v>171</v>
      </c>
      <c r="N93" s="102" t="s">
        <v>43</v>
      </c>
      <c r="O93" s="102" t="s">
        <v>172</v>
      </c>
      <c r="P93" s="102" t="s">
        <v>173</v>
      </c>
      <c r="Q93" s="102" t="s">
        <v>174</v>
      </c>
      <c r="R93" s="102" t="s">
        <v>175</v>
      </c>
      <c r="S93" s="102" t="s">
        <v>176</v>
      </c>
      <c r="T93" s="103" t="s">
        <v>177</v>
      </c>
    </row>
    <row r="94" spans="2:63" s="1" customFormat="1" ht="29.25" customHeight="1">
      <c r="B94" s="45"/>
      <c r="C94" s="107" t="s">
        <v>144</v>
      </c>
      <c r="D94" s="73"/>
      <c r="E94" s="73"/>
      <c r="F94" s="73"/>
      <c r="G94" s="73"/>
      <c r="H94" s="73"/>
      <c r="I94" s="190"/>
      <c r="J94" s="200">
        <f>BK94</f>
        <v>0</v>
      </c>
      <c r="K94" s="73"/>
      <c r="L94" s="71"/>
      <c r="M94" s="104"/>
      <c r="N94" s="105"/>
      <c r="O94" s="105"/>
      <c r="P94" s="201">
        <f>P95+P189</f>
        <v>0</v>
      </c>
      <c r="Q94" s="105"/>
      <c r="R94" s="201">
        <f>R95+R189</f>
        <v>0</v>
      </c>
      <c r="S94" s="105"/>
      <c r="T94" s="202">
        <f>T95+T189</f>
        <v>0</v>
      </c>
      <c r="AT94" s="23" t="s">
        <v>72</v>
      </c>
      <c r="AU94" s="23" t="s">
        <v>145</v>
      </c>
      <c r="BK94" s="203">
        <f>BK95+BK189</f>
        <v>0</v>
      </c>
    </row>
    <row r="95" spans="2:63" s="10" customFormat="1" ht="37.4" customHeight="1">
      <c r="B95" s="204"/>
      <c r="C95" s="205"/>
      <c r="D95" s="206" t="s">
        <v>72</v>
      </c>
      <c r="E95" s="207" t="s">
        <v>178</v>
      </c>
      <c r="F95" s="207" t="s">
        <v>179</v>
      </c>
      <c r="G95" s="205"/>
      <c r="H95" s="205"/>
      <c r="I95" s="208"/>
      <c r="J95" s="209">
        <f>BK95</f>
        <v>0</v>
      </c>
      <c r="K95" s="205"/>
      <c r="L95" s="210"/>
      <c r="M95" s="211"/>
      <c r="N95" s="212"/>
      <c r="O95" s="212"/>
      <c r="P95" s="213">
        <f>P96+P98+P121+P161+P173+P186</f>
        <v>0</v>
      </c>
      <c r="Q95" s="212"/>
      <c r="R95" s="213">
        <f>R96+R98+R121+R161+R173+R186</f>
        <v>0</v>
      </c>
      <c r="S95" s="212"/>
      <c r="T95" s="214">
        <f>T96+T98+T121+T161+T173+T186</f>
        <v>0</v>
      </c>
      <c r="AR95" s="215" t="s">
        <v>10</v>
      </c>
      <c r="AT95" s="216" t="s">
        <v>72</v>
      </c>
      <c r="AU95" s="216" t="s">
        <v>73</v>
      </c>
      <c r="AY95" s="215" t="s">
        <v>180</v>
      </c>
      <c r="BK95" s="217">
        <f>BK96+BK98+BK121+BK161+BK173+BK186</f>
        <v>0</v>
      </c>
    </row>
    <row r="96" spans="2:63" s="10" customFormat="1" ht="19.9" customHeight="1">
      <c r="B96" s="204"/>
      <c r="C96" s="205"/>
      <c r="D96" s="206" t="s">
        <v>72</v>
      </c>
      <c r="E96" s="218" t="s">
        <v>29</v>
      </c>
      <c r="F96" s="218" t="s">
        <v>181</v>
      </c>
      <c r="G96" s="205"/>
      <c r="H96" s="205"/>
      <c r="I96" s="208"/>
      <c r="J96" s="219">
        <f>BK96</f>
        <v>0</v>
      </c>
      <c r="K96" s="205"/>
      <c r="L96" s="210"/>
      <c r="M96" s="211"/>
      <c r="N96" s="212"/>
      <c r="O96" s="212"/>
      <c r="P96" s="213">
        <f>P97</f>
        <v>0</v>
      </c>
      <c r="Q96" s="212"/>
      <c r="R96" s="213">
        <f>R97</f>
        <v>0</v>
      </c>
      <c r="S96" s="212"/>
      <c r="T96" s="214">
        <f>T97</f>
        <v>0</v>
      </c>
      <c r="AR96" s="215" t="s">
        <v>10</v>
      </c>
      <c r="AT96" s="216" t="s">
        <v>72</v>
      </c>
      <c r="AU96" s="216" t="s">
        <v>10</v>
      </c>
      <c r="AY96" s="215" t="s">
        <v>180</v>
      </c>
      <c r="BK96" s="217">
        <f>BK97</f>
        <v>0</v>
      </c>
    </row>
    <row r="97" spans="2:65" s="1" customFormat="1" ht="14.4" customHeight="1">
      <c r="B97" s="45"/>
      <c r="C97" s="220" t="s">
        <v>10</v>
      </c>
      <c r="D97" s="220" t="s">
        <v>182</v>
      </c>
      <c r="E97" s="221" t="s">
        <v>183</v>
      </c>
      <c r="F97" s="222" t="s">
        <v>184</v>
      </c>
      <c r="G97" s="223" t="s">
        <v>185</v>
      </c>
      <c r="H97" s="224">
        <v>1</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187</v>
      </c>
    </row>
    <row r="98" spans="2:63" s="10" customFormat="1" ht="29.85" customHeight="1">
      <c r="B98" s="204"/>
      <c r="C98" s="205"/>
      <c r="D98" s="206" t="s">
        <v>72</v>
      </c>
      <c r="E98" s="218" t="s">
        <v>188</v>
      </c>
      <c r="F98" s="218" t="s">
        <v>189</v>
      </c>
      <c r="G98" s="205"/>
      <c r="H98" s="205"/>
      <c r="I98" s="208"/>
      <c r="J98" s="219">
        <f>BK98</f>
        <v>0</v>
      </c>
      <c r="K98" s="205"/>
      <c r="L98" s="210"/>
      <c r="M98" s="211"/>
      <c r="N98" s="212"/>
      <c r="O98" s="212"/>
      <c r="P98" s="213">
        <f>SUM(P99:P120)</f>
        <v>0</v>
      </c>
      <c r="Q98" s="212"/>
      <c r="R98" s="213">
        <f>SUM(R99:R120)</f>
        <v>0</v>
      </c>
      <c r="S98" s="212"/>
      <c r="T98" s="214">
        <f>SUM(T99:T120)</f>
        <v>0</v>
      </c>
      <c r="AR98" s="215" t="s">
        <v>10</v>
      </c>
      <c r="AT98" s="216" t="s">
        <v>72</v>
      </c>
      <c r="AU98" s="216" t="s">
        <v>10</v>
      </c>
      <c r="AY98" s="215" t="s">
        <v>180</v>
      </c>
      <c r="BK98" s="217">
        <f>SUM(BK99:BK120)</f>
        <v>0</v>
      </c>
    </row>
    <row r="99" spans="2:65" s="1" customFormat="1" ht="22.8" customHeight="1">
      <c r="B99" s="45"/>
      <c r="C99" s="220" t="s">
        <v>187</v>
      </c>
      <c r="D99" s="220" t="s">
        <v>182</v>
      </c>
      <c r="E99" s="221" t="s">
        <v>190</v>
      </c>
      <c r="F99" s="222" t="s">
        <v>191</v>
      </c>
      <c r="G99" s="223" t="s">
        <v>192</v>
      </c>
      <c r="H99" s="224">
        <v>12.1</v>
      </c>
      <c r="I99" s="225"/>
      <c r="J99" s="224">
        <f>ROUND(I99*H99,0)</f>
        <v>0</v>
      </c>
      <c r="K99" s="222" t="s">
        <v>193</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186</v>
      </c>
    </row>
    <row r="100" spans="2:51" s="11" customFormat="1" ht="13.5">
      <c r="B100" s="231"/>
      <c r="C100" s="232"/>
      <c r="D100" s="233" t="s">
        <v>194</v>
      </c>
      <c r="E100" s="234" t="s">
        <v>22</v>
      </c>
      <c r="F100" s="235" t="s">
        <v>195</v>
      </c>
      <c r="G100" s="232"/>
      <c r="H100" s="236">
        <v>12.1</v>
      </c>
      <c r="I100" s="237"/>
      <c r="J100" s="232"/>
      <c r="K100" s="232"/>
      <c r="L100" s="238"/>
      <c r="M100" s="239"/>
      <c r="N100" s="240"/>
      <c r="O100" s="240"/>
      <c r="P100" s="240"/>
      <c r="Q100" s="240"/>
      <c r="R100" s="240"/>
      <c r="S100" s="240"/>
      <c r="T100" s="241"/>
      <c r="AT100" s="242" t="s">
        <v>194</v>
      </c>
      <c r="AU100" s="242" t="s">
        <v>187</v>
      </c>
      <c r="AV100" s="11" t="s">
        <v>187</v>
      </c>
      <c r="AW100" s="11" t="s">
        <v>35</v>
      </c>
      <c r="AX100" s="11" t="s">
        <v>73</v>
      </c>
      <c r="AY100" s="242" t="s">
        <v>180</v>
      </c>
    </row>
    <row r="101" spans="2:51" s="12" customFormat="1" ht="13.5">
      <c r="B101" s="243"/>
      <c r="C101" s="244"/>
      <c r="D101" s="233" t="s">
        <v>194</v>
      </c>
      <c r="E101" s="245" t="s">
        <v>22</v>
      </c>
      <c r="F101" s="246" t="s">
        <v>196</v>
      </c>
      <c r="G101" s="244"/>
      <c r="H101" s="247">
        <v>12.1</v>
      </c>
      <c r="I101" s="248"/>
      <c r="J101" s="244"/>
      <c r="K101" s="244"/>
      <c r="L101" s="249"/>
      <c r="M101" s="250"/>
      <c r="N101" s="251"/>
      <c r="O101" s="251"/>
      <c r="P101" s="251"/>
      <c r="Q101" s="251"/>
      <c r="R101" s="251"/>
      <c r="S101" s="251"/>
      <c r="T101" s="252"/>
      <c r="AT101" s="253" t="s">
        <v>194</v>
      </c>
      <c r="AU101" s="253" t="s">
        <v>187</v>
      </c>
      <c r="AV101" s="12" t="s">
        <v>186</v>
      </c>
      <c r="AW101" s="12" t="s">
        <v>35</v>
      </c>
      <c r="AX101" s="12" t="s">
        <v>10</v>
      </c>
      <c r="AY101" s="253" t="s">
        <v>180</v>
      </c>
    </row>
    <row r="102" spans="2:65" s="1" customFormat="1" ht="22.8" customHeight="1">
      <c r="B102" s="45"/>
      <c r="C102" s="220" t="s">
        <v>188</v>
      </c>
      <c r="D102" s="220" t="s">
        <v>182</v>
      </c>
      <c r="E102" s="221" t="s">
        <v>197</v>
      </c>
      <c r="F102" s="222" t="s">
        <v>198</v>
      </c>
      <c r="G102" s="223" t="s">
        <v>192</v>
      </c>
      <c r="H102" s="224">
        <v>7.45</v>
      </c>
      <c r="I102" s="225"/>
      <c r="J102" s="224">
        <f>ROUND(I102*H102,0)</f>
        <v>0</v>
      </c>
      <c r="K102" s="222" t="s">
        <v>193</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199</v>
      </c>
    </row>
    <row r="103" spans="2:51" s="11" customFormat="1" ht="13.5">
      <c r="B103" s="231"/>
      <c r="C103" s="232"/>
      <c r="D103" s="233" t="s">
        <v>194</v>
      </c>
      <c r="E103" s="234" t="s">
        <v>22</v>
      </c>
      <c r="F103" s="235" t="s">
        <v>200</v>
      </c>
      <c r="G103" s="232"/>
      <c r="H103" s="236">
        <v>7.45</v>
      </c>
      <c r="I103" s="237"/>
      <c r="J103" s="232"/>
      <c r="K103" s="232"/>
      <c r="L103" s="238"/>
      <c r="M103" s="239"/>
      <c r="N103" s="240"/>
      <c r="O103" s="240"/>
      <c r="P103" s="240"/>
      <c r="Q103" s="240"/>
      <c r="R103" s="240"/>
      <c r="S103" s="240"/>
      <c r="T103" s="241"/>
      <c r="AT103" s="242" t="s">
        <v>194</v>
      </c>
      <c r="AU103" s="242" t="s">
        <v>187</v>
      </c>
      <c r="AV103" s="11" t="s">
        <v>187</v>
      </c>
      <c r="AW103" s="11" t="s">
        <v>35</v>
      </c>
      <c r="AX103" s="11" t="s">
        <v>73</v>
      </c>
      <c r="AY103" s="242" t="s">
        <v>180</v>
      </c>
    </row>
    <row r="104" spans="2:51" s="12" customFormat="1" ht="13.5">
      <c r="B104" s="243"/>
      <c r="C104" s="244"/>
      <c r="D104" s="233" t="s">
        <v>194</v>
      </c>
      <c r="E104" s="245" t="s">
        <v>22</v>
      </c>
      <c r="F104" s="246" t="s">
        <v>196</v>
      </c>
      <c r="G104" s="244"/>
      <c r="H104" s="247">
        <v>7.45</v>
      </c>
      <c r="I104" s="248"/>
      <c r="J104" s="244"/>
      <c r="K104" s="244"/>
      <c r="L104" s="249"/>
      <c r="M104" s="250"/>
      <c r="N104" s="251"/>
      <c r="O104" s="251"/>
      <c r="P104" s="251"/>
      <c r="Q104" s="251"/>
      <c r="R104" s="251"/>
      <c r="S104" s="251"/>
      <c r="T104" s="252"/>
      <c r="AT104" s="253" t="s">
        <v>194</v>
      </c>
      <c r="AU104" s="253" t="s">
        <v>187</v>
      </c>
      <c r="AV104" s="12" t="s">
        <v>186</v>
      </c>
      <c r="AW104" s="12" t="s">
        <v>35</v>
      </c>
      <c r="AX104" s="12" t="s">
        <v>10</v>
      </c>
      <c r="AY104" s="253" t="s">
        <v>180</v>
      </c>
    </row>
    <row r="105" spans="2:65" s="1" customFormat="1" ht="14.4" customHeight="1">
      <c r="B105" s="45"/>
      <c r="C105" s="220" t="s">
        <v>186</v>
      </c>
      <c r="D105" s="220" t="s">
        <v>182</v>
      </c>
      <c r="E105" s="221" t="s">
        <v>201</v>
      </c>
      <c r="F105" s="222" t="s">
        <v>202</v>
      </c>
      <c r="G105" s="223" t="s">
        <v>203</v>
      </c>
      <c r="H105" s="224">
        <v>5.1</v>
      </c>
      <c r="I105" s="225"/>
      <c r="J105" s="224">
        <f>ROUND(I105*H105,0)</f>
        <v>0</v>
      </c>
      <c r="K105" s="222" t="s">
        <v>193</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204</v>
      </c>
    </row>
    <row r="106" spans="2:47" s="1" customFormat="1" ht="13.5">
      <c r="B106" s="45"/>
      <c r="C106" s="73"/>
      <c r="D106" s="233" t="s">
        <v>205</v>
      </c>
      <c r="E106" s="73"/>
      <c r="F106" s="254" t="s">
        <v>206</v>
      </c>
      <c r="G106" s="73"/>
      <c r="H106" s="73"/>
      <c r="I106" s="190"/>
      <c r="J106" s="73"/>
      <c r="K106" s="73"/>
      <c r="L106" s="71"/>
      <c r="M106" s="255"/>
      <c r="N106" s="46"/>
      <c r="O106" s="46"/>
      <c r="P106" s="46"/>
      <c r="Q106" s="46"/>
      <c r="R106" s="46"/>
      <c r="S106" s="46"/>
      <c r="T106" s="94"/>
      <c r="AT106" s="23" t="s">
        <v>205</v>
      </c>
      <c r="AU106" s="23" t="s">
        <v>187</v>
      </c>
    </row>
    <row r="107" spans="2:51" s="11" customFormat="1" ht="13.5">
      <c r="B107" s="231"/>
      <c r="C107" s="232"/>
      <c r="D107" s="233" t="s">
        <v>194</v>
      </c>
      <c r="E107" s="234" t="s">
        <v>22</v>
      </c>
      <c r="F107" s="235" t="s">
        <v>207</v>
      </c>
      <c r="G107" s="232"/>
      <c r="H107" s="236">
        <v>5.1</v>
      </c>
      <c r="I107" s="237"/>
      <c r="J107" s="232"/>
      <c r="K107" s="232"/>
      <c r="L107" s="238"/>
      <c r="M107" s="239"/>
      <c r="N107" s="240"/>
      <c r="O107" s="240"/>
      <c r="P107" s="240"/>
      <c r="Q107" s="240"/>
      <c r="R107" s="240"/>
      <c r="S107" s="240"/>
      <c r="T107" s="241"/>
      <c r="AT107" s="242" t="s">
        <v>194</v>
      </c>
      <c r="AU107" s="242" t="s">
        <v>187</v>
      </c>
      <c r="AV107" s="11" t="s">
        <v>187</v>
      </c>
      <c r="AW107" s="11" t="s">
        <v>35</v>
      </c>
      <c r="AX107" s="11" t="s">
        <v>73</v>
      </c>
      <c r="AY107" s="242" t="s">
        <v>180</v>
      </c>
    </row>
    <row r="108" spans="2:51" s="12" customFormat="1" ht="13.5">
      <c r="B108" s="243"/>
      <c r="C108" s="244"/>
      <c r="D108" s="233" t="s">
        <v>194</v>
      </c>
      <c r="E108" s="245" t="s">
        <v>22</v>
      </c>
      <c r="F108" s="246" t="s">
        <v>196</v>
      </c>
      <c r="G108" s="244"/>
      <c r="H108" s="247">
        <v>5.1</v>
      </c>
      <c r="I108" s="248"/>
      <c r="J108" s="244"/>
      <c r="K108" s="244"/>
      <c r="L108" s="249"/>
      <c r="M108" s="250"/>
      <c r="N108" s="251"/>
      <c r="O108" s="251"/>
      <c r="P108" s="251"/>
      <c r="Q108" s="251"/>
      <c r="R108" s="251"/>
      <c r="S108" s="251"/>
      <c r="T108" s="252"/>
      <c r="AT108" s="253" t="s">
        <v>194</v>
      </c>
      <c r="AU108" s="253" t="s">
        <v>187</v>
      </c>
      <c r="AV108" s="12" t="s">
        <v>186</v>
      </c>
      <c r="AW108" s="12" t="s">
        <v>35</v>
      </c>
      <c r="AX108" s="12" t="s">
        <v>10</v>
      </c>
      <c r="AY108" s="253" t="s">
        <v>180</v>
      </c>
    </row>
    <row r="109" spans="2:65" s="1" customFormat="1" ht="14.4" customHeight="1">
      <c r="B109" s="45"/>
      <c r="C109" s="220" t="s">
        <v>208</v>
      </c>
      <c r="D109" s="220" t="s">
        <v>182</v>
      </c>
      <c r="E109" s="221" t="s">
        <v>209</v>
      </c>
      <c r="F109" s="222" t="s">
        <v>210</v>
      </c>
      <c r="G109" s="223" t="s">
        <v>203</v>
      </c>
      <c r="H109" s="224">
        <v>3.47</v>
      </c>
      <c r="I109" s="225"/>
      <c r="J109" s="224">
        <f>ROUND(I109*H109,0)</f>
        <v>0</v>
      </c>
      <c r="K109" s="222" t="s">
        <v>193</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28</v>
      </c>
    </row>
    <row r="110" spans="2:47" s="1" customFormat="1" ht="13.5">
      <c r="B110" s="45"/>
      <c r="C110" s="73"/>
      <c r="D110" s="233" t="s">
        <v>205</v>
      </c>
      <c r="E110" s="73"/>
      <c r="F110" s="254" t="s">
        <v>206</v>
      </c>
      <c r="G110" s="73"/>
      <c r="H110" s="73"/>
      <c r="I110" s="190"/>
      <c r="J110" s="73"/>
      <c r="K110" s="73"/>
      <c r="L110" s="71"/>
      <c r="M110" s="255"/>
      <c r="N110" s="46"/>
      <c r="O110" s="46"/>
      <c r="P110" s="46"/>
      <c r="Q110" s="46"/>
      <c r="R110" s="46"/>
      <c r="S110" s="46"/>
      <c r="T110" s="94"/>
      <c r="AT110" s="23" t="s">
        <v>205</v>
      </c>
      <c r="AU110" s="23" t="s">
        <v>187</v>
      </c>
    </row>
    <row r="111" spans="2:51" s="11" customFormat="1" ht="13.5">
      <c r="B111" s="231"/>
      <c r="C111" s="232"/>
      <c r="D111" s="233" t="s">
        <v>194</v>
      </c>
      <c r="E111" s="234" t="s">
        <v>22</v>
      </c>
      <c r="F111" s="235" t="s">
        <v>211</v>
      </c>
      <c r="G111" s="232"/>
      <c r="H111" s="236">
        <v>3.47</v>
      </c>
      <c r="I111" s="237"/>
      <c r="J111" s="232"/>
      <c r="K111" s="232"/>
      <c r="L111" s="238"/>
      <c r="M111" s="239"/>
      <c r="N111" s="240"/>
      <c r="O111" s="240"/>
      <c r="P111" s="240"/>
      <c r="Q111" s="240"/>
      <c r="R111" s="240"/>
      <c r="S111" s="240"/>
      <c r="T111" s="241"/>
      <c r="AT111" s="242" t="s">
        <v>194</v>
      </c>
      <c r="AU111" s="242" t="s">
        <v>187</v>
      </c>
      <c r="AV111" s="11" t="s">
        <v>187</v>
      </c>
      <c r="AW111" s="11" t="s">
        <v>35</v>
      </c>
      <c r="AX111" s="11" t="s">
        <v>73</v>
      </c>
      <c r="AY111" s="242" t="s">
        <v>180</v>
      </c>
    </row>
    <row r="112" spans="2:51" s="12" customFormat="1" ht="13.5">
      <c r="B112" s="243"/>
      <c r="C112" s="244"/>
      <c r="D112" s="233" t="s">
        <v>194</v>
      </c>
      <c r="E112" s="245" t="s">
        <v>22</v>
      </c>
      <c r="F112" s="246" t="s">
        <v>196</v>
      </c>
      <c r="G112" s="244"/>
      <c r="H112" s="247">
        <v>3.47</v>
      </c>
      <c r="I112" s="248"/>
      <c r="J112" s="244"/>
      <c r="K112" s="244"/>
      <c r="L112" s="249"/>
      <c r="M112" s="250"/>
      <c r="N112" s="251"/>
      <c r="O112" s="251"/>
      <c r="P112" s="251"/>
      <c r="Q112" s="251"/>
      <c r="R112" s="251"/>
      <c r="S112" s="251"/>
      <c r="T112" s="252"/>
      <c r="AT112" s="253" t="s">
        <v>194</v>
      </c>
      <c r="AU112" s="253" t="s">
        <v>187</v>
      </c>
      <c r="AV112" s="12" t="s">
        <v>186</v>
      </c>
      <c r="AW112" s="12" t="s">
        <v>35</v>
      </c>
      <c r="AX112" s="12" t="s">
        <v>10</v>
      </c>
      <c r="AY112" s="253" t="s">
        <v>180</v>
      </c>
    </row>
    <row r="113" spans="2:65" s="1" customFormat="1" ht="14.4" customHeight="1">
      <c r="B113" s="45"/>
      <c r="C113" s="220" t="s">
        <v>199</v>
      </c>
      <c r="D113" s="220" t="s">
        <v>182</v>
      </c>
      <c r="E113" s="221" t="s">
        <v>212</v>
      </c>
      <c r="F113" s="222" t="s">
        <v>213</v>
      </c>
      <c r="G113" s="223" t="s">
        <v>203</v>
      </c>
      <c r="H113" s="224">
        <v>10.4</v>
      </c>
      <c r="I113" s="225"/>
      <c r="J113" s="224">
        <f>ROUND(I113*H113,0)</f>
        <v>0</v>
      </c>
      <c r="K113" s="222" t="s">
        <v>193</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214</v>
      </c>
    </row>
    <row r="114" spans="2:47" s="1" customFormat="1" ht="13.5">
      <c r="B114" s="45"/>
      <c r="C114" s="73"/>
      <c r="D114" s="233" t="s">
        <v>205</v>
      </c>
      <c r="E114" s="73"/>
      <c r="F114" s="254" t="s">
        <v>206</v>
      </c>
      <c r="G114" s="73"/>
      <c r="H114" s="73"/>
      <c r="I114" s="190"/>
      <c r="J114" s="73"/>
      <c r="K114" s="73"/>
      <c r="L114" s="71"/>
      <c r="M114" s="255"/>
      <c r="N114" s="46"/>
      <c r="O114" s="46"/>
      <c r="P114" s="46"/>
      <c r="Q114" s="46"/>
      <c r="R114" s="46"/>
      <c r="S114" s="46"/>
      <c r="T114" s="94"/>
      <c r="AT114" s="23" t="s">
        <v>205</v>
      </c>
      <c r="AU114" s="23" t="s">
        <v>187</v>
      </c>
    </row>
    <row r="115" spans="2:51" s="11" customFormat="1" ht="13.5">
      <c r="B115" s="231"/>
      <c r="C115" s="232"/>
      <c r="D115" s="233" t="s">
        <v>194</v>
      </c>
      <c r="E115" s="234" t="s">
        <v>22</v>
      </c>
      <c r="F115" s="235" t="s">
        <v>215</v>
      </c>
      <c r="G115" s="232"/>
      <c r="H115" s="236">
        <v>10.4</v>
      </c>
      <c r="I115" s="237"/>
      <c r="J115" s="232"/>
      <c r="K115" s="232"/>
      <c r="L115" s="238"/>
      <c r="M115" s="239"/>
      <c r="N115" s="240"/>
      <c r="O115" s="240"/>
      <c r="P115" s="240"/>
      <c r="Q115" s="240"/>
      <c r="R115" s="240"/>
      <c r="S115" s="240"/>
      <c r="T115" s="241"/>
      <c r="AT115" s="242" t="s">
        <v>194</v>
      </c>
      <c r="AU115" s="242" t="s">
        <v>187</v>
      </c>
      <c r="AV115" s="11" t="s">
        <v>187</v>
      </c>
      <c r="AW115" s="11" t="s">
        <v>35</v>
      </c>
      <c r="AX115" s="11" t="s">
        <v>73</v>
      </c>
      <c r="AY115" s="242" t="s">
        <v>180</v>
      </c>
    </row>
    <row r="116" spans="2:51" s="12" customFormat="1" ht="13.5">
      <c r="B116" s="243"/>
      <c r="C116" s="244"/>
      <c r="D116" s="233" t="s">
        <v>194</v>
      </c>
      <c r="E116" s="245" t="s">
        <v>22</v>
      </c>
      <c r="F116" s="246" t="s">
        <v>196</v>
      </c>
      <c r="G116" s="244"/>
      <c r="H116" s="247">
        <v>10.4</v>
      </c>
      <c r="I116" s="248"/>
      <c r="J116" s="244"/>
      <c r="K116" s="244"/>
      <c r="L116" s="249"/>
      <c r="M116" s="250"/>
      <c r="N116" s="251"/>
      <c r="O116" s="251"/>
      <c r="P116" s="251"/>
      <c r="Q116" s="251"/>
      <c r="R116" s="251"/>
      <c r="S116" s="251"/>
      <c r="T116" s="252"/>
      <c r="AT116" s="253" t="s">
        <v>194</v>
      </c>
      <c r="AU116" s="253" t="s">
        <v>187</v>
      </c>
      <c r="AV116" s="12" t="s">
        <v>186</v>
      </c>
      <c r="AW116" s="12" t="s">
        <v>35</v>
      </c>
      <c r="AX116" s="12" t="s">
        <v>10</v>
      </c>
      <c r="AY116" s="253" t="s">
        <v>180</v>
      </c>
    </row>
    <row r="117" spans="2:65" s="1" customFormat="1" ht="14.4" customHeight="1">
      <c r="B117" s="45"/>
      <c r="C117" s="220" t="s">
        <v>216</v>
      </c>
      <c r="D117" s="220" t="s">
        <v>182</v>
      </c>
      <c r="E117" s="221" t="s">
        <v>217</v>
      </c>
      <c r="F117" s="222" t="s">
        <v>218</v>
      </c>
      <c r="G117" s="223" t="s">
        <v>203</v>
      </c>
      <c r="H117" s="224">
        <v>13</v>
      </c>
      <c r="I117" s="225"/>
      <c r="J117" s="224">
        <f>ROUND(I117*H117,0)</f>
        <v>0</v>
      </c>
      <c r="K117" s="222" t="s">
        <v>193</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219</v>
      </c>
    </row>
    <row r="118" spans="2:47" s="1" customFormat="1" ht="13.5">
      <c r="B118" s="45"/>
      <c r="C118" s="73"/>
      <c r="D118" s="233" t="s">
        <v>205</v>
      </c>
      <c r="E118" s="73"/>
      <c r="F118" s="254" t="s">
        <v>206</v>
      </c>
      <c r="G118" s="73"/>
      <c r="H118" s="73"/>
      <c r="I118" s="190"/>
      <c r="J118" s="73"/>
      <c r="K118" s="73"/>
      <c r="L118" s="71"/>
      <c r="M118" s="255"/>
      <c r="N118" s="46"/>
      <c r="O118" s="46"/>
      <c r="P118" s="46"/>
      <c r="Q118" s="46"/>
      <c r="R118" s="46"/>
      <c r="S118" s="46"/>
      <c r="T118" s="94"/>
      <c r="AT118" s="23" t="s">
        <v>205</v>
      </c>
      <c r="AU118" s="23" t="s">
        <v>187</v>
      </c>
    </row>
    <row r="119" spans="2:51" s="11" customFormat="1" ht="13.5">
      <c r="B119" s="231"/>
      <c r="C119" s="232"/>
      <c r="D119" s="233" t="s">
        <v>194</v>
      </c>
      <c r="E119" s="234" t="s">
        <v>22</v>
      </c>
      <c r="F119" s="235" t="s">
        <v>220</v>
      </c>
      <c r="G119" s="232"/>
      <c r="H119" s="236">
        <v>13</v>
      </c>
      <c r="I119" s="237"/>
      <c r="J119" s="232"/>
      <c r="K119" s="232"/>
      <c r="L119" s="238"/>
      <c r="M119" s="239"/>
      <c r="N119" s="240"/>
      <c r="O119" s="240"/>
      <c r="P119" s="240"/>
      <c r="Q119" s="240"/>
      <c r="R119" s="240"/>
      <c r="S119" s="240"/>
      <c r="T119" s="241"/>
      <c r="AT119" s="242" t="s">
        <v>194</v>
      </c>
      <c r="AU119" s="242" t="s">
        <v>187</v>
      </c>
      <c r="AV119" s="11" t="s">
        <v>187</v>
      </c>
      <c r="AW119" s="11" t="s">
        <v>35</v>
      </c>
      <c r="AX119" s="11" t="s">
        <v>73</v>
      </c>
      <c r="AY119" s="242" t="s">
        <v>180</v>
      </c>
    </row>
    <row r="120" spans="2:51" s="12" customFormat="1" ht="13.5">
      <c r="B120" s="243"/>
      <c r="C120" s="244"/>
      <c r="D120" s="233" t="s">
        <v>194</v>
      </c>
      <c r="E120" s="245" t="s">
        <v>22</v>
      </c>
      <c r="F120" s="246" t="s">
        <v>196</v>
      </c>
      <c r="G120" s="244"/>
      <c r="H120" s="247">
        <v>13</v>
      </c>
      <c r="I120" s="248"/>
      <c r="J120" s="244"/>
      <c r="K120" s="244"/>
      <c r="L120" s="249"/>
      <c r="M120" s="250"/>
      <c r="N120" s="251"/>
      <c r="O120" s="251"/>
      <c r="P120" s="251"/>
      <c r="Q120" s="251"/>
      <c r="R120" s="251"/>
      <c r="S120" s="251"/>
      <c r="T120" s="252"/>
      <c r="AT120" s="253" t="s">
        <v>194</v>
      </c>
      <c r="AU120" s="253" t="s">
        <v>187</v>
      </c>
      <c r="AV120" s="12" t="s">
        <v>186</v>
      </c>
      <c r="AW120" s="12" t="s">
        <v>35</v>
      </c>
      <c r="AX120" s="12" t="s">
        <v>10</v>
      </c>
      <c r="AY120" s="253" t="s">
        <v>180</v>
      </c>
    </row>
    <row r="121" spans="2:63" s="10" customFormat="1" ht="29.85" customHeight="1">
      <c r="B121" s="204"/>
      <c r="C121" s="205"/>
      <c r="D121" s="206" t="s">
        <v>72</v>
      </c>
      <c r="E121" s="218" t="s">
        <v>199</v>
      </c>
      <c r="F121" s="218" t="s">
        <v>221</v>
      </c>
      <c r="G121" s="205"/>
      <c r="H121" s="205"/>
      <c r="I121" s="208"/>
      <c r="J121" s="219">
        <f>BK121</f>
        <v>0</v>
      </c>
      <c r="K121" s="205"/>
      <c r="L121" s="210"/>
      <c r="M121" s="211"/>
      <c r="N121" s="212"/>
      <c r="O121" s="212"/>
      <c r="P121" s="213">
        <f>SUM(P122:P160)</f>
        <v>0</v>
      </c>
      <c r="Q121" s="212"/>
      <c r="R121" s="213">
        <f>SUM(R122:R160)</f>
        <v>0</v>
      </c>
      <c r="S121" s="212"/>
      <c r="T121" s="214">
        <f>SUM(T122:T160)</f>
        <v>0</v>
      </c>
      <c r="AR121" s="215" t="s">
        <v>10</v>
      </c>
      <c r="AT121" s="216" t="s">
        <v>72</v>
      </c>
      <c r="AU121" s="216" t="s">
        <v>10</v>
      </c>
      <c r="AY121" s="215" t="s">
        <v>180</v>
      </c>
      <c r="BK121" s="217">
        <f>SUM(BK122:BK160)</f>
        <v>0</v>
      </c>
    </row>
    <row r="122" spans="2:65" s="1" customFormat="1" ht="22.8" customHeight="1">
      <c r="B122" s="45"/>
      <c r="C122" s="220" t="s">
        <v>204</v>
      </c>
      <c r="D122" s="220" t="s">
        <v>182</v>
      </c>
      <c r="E122" s="221" t="s">
        <v>222</v>
      </c>
      <c r="F122" s="222" t="s">
        <v>223</v>
      </c>
      <c r="G122" s="223" t="s">
        <v>192</v>
      </c>
      <c r="H122" s="224">
        <v>19.3</v>
      </c>
      <c r="I122" s="225"/>
      <c r="J122" s="224">
        <f>ROUND(I122*H122,0)</f>
        <v>0</v>
      </c>
      <c r="K122" s="222" t="s">
        <v>193</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224</v>
      </c>
    </row>
    <row r="123" spans="2:51" s="11" customFormat="1" ht="13.5">
      <c r="B123" s="231"/>
      <c r="C123" s="232"/>
      <c r="D123" s="233" t="s">
        <v>194</v>
      </c>
      <c r="E123" s="234" t="s">
        <v>22</v>
      </c>
      <c r="F123" s="235" t="s">
        <v>225</v>
      </c>
      <c r="G123" s="232"/>
      <c r="H123" s="236">
        <v>19.3</v>
      </c>
      <c r="I123" s="237"/>
      <c r="J123" s="232"/>
      <c r="K123" s="232"/>
      <c r="L123" s="238"/>
      <c r="M123" s="239"/>
      <c r="N123" s="240"/>
      <c r="O123" s="240"/>
      <c r="P123" s="240"/>
      <c r="Q123" s="240"/>
      <c r="R123" s="240"/>
      <c r="S123" s="240"/>
      <c r="T123" s="241"/>
      <c r="AT123" s="242" t="s">
        <v>194</v>
      </c>
      <c r="AU123" s="242" t="s">
        <v>187</v>
      </c>
      <c r="AV123" s="11" t="s">
        <v>187</v>
      </c>
      <c r="AW123" s="11" t="s">
        <v>35</v>
      </c>
      <c r="AX123" s="11" t="s">
        <v>73</v>
      </c>
      <c r="AY123" s="242" t="s">
        <v>180</v>
      </c>
    </row>
    <row r="124" spans="2:51" s="12" customFormat="1" ht="13.5">
      <c r="B124" s="243"/>
      <c r="C124" s="244"/>
      <c r="D124" s="233" t="s">
        <v>194</v>
      </c>
      <c r="E124" s="245" t="s">
        <v>22</v>
      </c>
      <c r="F124" s="246" t="s">
        <v>196</v>
      </c>
      <c r="G124" s="244"/>
      <c r="H124" s="247">
        <v>19.3</v>
      </c>
      <c r="I124" s="248"/>
      <c r="J124" s="244"/>
      <c r="K124" s="244"/>
      <c r="L124" s="249"/>
      <c r="M124" s="250"/>
      <c r="N124" s="251"/>
      <c r="O124" s="251"/>
      <c r="P124" s="251"/>
      <c r="Q124" s="251"/>
      <c r="R124" s="251"/>
      <c r="S124" s="251"/>
      <c r="T124" s="252"/>
      <c r="AT124" s="253" t="s">
        <v>194</v>
      </c>
      <c r="AU124" s="253" t="s">
        <v>187</v>
      </c>
      <c r="AV124" s="12" t="s">
        <v>186</v>
      </c>
      <c r="AW124" s="12" t="s">
        <v>35</v>
      </c>
      <c r="AX124" s="12" t="s">
        <v>10</v>
      </c>
      <c r="AY124" s="253" t="s">
        <v>180</v>
      </c>
    </row>
    <row r="125" spans="2:65" s="1" customFormat="1" ht="22.8" customHeight="1">
      <c r="B125" s="45"/>
      <c r="C125" s="220" t="s">
        <v>226</v>
      </c>
      <c r="D125" s="220" t="s">
        <v>182</v>
      </c>
      <c r="E125" s="221" t="s">
        <v>227</v>
      </c>
      <c r="F125" s="222" t="s">
        <v>228</v>
      </c>
      <c r="G125" s="223" t="s">
        <v>192</v>
      </c>
      <c r="H125" s="224">
        <v>19.3</v>
      </c>
      <c r="I125" s="225"/>
      <c r="J125" s="224">
        <f>ROUND(I125*H125,0)</f>
        <v>0</v>
      </c>
      <c r="K125" s="222" t="s">
        <v>193</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229</v>
      </c>
    </row>
    <row r="126" spans="2:51" s="11" customFormat="1" ht="13.5">
      <c r="B126" s="231"/>
      <c r="C126" s="232"/>
      <c r="D126" s="233" t="s">
        <v>194</v>
      </c>
      <c r="E126" s="234" t="s">
        <v>22</v>
      </c>
      <c r="F126" s="235" t="s">
        <v>225</v>
      </c>
      <c r="G126" s="232"/>
      <c r="H126" s="236">
        <v>19.3</v>
      </c>
      <c r="I126" s="237"/>
      <c r="J126" s="232"/>
      <c r="K126" s="232"/>
      <c r="L126" s="238"/>
      <c r="M126" s="239"/>
      <c r="N126" s="240"/>
      <c r="O126" s="240"/>
      <c r="P126" s="240"/>
      <c r="Q126" s="240"/>
      <c r="R126" s="240"/>
      <c r="S126" s="240"/>
      <c r="T126" s="241"/>
      <c r="AT126" s="242" t="s">
        <v>194</v>
      </c>
      <c r="AU126" s="242" t="s">
        <v>187</v>
      </c>
      <c r="AV126" s="11" t="s">
        <v>187</v>
      </c>
      <c r="AW126" s="11" t="s">
        <v>35</v>
      </c>
      <c r="AX126" s="11" t="s">
        <v>73</v>
      </c>
      <c r="AY126" s="242" t="s">
        <v>180</v>
      </c>
    </row>
    <row r="127" spans="2:51" s="12" customFormat="1" ht="13.5">
      <c r="B127" s="243"/>
      <c r="C127" s="244"/>
      <c r="D127" s="233" t="s">
        <v>194</v>
      </c>
      <c r="E127" s="245" t="s">
        <v>22</v>
      </c>
      <c r="F127" s="246" t="s">
        <v>196</v>
      </c>
      <c r="G127" s="244"/>
      <c r="H127" s="247">
        <v>19.3</v>
      </c>
      <c r="I127" s="248"/>
      <c r="J127" s="244"/>
      <c r="K127" s="244"/>
      <c r="L127" s="249"/>
      <c r="M127" s="250"/>
      <c r="N127" s="251"/>
      <c r="O127" s="251"/>
      <c r="P127" s="251"/>
      <c r="Q127" s="251"/>
      <c r="R127" s="251"/>
      <c r="S127" s="251"/>
      <c r="T127" s="252"/>
      <c r="AT127" s="253" t="s">
        <v>194</v>
      </c>
      <c r="AU127" s="253" t="s">
        <v>187</v>
      </c>
      <c r="AV127" s="12" t="s">
        <v>186</v>
      </c>
      <c r="AW127" s="12" t="s">
        <v>35</v>
      </c>
      <c r="AX127" s="12" t="s">
        <v>10</v>
      </c>
      <c r="AY127" s="253" t="s">
        <v>180</v>
      </c>
    </row>
    <row r="128" spans="2:65" s="1" customFormat="1" ht="22.8" customHeight="1">
      <c r="B128" s="45"/>
      <c r="C128" s="220" t="s">
        <v>28</v>
      </c>
      <c r="D128" s="220" t="s">
        <v>182</v>
      </c>
      <c r="E128" s="221" t="s">
        <v>230</v>
      </c>
      <c r="F128" s="222" t="s">
        <v>231</v>
      </c>
      <c r="G128" s="223" t="s">
        <v>192</v>
      </c>
      <c r="H128" s="224">
        <v>46.44</v>
      </c>
      <c r="I128" s="225"/>
      <c r="J128" s="224">
        <f>ROUND(I128*H128,0)</f>
        <v>0</v>
      </c>
      <c r="K128" s="222" t="s">
        <v>193</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232</v>
      </c>
    </row>
    <row r="129" spans="2:51" s="11" customFormat="1" ht="13.5">
      <c r="B129" s="231"/>
      <c r="C129" s="232"/>
      <c r="D129" s="233" t="s">
        <v>194</v>
      </c>
      <c r="E129" s="234" t="s">
        <v>22</v>
      </c>
      <c r="F129" s="235" t="s">
        <v>233</v>
      </c>
      <c r="G129" s="232"/>
      <c r="H129" s="236">
        <v>29.72</v>
      </c>
      <c r="I129" s="237"/>
      <c r="J129" s="232"/>
      <c r="K129" s="232"/>
      <c r="L129" s="238"/>
      <c r="M129" s="239"/>
      <c r="N129" s="240"/>
      <c r="O129" s="240"/>
      <c r="P129" s="240"/>
      <c r="Q129" s="240"/>
      <c r="R129" s="240"/>
      <c r="S129" s="240"/>
      <c r="T129" s="241"/>
      <c r="AT129" s="242" t="s">
        <v>194</v>
      </c>
      <c r="AU129" s="242" t="s">
        <v>187</v>
      </c>
      <c r="AV129" s="11" t="s">
        <v>187</v>
      </c>
      <c r="AW129" s="11" t="s">
        <v>35</v>
      </c>
      <c r="AX129" s="11" t="s">
        <v>73</v>
      </c>
      <c r="AY129" s="242" t="s">
        <v>180</v>
      </c>
    </row>
    <row r="130" spans="2:51" s="11" customFormat="1" ht="13.5">
      <c r="B130" s="231"/>
      <c r="C130" s="232"/>
      <c r="D130" s="233" t="s">
        <v>194</v>
      </c>
      <c r="E130" s="234" t="s">
        <v>22</v>
      </c>
      <c r="F130" s="235" t="s">
        <v>234</v>
      </c>
      <c r="G130" s="232"/>
      <c r="H130" s="236">
        <v>7.44</v>
      </c>
      <c r="I130" s="237"/>
      <c r="J130" s="232"/>
      <c r="K130" s="232"/>
      <c r="L130" s="238"/>
      <c r="M130" s="239"/>
      <c r="N130" s="240"/>
      <c r="O130" s="240"/>
      <c r="P130" s="240"/>
      <c r="Q130" s="240"/>
      <c r="R130" s="240"/>
      <c r="S130" s="240"/>
      <c r="T130" s="241"/>
      <c r="AT130" s="242" t="s">
        <v>194</v>
      </c>
      <c r="AU130" s="242" t="s">
        <v>187</v>
      </c>
      <c r="AV130" s="11" t="s">
        <v>187</v>
      </c>
      <c r="AW130" s="11" t="s">
        <v>35</v>
      </c>
      <c r="AX130" s="11" t="s">
        <v>73</v>
      </c>
      <c r="AY130" s="242" t="s">
        <v>180</v>
      </c>
    </row>
    <row r="131" spans="2:51" s="11" customFormat="1" ht="13.5">
      <c r="B131" s="231"/>
      <c r="C131" s="232"/>
      <c r="D131" s="233" t="s">
        <v>194</v>
      </c>
      <c r="E131" s="234" t="s">
        <v>22</v>
      </c>
      <c r="F131" s="235" t="s">
        <v>235</v>
      </c>
      <c r="G131" s="232"/>
      <c r="H131" s="236">
        <v>3.64</v>
      </c>
      <c r="I131" s="237"/>
      <c r="J131" s="232"/>
      <c r="K131" s="232"/>
      <c r="L131" s="238"/>
      <c r="M131" s="239"/>
      <c r="N131" s="240"/>
      <c r="O131" s="240"/>
      <c r="P131" s="240"/>
      <c r="Q131" s="240"/>
      <c r="R131" s="240"/>
      <c r="S131" s="240"/>
      <c r="T131" s="241"/>
      <c r="AT131" s="242" t="s">
        <v>194</v>
      </c>
      <c r="AU131" s="242" t="s">
        <v>187</v>
      </c>
      <c r="AV131" s="11" t="s">
        <v>187</v>
      </c>
      <c r="AW131" s="11" t="s">
        <v>35</v>
      </c>
      <c r="AX131" s="11" t="s">
        <v>73</v>
      </c>
      <c r="AY131" s="242" t="s">
        <v>180</v>
      </c>
    </row>
    <row r="132" spans="2:51" s="11" customFormat="1" ht="13.5">
      <c r="B132" s="231"/>
      <c r="C132" s="232"/>
      <c r="D132" s="233" t="s">
        <v>194</v>
      </c>
      <c r="E132" s="234" t="s">
        <v>22</v>
      </c>
      <c r="F132" s="235" t="s">
        <v>236</v>
      </c>
      <c r="G132" s="232"/>
      <c r="H132" s="236">
        <v>5.64</v>
      </c>
      <c r="I132" s="237"/>
      <c r="J132" s="232"/>
      <c r="K132" s="232"/>
      <c r="L132" s="238"/>
      <c r="M132" s="239"/>
      <c r="N132" s="240"/>
      <c r="O132" s="240"/>
      <c r="P132" s="240"/>
      <c r="Q132" s="240"/>
      <c r="R132" s="240"/>
      <c r="S132" s="240"/>
      <c r="T132" s="241"/>
      <c r="AT132" s="242" t="s">
        <v>194</v>
      </c>
      <c r="AU132" s="242" t="s">
        <v>187</v>
      </c>
      <c r="AV132" s="11" t="s">
        <v>187</v>
      </c>
      <c r="AW132" s="11" t="s">
        <v>35</v>
      </c>
      <c r="AX132" s="11" t="s">
        <v>73</v>
      </c>
      <c r="AY132" s="242" t="s">
        <v>180</v>
      </c>
    </row>
    <row r="133" spans="2:51" s="12" customFormat="1" ht="13.5">
      <c r="B133" s="243"/>
      <c r="C133" s="244"/>
      <c r="D133" s="233" t="s">
        <v>194</v>
      </c>
      <c r="E133" s="245" t="s">
        <v>22</v>
      </c>
      <c r="F133" s="246" t="s">
        <v>196</v>
      </c>
      <c r="G133" s="244"/>
      <c r="H133" s="247">
        <v>46.44</v>
      </c>
      <c r="I133" s="248"/>
      <c r="J133" s="244"/>
      <c r="K133" s="244"/>
      <c r="L133" s="249"/>
      <c r="M133" s="250"/>
      <c r="N133" s="251"/>
      <c r="O133" s="251"/>
      <c r="P133" s="251"/>
      <c r="Q133" s="251"/>
      <c r="R133" s="251"/>
      <c r="S133" s="251"/>
      <c r="T133" s="252"/>
      <c r="AT133" s="253" t="s">
        <v>194</v>
      </c>
      <c r="AU133" s="253" t="s">
        <v>187</v>
      </c>
      <c r="AV133" s="12" t="s">
        <v>186</v>
      </c>
      <c r="AW133" s="12" t="s">
        <v>35</v>
      </c>
      <c r="AX133" s="12" t="s">
        <v>10</v>
      </c>
      <c r="AY133" s="253" t="s">
        <v>180</v>
      </c>
    </row>
    <row r="134" spans="2:65" s="1" customFormat="1" ht="22.8" customHeight="1">
      <c r="B134" s="45"/>
      <c r="C134" s="220" t="s">
        <v>237</v>
      </c>
      <c r="D134" s="220" t="s">
        <v>182</v>
      </c>
      <c r="E134" s="221" t="s">
        <v>238</v>
      </c>
      <c r="F134" s="222" t="s">
        <v>239</v>
      </c>
      <c r="G134" s="223" t="s">
        <v>192</v>
      </c>
      <c r="H134" s="224">
        <v>46.44</v>
      </c>
      <c r="I134" s="225"/>
      <c r="J134" s="224">
        <f>ROUND(I134*H134,0)</f>
        <v>0</v>
      </c>
      <c r="K134" s="222" t="s">
        <v>193</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240</v>
      </c>
    </row>
    <row r="135" spans="2:51" s="11" customFormat="1" ht="13.5">
      <c r="B135" s="231"/>
      <c r="C135" s="232"/>
      <c r="D135" s="233" t="s">
        <v>194</v>
      </c>
      <c r="E135" s="234" t="s">
        <v>22</v>
      </c>
      <c r="F135" s="235" t="s">
        <v>233</v>
      </c>
      <c r="G135" s="232"/>
      <c r="H135" s="236">
        <v>29.72</v>
      </c>
      <c r="I135" s="237"/>
      <c r="J135" s="232"/>
      <c r="K135" s="232"/>
      <c r="L135" s="238"/>
      <c r="M135" s="239"/>
      <c r="N135" s="240"/>
      <c r="O135" s="240"/>
      <c r="P135" s="240"/>
      <c r="Q135" s="240"/>
      <c r="R135" s="240"/>
      <c r="S135" s="240"/>
      <c r="T135" s="241"/>
      <c r="AT135" s="242" t="s">
        <v>194</v>
      </c>
      <c r="AU135" s="242" t="s">
        <v>187</v>
      </c>
      <c r="AV135" s="11" t="s">
        <v>187</v>
      </c>
      <c r="AW135" s="11" t="s">
        <v>35</v>
      </c>
      <c r="AX135" s="11" t="s">
        <v>73</v>
      </c>
      <c r="AY135" s="242" t="s">
        <v>180</v>
      </c>
    </row>
    <row r="136" spans="2:51" s="11" customFormat="1" ht="13.5">
      <c r="B136" s="231"/>
      <c r="C136" s="232"/>
      <c r="D136" s="233" t="s">
        <v>194</v>
      </c>
      <c r="E136" s="234" t="s">
        <v>22</v>
      </c>
      <c r="F136" s="235" t="s">
        <v>234</v>
      </c>
      <c r="G136" s="232"/>
      <c r="H136" s="236">
        <v>7.44</v>
      </c>
      <c r="I136" s="237"/>
      <c r="J136" s="232"/>
      <c r="K136" s="232"/>
      <c r="L136" s="238"/>
      <c r="M136" s="239"/>
      <c r="N136" s="240"/>
      <c r="O136" s="240"/>
      <c r="P136" s="240"/>
      <c r="Q136" s="240"/>
      <c r="R136" s="240"/>
      <c r="S136" s="240"/>
      <c r="T136" s="241"/>
      <c r="AT136" s="242" t="s">
        <v>194</v>
      </c>
      <c r="AU136" s="242" t="s">
        <v>187</v>
      </c>
      <c r="AV136" s="11" t="s">
        <v>187</v>
      </c>
      <c r="AW136" s="11" t="s">
        <v>35</v>
      </c>
      <c r="AX136" s="11" t="s">
        <v>73</v>
      </c>
      <c r="AY136" s="242" t="s">
        <v>180</v>
      </c>
    </row>
    <row r="137" spans="2:51" s="11" customFormat="1" ht="13.5">
      <c r="B137" s="231"/>
      <c r="C137" s="232"/>
      <c r="D137" s="233" t="s">
        <v>194</v>
      </c>
      <c r="E137" s="234" t="s">
        <v>22</v>
      </c>
      <c r="F137" s="235" t="s">
        <v>235</v>
      </c>
      <c r="G137" s="232"/>
      <c r="H137" s="236">
        <v>3.64</v>
      </c>
      <c r="I137" s="237"/>
      <c r="J137" s="232"/>
      <c r="K137" s="232"/>
      <c r="L137" s="238"/>
      <c r="M137" s="239"/>
      <c r="N137" s="240"/>
      <c r="O137" s="240"/>
      <c r="P137" s="240"/>
      <c r="Q137" s="240"/>
      <c r="R137" s="240"/>
      <c r="S137" s="240"/>
      <c r="T137" s="241"/>
      <c r="AT137" s="242" t="s">
        <v>194</v>
      </c>
      <c r="AU137" s="242" t="s">
        <v>187</v>
      </c>
      <c r="AV137" s="11" t="s">
        <v>187</v>
      </c>
      <c r="AW137" s="11" t="s">
        <v>35</v>
      </c>
      <c r="AX137" s="11" t="s">
        <v>73</v>
      </c>
      <c r="AY137" s="242" t="s">
        <v>180</v>
      </c>
    </row>
    <row r="138" spans="2:51" s="11" customFormat="1" ht="13.5">
      <c r="B138" s="231"/>
      <c r="C138" s="232"/>
      <c r="D138" s="233" t="s">
        <v>194</v>
      </c>
      <c r="E138" s="234" t="s">
        <v>22</v>
      </c>
      <c r="F138" s="235" t="s">
        <v>236</v>
      </c>
      <c r="G138" s="232"/>
      <c r="H138" s="236">
        <v>5.64</v>
      </c>
      <c r="I138" s="237"/>
      <c r="J138" s="232"/>
      <c r="K138" s="232"/>
      <c r="L138" s="238"/>
      <c r="M138" s="239"/>
      <c r="N138" s="240"/>
      <c r="O138" s="240"/>
      <c r="P138" s="240"/>
      <c r="Q138" s="240"/>
      <c r="R138" s="240"/>
      <c r="S138" s="240"/>
      <c r="T138" s="241"/>
      <c r="AT138" s="242" t="s">
        <v>194</v>
      </c>
      <c r="AU138" s="242" t="s">
        <v>187</v>
      </c>
      <c r="AV138" s="11" t="s">
        <v>187</v>
      </c>
      <c r="AW138" s="11" t="s">
        <v>35</v>
      </c>
      <c r="AX138" s="11" t="s">
        <v>73</v>
      </c>
      <c r="AY138" s="242" t="s">
        <v>180</v>
      </c>
    </row>
    <row r="139" spans="2:51" s="12" customFormat="1" ht="13.5">
      <c r="B139" s="243"/>
      <c r="C139" s="244"/>
      <c r="D139" s="233" t="s">
        <v>194</v>
      </c>
      <c r="E139" s="245" t="s">
        <v>22</v>
      </c>
      <c r="F139" s="246" t="s">
        <v>196</v>
      </c>
      <c r="G139" s="244"/>
      <c r="H139" s="247">
        <v>46.44</v>
      </c>
      <c r="I139" s="248"/>
      <c r="J139" s="244"/>
      <c r="K139" s="244"/>
      <c r="L139" s="249"/>
      <c r="M139" s="250"/>
      <c r="N139" s="251"/>
      <c r="O139" s="251"/>
      <c r="P139" s="251"/>
      <c r="Q139" s="251"/>
      <c r="R139" s="251"/>
      <c r="S139" s="251"/>
      <c r="T139" s="252"/>
      <c r="AT139" s="253" t="s">
        <v>194</v>
      </c>
      <c r="AU139" s="253" t="s">
        <v>187</v>
      </c>
      <c r="AV139" s="12" t="s">
        <v>186</v>
      </c>
      <c r="AW139" s="12" t="s">
        <v>35</v>
      </c>
      <c r="AX139" s="12" t="s">
        <v>10</v>
      </c>
      <c r="AY139" s="253" t="s">
        <v>180</v>
      </c>
    </row>
    <row r="140" spans="2:65" s="1" customFormat="1" ht="22.8" customHeight="1">
      <c r="B140" s="45"/>
      <c r="C140" s="220" t="s">
        <v>214</v>
      </c>
      <c r="D140" s="220" t="s">
        <v>182</v>
      </c>
      <c r="E140" s="221" t="s">
        <v>241</v>
      </c>
      <c r="F140" s="222" t="s">
        <v>242</v>
      </c>
      <c r="G140" s="223" t="s">
        <v>192</v>
      </c>
      <c r="H140" s="224">
        <v>28.25</v>
      </c>
      <c r="I140" s="225"/>
      <c r="J140" s="224">
        <f>ROUND(I140*H140,0)</f>
        <v>0</v>
      </c>
      <c r="K140" s="222" t="s">
        <v>193</v>
      </c>
      <c r="L140" s="71"/>
      <c r="M140" s="226" t="s">
        <v>22</v>
      </c>
      <c r="N140" s="227" t="s">
        <v>45</v>
      </c>
      <c r="O140" s="46"/>
      <c r="P140" s="228">
        <f>O140*H140</f>
        <v>0</v>
      </c>
      <c r="Q140" s="228">
        <v>0</v>
      </c>
      <c r="R140" s="228">
        <f>Q140*H140</f>
        <v>0</v>
      </c>
      <c r="S140" s="228">
        <v>0</v>
      </c>
      <c r="T140" s="229">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243</v>
      </c>
    </row>
    <row r="141" spans="2:47" s="1" customFormat="1" ht="13.5">
      <c r="B141" s="45"/>
      <c r="C141" s="73"/>
      <c r="D141" s="233" t="s">
        <v>205</v>
      </c>
      <c r="E141" s="73"/>
      <c r="F141" s="254" t="s">
        <v>244</v>
      </c>
      <c r="G141" s="73"/>
      <c r="H141" s="73"/>
      <c r="I141" s="190"/>
      <c r="J141" s="73"/>
      <c r="K141" s="73"/>
      <c r="L141" s="71"/>
      <c r="M141" s="255"/>
      <c r="N141" s="46"/>
      <c r="O141" s="46"/>
      <c r="P141" s="46"/>
      <c r="Q141" s="46"/>
      <c r="R141" s="46"/>
      <c r="S141" s="46"/>
      <c r="T141" s="94"/>
      <c r="AT141" s="23" t="s">
        <v>205</v>
      </c>
      <c r="AU141" s="23" t="s">
        <v>187</v>
      </c>
    </row>
    <row r="142" spans="2:51" s="11" customFormat="1" ht="13.5">
      <c r="B142" s="231"/>
      <c r="C142" s="232"/>
      <c r="D142" s="233" t="s">
        <v>194</v>
      </c>
      <c r="E142" s="234" t="s">
        <v>22</v>
      </c>
      <c r="F142" s="235" t="s">
        <v>245</v>
      </c>
      <c r="G142" s="232"/>
      <c r="H142" s="236">
        <v>7.45</v>
      </c>
      <c r="I142" s="237"/>
      <c r="J142" s="232"/>
      <c r="K142" s="232"/>
      <c r="L142" s="238"/>
      <c r="M142" s="239"/>
      <c r="N142" s="240"/>
      <c r="O142" s="240"/>
      <c r="P142" s="240"/>
      <c r="Q142" s="240"/>
      <c r="R142" s="240"/>
      <c r="S142" s="240"/>
      <c r="T142" s="241"/>
      <c r="AT142" s="242" t="s">
        <v>194</v>
      </c>
      <c r="AU142" s="242" t="s">
        <v>187</v>
      </c>
      <c r="AV142" s="11" t="s">
        <v>187</v>
      </c>
      <c r="AW142" s="11" t="s">
        <v>35</v>
      </c>
      <c r="AX142" s="11" t="s">
        <v>73</v>
      </c>
      <c r="AY142" s="242" t="s">
        <v>180</v>
      </c>
    </row>
    <row r="143" spans="2:51" s="11" customFormat="1" ht="13.5">
      <c r="B143" s="231"/>
      <c r="C143" s="232"/>
      <c r="D143" s="233" t="s">
        <v>194</v>
      </c>
      <c r="E143" s="234" t="s">
        <v>22</v>
      </c>
      <c r="F143" s="235" t="s">
        <v>246</v>
      </c>
      <c r="G143" s="232"/>
      <c r="H143" s="236">
        <v>4.48</v>
      </c>
      <c r="I143" s="237"/>
      <c r="J143" s="232"/>
      <c r="K143" s="232"/>
      <c r="L143" s="238"/>
      <c r="M143" s="239"/>
      <c r="N143" s="240"/>
      <c r="O143" s="240"/>
      <c r="P143" s="240"/>
      <c r="Q143" s="240"/>
      <c r="R143" s="240"/>
      <c r="S143" s="240"/>
      <c r="T143" s="241"/>
      <c r="AT143" s="242" t="s">
        <v>194</v>
      </c>
      <c r="AU143" s="242" t="s">
        <v>187</v>
      </c>
      <c r="AV143" s="11" t="s">
        <v>187</v>
      </c>
      <c r="AW143" s="11" t="s">
        <v>35</v>
      </c>
      <c r="AX143" s="11" t="s">
        <v>73</v>
      </c>
      <c r="AY143" s="242" t="s">
        <v>180</v>
      </c>
    </row>
    <row r="144" spans="2:51" s="11" customFormat="1" ht="13.5">
      <c r="B144" s="231"/>
      <c r="C144" s="232"/>
      <c r="D144" s="233" t="s">
        <v>194</v>
      </c>
      <c r="E144" s="234" t="s">
        <v>22</v>
      </c>
      <c r="F144" s="235" t="s">
        <v>247</v>
      </c>
      <c r="G144" s="232"/>
      <c r="H144" s="236">
        <v>12.06</v>
      </c>
      <c r="I144" s="237"/>
      <c r="J144" s="232"/>
      <c r="K144" s="232"/>
      <c r="L144" s="238"/>
      <c r="M144" s="239"/>
      <c r="N144" s="240"/>
      <c r="O144" s="240"/>
      <c r="P144" s="240"/>
      <c r="Q144" s="240"/>
      <c r="R144" s="240"/>
      <c r="S144" s="240"/>
      <c r="T144" s="241"/>
      <c r="AT144" s="242" t="s">
        <v>194</v>
      </c>
      <c r="AU144" s="242" t="s">
        <v>187</v>
      </c>
      <c r="AV144" s="11" t="s">
        <v>187</v>
      </c>
      <c r="AW144" s="11" t="s">
        <v>35</v>
      </c>
      <c r="AX144" s="11" t="s">
        <v>73</v>
      </c>
      <c r="AY144" s="242" t="s">
        <v>180</v>
      </c>
    </row>
    <row r="145" spans="2:51" s="11" customFormat="1" ht="13.5">
      <c r="B145" s="231"/>
      <c r="C145" s="232"/>
      <c r="D145" s="233" t="s">
        <v>194</v>
      </c>
      <c r="E145" s="234" t="s">
        <v>22</v>
      </c>
      <c r="F145" s="235" t="s">
        <v>248</v>
      </c>
      <c r="G145" s="232"/>
      <c r="H145" s="236">
        <v>4.26</v>
      </c>
      <c r="I145" s="237"/>
      <c r="J145" s="232"/>
      <c r="K145" s="232"/>
      <c r="L145" s="238"/>
      <c r="M145" s="239"/>
      <c r="N145" s="240"/>
      <c r="O145" s="240"/>
      <c r="P145" s="240"/>
      <c r="Q145" s="240"/>
      <c r="R145" s="240"/>
      <c r="S145" s="240"/>
      <c r="T145" s="241"/>
      <c r="AT145" s="242" t="s">
        <v>194</v>
      </c>
      <c r="AU145" s="242" t="s">
        <v>187</v>
      </c>
      <c r="AV145" s="11" t="s">
        <v>187</v>
      </c>
      <c r="AW145" s="11" t="s">
        <v>35</v>
      </c>
      <c r="AX145" s="11" t="s">
        <v>73</v>
      </c>
      <c r="AY145" s="242" t="s">
        <v>180</v>
      </c>
    </row>
    <row r="146" spans="2:51" s="12" customFormat="1" ht="13.5">
      <c r="B146" s="243"/>
      <c r="C146" s="244"/>
      <c r="D146" s="233" t="s">
        <v>194</v>
      </c>
      <c r="E146" s="245" t="s">
        <v>22</v>
      </c>
      <c r="F146" s="246" t="s">
        <v>196</v>
      </c>
      <c r="G146" s="244"/>
      <c r="H146" s="247">
        <v>28.25</v>
      </c>
      <c r="I146" s="248"/>
      <c r="J146" s="244"/>
      <c r="K146" s="244"/>
      <c r="L146" s="249"/>
      <c r="M146" s="250"/>
      <c r="N146" s="251"/>
      <c r="O146" s="251"/>
      <c r="P146" s="251"/>
      <c r="Q146" s="251"/>
      <c r="R146" s="251"/>
      <c r="S146" s="251"/>
      <c r="T146" s="252"/>
      <c r="AT146" s="253" t="s">
        <v>194</v>
      </c>
      <c r="AU146" s="253" t="s">
        <v>187</v>
      </c>
      <c r="AV146" s="12" t="s">
        <v>186</v>
      </c>
      <c r="AW146" s="12" t="s">
        <v>35</v>
      </c>
      <c r="AX146" s="12" t="s">
        <v>10</v>
      </c>
      <c r="AY146" s="253" t="s">
        <v>180</v>
      </c>
    </row>
    <row r="147" spans="2:65" s="1" customFormat="1" ht="22.8" customHeight="1">
      <c r="B147" s="45"/>
      <c r="C147" s="220" t="s">
        <v>249</v>
      </c>
      <c r="D147" s="220" t="s">
        <v>182</v>
      </c>
      <c r="E147" s="221" t="s">
        <v>250</v>
      </c>
      <c r="F147" s="222" t="s">
        <v>251</v>
      </c>
      <c r="G147" s="223" t="s">
        <v>252</v>
      </c>
      <c r="H147" s="224">
        <v>0.02</v>
      </c>
      <c r="I147" s="225"/>
      <c r="J147" s="224">
        <f>ROUND(I147*H147,0)</f>
        <v>0</v>
      </c>
      <c r="K147" s="222" t="s">
        <v>193</v>
      </c>
      <c r="L147" s="71"/>
      <c r="M147" s="226" t="s">
        <v>22</v>
      </c>
      <c r="N147" s="227" t="s">
        <v>45</v>
      </c>
      <c r="O147" s="46"/>
      <c r="P147" s="228">
        <f>O147*H147</f>
        <v>0</v>
      </c>
      <c r="Q147" s="228">
        <v>0</v>
      </c>
      <c r="R147" s="228">
        <f>Q147*H147</f>
        <v>0</v>
      </c>
      <c r="S147" s="228">
        <v>0</v>
      </c>
      <c r="T147" s="229">
        <f>S147*H147</f>
        <v>0</v>
      </c>
      <c r="AR147" s="23" t="s">
        <v>186</v>
      </c>
      <c r="AT147" s="23" t="s">
        <v>182</v>
      </c>
      <c r="AU147" s="23" t="s">
        <v>187</v>
      </c>
      <c r="AY147" s="23" t="s">
        <v>180</v>
      </c>
      <c r="BE147" s="230">
        <f>IF(N147="základní",J147,0)</f>
        <v>0</v>
      </c>
      <c r="BF147" s="230">
        <f>IF(N147="snížená",J147,0)</f>
        <v>0</v>
      </c>
      <c r="BG147" s="230">
        <f>IF(N147="zákl. přenesená",J147,0)</f>
        <v>0</v>
      </c>
      <c r="BH147" s="230">
        <f>IF(N147="sníž. přenesená",J147,0)</f>
        <v>0</v>
      </c>
      <c r="BI147" s="230">
        <f>IF(N147="nulová",J147,0)</f>
        <v>0</v>
      </c>
      <c r="BJ147" s="23" t="s">
        <v>187</v>
      </c>
      <c r="BK147" s="230">
        <f>ROUND(I147*H147,0)</f>
        <v>0</v>
      </c>
      <c r="BL147" s="23" t="s">
        <v>186</v>
      </c>
      <c r="BM147" s="23" t="s">
        <v>253</v>
      </c>
    </row>
    <row r="148" spans="2:47" s="1" customFormat="1" ht="13.5">
      <c r="B148" s="45"/>
      <c r="C148" s="73"/>
      <c r="D148" s="233" t="s">
        <v>205</v>
      </c>
      <c r="E148" s="73"/>
      <c r="F148" s="254" t="s">
        <v>254</v>
      </c>
      <c r="G148" s="73"/>
      <c r="H148" s="73"/>
      <c r="I148" s="190"/>
      <c r="J148" s="73"/>
      <c r="K148" s="73"/>
      <c r="L148" s="71"/>
      <c r="M148" s="255"/>
      <c r="N148" s="46"/>
      <c r="O148" s="46"/>
      <c r="P148" s="46"/>
      <c r="Q148" s="46"/>
      <c r="R148" s="46"/>
      <c r="S148" s="46"/>
      <c r="T148" s="94"/>
      <c r="AT148" s="23" t="s">
        <v>205</v>
      </c>
      <c r="AU148" s="23" t="s">
        <v>187</v>
      </c>
    </row>
    <row r="149" spans="2:51" s="11" customFormat="1" ht="13.5">
      <c r="B149" s="231"/>
      <c r="C149" s="232"/>
      <c r="D149" s="233" t="s">
        <v>194</v>
      </c>
      <c r="E149" s="234" t="s">
        <v>22</v>
      </c>
      <c r="F149" s="235" t="s">
        <v>255</v>
      </c>
      <c r="G149" s="232"/>
      <c r="H149" s="236">
        <v>0.02</v>
      </c>
      <c r="I149" s="237"/>
      <c r="J149" s="232"/>
      <c r="K149" s="232"/>
      <c r="L149" s="238"/>
      <c r="M149" s="239"/>
      <c r="N149" s="240"/>
      <c r="O149" s="240"/>
      <c r="P149" s="240"/>
      <c r="Q149" s="240"/>
      <c r="R149" s="240"/>
      <c r="S149" s="240"/>
      <c r="T149" s="241"/>
      <c r="AT149" s="242" t="s">
        <v>194</v>
      </c>
      <c r="AU149" s="242" t="s">
        <v>187</v>
      </c>
      <c r="AV149" s="11" t="s">
        <v>187</v>
      </c>
      <c r="AW149" s="11" t="s">
        <v>35</v>
      </c>
      <c r="AX149" s="11" t="s">
        <v>73</v>
      </c>
      <c r="AY149" s="242" t="s">
        <v>180</v>
      </c>
    </row>
    <row r="150" spans="2:51" s="12" customFormat="1" ht="13.5">
      <c r="B150" s="243"/>
      <c r="C150" s="244"/>
      <c r="D150" s="233" t="s">
        <v>194</v>
      </c>
      <c r="E150" s="245" t="s">
        <v>22</v>
      </c>
      <c r="F150" s="246" t="s">
        <v>196</v>
      </c>
      <c r="G150" s="244"/>
      <c r="H150" s="247">
        <v>0.02</v>
      </c>
      <c r="I150" s="248"/>
      <c r="J150" s="244"/>
      <c r="K150" s="244"/>
      <c r="L150" s="249"/>
      <c r="M150" s="250"/>
      <c r="N150" s="251"/>
      <c r="O150" s="251"/>
      <c r="P150" s="251"/>
      <c r="Q150" s="251"/>
      <c r="R150" s="251"/>
      <c r="S150" s="251"/>
      <c r="T150" s="252"/>
      <c r="AT150" s="253" t="s">
        <v>194</v>
      </c>
      <c r="AU150" s="253" t="s">
        <v>187</v>
      </c>
      <c r="AV150" s="12" t="s">
        <v>186</v>
      </c>
      <c r="AW150" s="12" t="s">
        <v>35</v>
      </c>
      <c r="AX150" s="12" t="s">
        <v>10</v>
      </c>
      <c r="AY150" s="253" t="s">
        <v>180</v>
      </c>
    </row>
    <row r="151" spans="2:65" s="1" customFormat="1" ht="14.4" customHeight="1">
      <c r="B151" s="45"/>
      <c r="C151" s="220" t="s">
        <v>219</v>
      </c>
      <c r="D151" s="220" t="s">
        <v>182</v>
      </c>
      <c r="E151" s="221" t="s">
        <v>256</v>
      </c>
      <c r="F151" s="222" t="s">
        <v>257</v>
      </c>
      <c r="G151" s="223" t="s">
        <v>192</v>
      </c>
      <c r="H151" s="224">
        <v>65.74</v>
      </c>
      <c r="I151" s="225"/>
      <c r="J151" s="224">
        <f>ROUND(I151*H151,0)</f>
        <v>0</v>
      </c>
      <c r="K151" s="222" t="s">
        <v>193</v>
      </c>
      <c r="L151" s="71"/>
      <c r="M151" s="226" t="s">
        <v>22</v>
      </c>
      <c r="N151" s="227" t="s">
        <v>45</v>
      </c>
      <c r="O151" s="46"/>
      <c r="P151" s="228">
        <f>O151*H151</f>
        <v>0</v>
      </c>
      <c r="Q151" s="228">
        <v>0</v>
      </c>
      <c r="R151" s="228">
        <f>Q151*H151</f>
        <v>0</v>
      </c>
      <c r="S151" s="228">
        <v>0</v>
      </c>
      <c r="T151" s="229">
        <f>S151*H151</f>
        <v>0</v>
      </c>
      <c r="AR151" s="23" t="s">
        <v>186</v>
      </c>
      <c r="AT151" s="23" t="s">
        <v>182</v>
      </c>
      <c r="AU151" s="23" t="s">
        <v>187</v>
      </c>
      <c r="AY151" s="23" t="s">
        <v>180</v>
      </c>
      <c r="BE151" s="230">
        <f>IF(N151="základní",J151,0)</f>
        <v>0</v>
      </c>
      <c r="BF151" s="230">
        <f>IF(N151="snížená",J151,0)</f>
        <v>0</v>
      </c>
      <c r="BG151" s="230">
        <f>IF(N151="zákl. přenesená",J151,0)</f>
        <v>0</v>
      </c>
      <c r="BH151" s="230">
        <f>IF(N151="sníž. přenesená",J151,0)</f>
        <v>0</v>
      </c>
      <c r="BI151" s="230">
        <f>IF(N151="nulová",J151,0)</f>
        <v>0</v>
      </c>
      <c r="BJ151" s="23" t="s">
        <v>187</v>
      </c>
      <c r="BK151" s="230">
        <f>ROUND(I151*H151,0)</f>
        <v>0</v>
      </c>
      <c r="BL151" s="23" t="s">
        <v>186</v>
      </c>
      <c r="BM151" s="23" t="s">
        <v>258</v>
      </c>
    </row>
    <row r="152" spans="2:47" s="1" customFormat="1" ht="13.5">
      <c r="B152" s="45"/>
      <c r="C152" s="73"/>
      <c r="D152" s="233" t="s">
        <v>205</v>
      </c>
      <c r="E152" s="73"/>
      <c r="F152" s="254" t="s">
        <v>259</v>
      </c>
      <c r="G152" s="73"/>
      <c r="H152" s="73"/>
      <c r="I152" s="190"/>
      <c r="J152" s="73"/>
      <c r="K152" s="73"/>
      <c r="L152" s="71"/>
      <c r="M152" s="255"/>
      <c r="N152" s="46"/>
      <c r="O152" s="46"/>
      <c r="P152" s="46"/>
      <c r="Q152" s="46"/>
      <c r="R152" s="46"/>
      <c r="S152" s="46"/>
      <c r="T152" s="94"/>
      <c r="AT152" s="23" t="s">
        <v>205</v>
      </c>
      <c r="AU152" s="23" t="s">
        <v>187</v>
      </c>
    </row>
    <row r="153" spans="2:51" s="13" customFormat="1" ht="13.5">
      <c r="B153" s="256"/>
      <c r="C153" s="257"/>
      <c r="D153" s="233" t="s">
        <v>194</v>
      </c>
      <c r="E153" s="258" t="s">
        <v>22</v>
      </c>
      <c r="F153" s="259" t="s">
        <v>260</v>
      </c>
      <c r="G153" s="257"/>
      <c r="H153" s="258" t="s">
        <v>22</v>
      </c>
      <c r="I153" s="260"/>
      <c r="J153" s="257"/>
      <c r="K153" s="257"/>
      <c r="L153" s="261"/>
      <c r="M153" s="262"/>
      <c r="N153" s="263"/>
      <c r="O153" s="263"/>
      <c r="P153" s="263"/>
      <c r="Q153" s="263"/>
      <c r="R153" s="263"/>
      <c r="S153" s="263"/>
      <c r="T153" s="264"/>
      <c r="AT153" s="265" t="s">
        <v>194</v>
      </c>
      <c r="AU153" s="265" t="s">
        <v>187</v>
      </c>
      <c r="AV153" s="13" t="s">
        <v>10</v>
      </c>
      <c r="AW153" s="13" t="s">
        <v>35</v>
      </c>
      <c r="AX153" s="13" t="s">
        <v>73</v>
      </c>
      <c r="AY153" s="265" t="s">
        <v>180</v>
      </c>
    </row>
    <row r="154" spans="2:51" s="11" customFormat="1" ht="13.5">
      <c r="B154" s="231"/>
      <c r="C154" s="232"/>
      <c r="D154" s="233" t="s">
        <v>194</v>
      </c>
      <c r="E154" s="234" t="s">
        <v>22</v>
      </c>
      <c r="F154" s="235" t="s">
        <v>225</v>
      </c>
      <c r="G154" s="232"/>
      <c r="H154" s="236">
        <v>19.3</v>
      </c>
      <c r="I154" s="237"/>
      <c r="J154" s="232"/>
      <c r="K154" s="232"/>
      <c r="L154" s="238"/>
      <c r="M154" s="239"/>
      <c r="N154" s="240"/>
      <c r="O154" s="240"/>
      <c r="P154" s="240"/>
      <c r="Q154" s="240"/>
      <c r="R154" s="240"/>
      <c r="S154" s="240"/>
      <c r="T154" s="241"/>
      <c r="AT154" s="242" t="s">
        <v>194</v>
      </c>
      <c r="AU154" s="242" t="s">
        <v>187</v>
      </c>
      <c r="AV154" s="11" t="s">
        <v>187</v>
      </c>
      <c r="AW154" s="11" t="s">
        <v>35</v>
      </c>
      <c r="AX154" s="11" t="s">
        <v>73</v>
      </c>
      <c r="AY154" s="242" t="s">
        <v>180</v>
      </c>
    </row>
    <row r="155" spans="2:51" s="13" customFormat="1" ht="13.5">
      <c r="B155" s="256"/>
      <c r="C155" s="257"/>
      <c r="D155" s="233" t="s">
        <v>194</v>
      </c>
      <c r="E155" s="258" t="s">
        <v>22</v>
      </c>
      <c r="F155" s="259" t="s">
        <v>261</v>
      </c>
      <c r="G155" s="257"/>
      <c r="H155" s="258" t="s">
        <v>22</v>
      </c>
      <c r="I155" s="260"/>
      <c r="J155" s="257"/>
      <c r="K155" s="257"/>
      <c r="L155" s="261"/>
      <c r="M155" s="262"/>
      <c r="N155" s="263"/>
      <c r="O155" s="263"/>
      <c r="P155" s="263"/>
      <c r="Q155" s="263"/>
      <c r="R155" s="263"/>
      <c r="S155" s="263"/>
      <c r="T155" s="264"/>
      <c r="AT155" s="265" t="s">
        <v>194</v>
      </c>
      <c r="AU155" s="265" t="s">
        <v>187</v>
      </c>
      <c r="AV155" s="13" t="s">
        <v>10</v>
      </c>
      <c r="AW155" s="13" t="s">
        <v>35</v>
      </c>
      <c r="AX155" s="13" t="s">
        <v>73</v>
      </c>
      <c r="AY155" s="265" t="s">
        <v>180</v>
      </c>
    </row>
    <row r="156" spans="2:51" s="11" customFormat="1" ht="13.5">
      <c r="B156" s="231"/>
      <c r="C156" s="232"/>
      <c r="D156" s="233" t="s">
        <v>194</v>
      </c>
      <c r="E156" s="234" t="s">
        <v>22</v>
      </c>
      <c r="F156" s="235" t="s">
        <v>233</v>
      </c>
      <c r="G156" s="232"/>
      <c r="H156" s="236">
        <v>29.72</v>
      </c>
      <c r="I156" s="237"/>
      <c r="J156" s="232"/>
      <c r="K156" s="232"/>
      <c r="L156" s="238"/>
      <c r="M156" s="239"/>
      <c r="N156" s="240"/>
      <c r="O156" s="240"/>
      <c r="P156" s="240"/>
      <c r="Q156" s="240"/>
      <c r="R156" s="240"/>
      <c r="S156" s="240"/>
      <c r="T156" s="241"/>
      <c r="AT156" s="242" t="s">
        <v>194</v>
      </c>
      <c r="AU156" s="242" t="s">
        <v>187</v>
      </c>
      <c r="AV156" s="11" t="s">
        <v>187</v>
      </c>
      <c r="AW156" s="11" t="s">
        <v>35</v>
      </c>
      <c r="AX156" s="11" t="s">
        <v>73</v>
      </c>
      <c r="AY156" s="242" t="s">
        <v>180</v>
      </c>
    </row>
    <row r="157" spans="2:51" s="11" customFormat="1" ht="13.5">
      <c r="B157" s="231"/>
      <c r="C157" s="232"/>
      <c r="D157" s="233" t="s">
        <v>194</v>
      </c>
      <c r="E157" s="234" t="s">
        <v>22</v>
      </c>
      <c r="F157" s="235" t="s">
        <v>234</v>
      </c>
      <c r="G157" s="232"/>
      <c r="H157" s="236">
        <v>7.44</v>
      </c>
      <c r="I157" s="237"/>
      <c r="J157" s="232"/>
      <c r="K157" s="232"/>
      <c r="L157" s="238"/>
      <c r="M157" s="239"/>
      <c r="N157" s="240"/>
      <c r="O157" s="240"/>
      <c r="P157" s="240"/>
      <c r="Q157" s="240"/>
      <c r="R157" s="240"/>
      <c r="S157" s="240"/>
      <c r="T157" s="241"/>
      <c r="AT157" s="242" t="s">
        <v>194</v>
      </c>
      <c r="AU157" s="242" t="s">
        <v>187</v>
      </c>
      <c r="AV157" s="11" t="s">
        <v>187</v>
      </c>
      <c r="AW157" s="11" t="s">
        <v>35</v>
      </c>
      <c r="AX157" s="11" t="s">
        <v>73</v>
      </c>
      <c r="AY157" s="242" t="s">
        <v>180</v>
      </c>
    </row>
    <row r="158" spans="2:51" s="11" customFormat="1" ht="13.5">
      <c r="B158" s="231"/>
      <c r="C158" s="232"/>
      <c r="D158" s="233" t="s">
        <v>194</v>
      </c>
      <c r="E158" s="234" t="s">
        <v>22</v>
      </c>
      <c r="F158" s="235" t="s">
        <v>235</v>
      </c>
      <c r="G158" s="232"/>
      <c r="H158" s="236">
        <v>3.64</v>
      </c>
      <c r="I158" s="237"/>
      <c r="J158" s="232"/>
      <c r="K158" s="232"/>
      <c r="L158" s="238"/>
      <c r="M158" s="239"/>
      <c r="N158" s="240"/>
      <c r="O158" s="240"/>
      <c r="P158" s="240"/>
      <c r="Q158" s="240"/>
      <c r="R158" s="240"/>
      <c r="S158" s="240"/>
      <c r="T158" s="241"/>
      <c r="AT158" s="242" t="s">
        <v>194</v>
      </c>
      <c r="AU158" s="242" t="s">
        <v>187</v>
      </c>
      <c r="AV158" s="11" t="s">
        <v>187</v>
      </c>
      <c r="AW158" s="11" t="s">
        <v>35</v>
      </c>
      <c r="AX158" s="11" t="s">
        <v>73</v>
      </c>
      <c r="AY158" s="242" t="s">
        <v>180</v>
      </c>
    </row>
    <row r="159" spans="2:51" s="11" customFormat="1" ht="13.5">
      <c r="B159" s="231"/>
      <c r="C159" s="232"/>
      <c r="D159" s="233" t="s">
        <v>194</v>
      </c>
      <c r="E159" s="234" t="s">
        <v>22</v>
      </c>
      <c r="F159" s="235" t="s">
        <v>236</v>
      </c>
      <c r="G159" s="232"/>
      <c r="H159" s="236">
        <v>5.64</v>
      </c>
      <c r="I159" s="237"/>
      <c r="J159" s="232"/>
      <c r="K159" s="232"/>
      <c r="L159" s="238"/>
      <c r="M159" s="239"/>
      <c r="N159" s="240"/>
      <c r="O159" s="240"/>
      <c r="P159" s="240"/>
      <c r="Q159" s="240"/>
      <c r="R159" s="240"/>
      <c r="S159" s="240"/>
      <c r="T159" s="241"/>
      <c r="AT159" s="242" t="s">
        <v>194</v>
      </c>
      <c r="AU159" s="242" t="s">
        <v>187</v>
      </c>
      <c r="AV159" s="11" t="s">
        <v>187</v>
      </c>
      <c r="AW159" s="11" t="s">
        <v>35</v>
      </c>
      <c r="AX159" s="11" t="s">
        <v>73</v>
      </c>
      <c r="AY159" s="242" t="s">
        <v>180</v>
      </c>
    </row>
    <row r="160" spans="2:51" s="12" customFormat="1" ht="13.5">
      <c r="B160" s="243"/>
      <c r="C160" s="244"/>
      <c r="D160" s="233" t="s">
        <v>194</v>
      </c>
      <c r="E160" s="245" t="s">
        <v>22</v>
      </c>
      <c r="F160" s="246" t="s">
        <v>196</v>
      </c>
      <c r="G160" s="244"/>
      <c r="H160" s="247">
        <v>65.74</v>
      </c>
      <c r="I160" s="248"/>
      <c r="J160" s="244"/>
      <c r="K160" s="244"/>
      <c r="L160" s="249"/>
      <c r="M160" s="250"/>
      <c r="N160" s="251"/>
      <c r="O160" s="251"/>
      <c r="P160" s="251"/>
      <c r="Q160" s="251"/>
      <c r="R160" s="251"/>
      <c r="S160" s="251"/>
      <c r="T160" s="252"/>
      <c r="AT160" s="253" t="s">
        <v>194</v>
      </c>
      <c r="AU160" s="253" t="s">
        <v>187</v>
      </c>
      <c r="AV160" s="12" t="s">
        <v>186</v>
      </c>
      <c r="AW160" s="12" t="s">
        <v>35</v>
      </c>
      <c r="AX160" s="12" t="s">
        <v>10</v>
      </c>
      <c r="AY160" s="253" t="s">
        <v>180</v>
      </c>
    </row>
    <row r="161" spans="2:63" s="10" customFormat="1" ht="29.85" customHeight="1">
      <c r="B161" s="204"/>
      <c r="C161" s="205"/>
      <c r="D161" s="206" t="s">
        <v>72</v>
      </c>
      <c r="E161" s="218" t="s">
        <v>226</v>
      </c>
      <c r="F161" s="218" t="s">
        <v>262</v>
      </c>
      <c r="G161" s="205"/>
      <c r="H161" s="205"/>
      <c r="I161" s="208"/>
      <c r="J161" s="219">
        <f>BK161</f>
        <v>0</v>
      </c>
      <c r="K161" s="205"/>
      <c r="L161" s="210"/>
      <c r="M161" s="211"/>
      <c r="N161" s="212"/>
      <c r="O161" s="212"/>
      <c r="P161" s="213">
        <f>SUM(P162:P172)</f>
        <v>0</v>
      </c>
      <c r="Q161" s="212"/>
      <c r="R161" s="213">
        <f>SUM(R162:R172)</f>
        <v>0</v>
      </c>
      <c r="S161" s="212"/>
      <c r="T161" s="214">
        <f>SUM(T162:T172)</f>
        <v>0</v>
      </c>
      <c r="AR161" s="215" t="s">
        <v>10</v>
      </c>
      <c r="AT161" s="216" t="s">
        <v>72</v>
      </c>
      <c r="AU161" s="216" t="s">
        <v>10</v>
      </c>
      <c r="AY161" s="215" t="s">
        <v>180</v>
      </c>
      <c r="BK161" s="217">
        <f>SUM(BK162:BK172)</f>
        <v>0</v>
      </c>
    </row>
    <row r="162" spans="2:65" s="1" customFormat="1" ht="22.8" customHeight="1">
      <c r="B162" s="45"/>
      <c r="C162" s="220" t="s">
        <v>11</v>
      </c>
      <c r="D162" s="220" t="s">
        <v>182</v>
      </c>
      <c r="E162" s="221" t="s">
        <v>263</v>
      </c>
      <c r="F162" s="222" t="s">
        <v>264</v>
      </c>
      <c r="G162" s="223" t="s">
        <v>192</v>
      </c>
      <c r="H162" s="224">
        <v>19.3</v>
      </c>
      <c r="I162" s="225"/>
      <c r="J162" s="224">
        <f>ROUND(I162*H162,0)</f>
        <v>0</v>
      </c>
      <c r="K162" s="222" t="s">
        <v>193</v>
      </c>
      <c r="L162" s="71"/>
      <c r="M162" s="226" t="s">
        <v>22</v>
      </c>
      <c r="N162" s="227" t="s">
        <v>45</v>
      </c>
      <c r="O162" s="46"/>
      <c r="P162" s="228">
        <f>O162*H162</f>
        <v>0</v>
      </c>
      <c r="Q162" s="228">
        <v>0</v>
      </c>
      <c r="R162" s="228">
        <f>Q162*H162</f>
        <v>0</v>
      </c>
      <c r="S162" s="228">
        <v>0</v>
      </c>
      <c r="T162" s="229">
        <f>S162*H162</f>
        <v>0</v>
      </c>
      <c r="AR162" s="23" t="s">
        <v>186</v>
      </c>
      <c r="AT162" s="23" t="s">
        <v>182</v>
      </c>
      <c r="AU162" s="23" t="s">
        <v>187</v>
      </c>
      <c r="AY162" s="23" t="s">
        <v>180</v>
      </c>
      <c r="BE162" s="230">
        <f>IF(N162="základní",J162,0)</f>
        <v>0</v>
      </c>
      <c r="BF162" s="230">
        <f>IF(N162="snížená",J162,0)</f>
        <v>0</v>
      </c>
      <c r="BG162" s="230">
        <f>IF(N162="zákl. přenesená",J162,0)</f>
        <v>0</v>
      </c>
      <c r="BH162" s="230">
        <f>IF(N162="sníž. přenesená",J162,0)</f>
        <v>0</v>
      </c>
      <c r="BI162" s="230">
        <f>IF(N162="nulová",J162,0)</f>
        <v>0</v>
      </c>
      <c r="BJ162" s="23" t="s">
        <v>187</v>
      </c>
      <c r="BK162" s="230">
        <f>ROUND(I162*H162,0)</f>
        <v>0</v>
      </c>
      <c r="BL162" s="23" t="s">
        <v>186</v>
      </c>
      <c r="BM162" s="23" t="s">
        <v>265</v>
      </c>
    </row>
    <row r="163" spans="2:47" s="1" customFormat="1" ht="13.5">
      <c r="B163" s="45"/>
      <c r="C163" s="73"/>
      <c r="D163" s="233" t="s">
        <v>205</v>
      </c>
      <c r="E163" s="73"/>
      <c r="F163" s="254" t="s">
        <v>266</v>
      </c>
      <c r="G163" s="73"/>
      <c r="H163" s="73"/>
      <c r="I163" s="190"/>
      <c r="J163" s="73"/>
      <c r="K163" s="73"/>
      <c r="L163" s="71"/>
      <c r="M163" s="255"/>
      <c r="N163" s="46"/>
      <c r="O163" s="46"/>
      <c r="P163" s="46"/>
      <c r="Q163" s="46"/>
      <c r="R163" s="46"/>
      <c r="S163" s="46"/>
      <c r="T163" s="94"/>
      <c r="AT163" s="23" t="s">
        <v>205</v>
      </c>
      <c r="AU163" s="23" t="s">
        <v>187</v>
      </c>
    </row>
    <row r="164" spans="2:51" s="11" customFormat="1" ht="13.5">
      <c r="B164" s="231"/>
      <c r="C164" s="232"/>
      <c r="D164" s="233" t="s">
        <v>194</v>
      </c>
      <c r="E164" s="234" t="s">
        <v>22</v>
      </c>
      <c r="F164" s="235" t="s">
        <v>225</v>
      </c>
      <c r="G164" s="232"/>
      <c r="H164" s="236">
        <v>19.3</v>
      </c>
      <c r="I164" s="237"/>
      <c r="J164" s="232"/>
      <c r="K164" s="232"/>
      <c r="L164" s="238"/>
      <c r="M164" s="239"/>
      <c r="N164" s="240"/>
      <c r="O164" s="240"/>
      <c r="P164" s="240"/>
      <c r="Q164" s="240"/>
      <c r="R164" s="240"/>
      <c r="S164" s="240"/>
      <c r="T164" s="241"/>
      <c r="AT164" s="242" t="s">
        <v>194</v>
      </c>
      <c r="AU164" s="242" t="s">
        <v>187</v>
      </c>
      <c r="AV164" s="11" t="s">
        <v>187</v>
      </c>
      <c r="AW164" s="11" t="s">
        <v>35</v>
      </c>
      <c r="AX164" s="11" t="s">
        <v>73</v>
      </c>
      <c r="AY164" s="242" t="s">
        <v>180</v>
      </c>
    </row>
    <row r="165" spans="2:51" s="12" customFormat="1" ht="13.5">
      <c r="B165" s="243"/>
      <c r="C165" s="244"/>
      <c r="D165" s="233" t="s">
        <v>194</v>
      </c>
      <c r="E165" s="245" t="s">
        <v>22</v>
      </c>
      <c r="F165" s="246" t="s">
        <v>196</v>
      </c>
      <c r="G165" s="244"/>
      <c r="H165" s="247">
        <v>19.3</v>
      </c>
      <c r="I165" s="248"/>
      <c r="J165" s="244"/>
      <c r="K165" s="244"/>
      <c r="L165" s="249"/>
      <c r="M165" s="250"/>
      <c r="N165" s="251"/>
      <c r="O165" s="251"/>
      <c r="P165" s="251"/>
      <c r="Q165" s="251"/>
      <c r="R165" s="251"/>
      <c r="S165" s="251"/>
      <c r="T165" s="252"/>
      <c r="AT165" s="253" t="s">
        <v>194</v>
      </c>
      <c r="AU165" s="253" t="s">
        <v>187</v>
      </c>
      <c r="AV165" s="12" t="s">
        <v>186</v>
      </c>
      <c r="AW165" s="12" t="s">
        <v>35</v>
      </c>
      <c r="AX165" s="12" t="s">
        <v>10</v>
      </c>
      <c r="AY165" s="253" t="s">
        <v>180</v>
      </c>
    </row>
    <row r="166" spans="2:65" s="1" customFormat="1" ht="14.4" customHeight="1">
      <c r="B166" s="45"/>
      <c r="C166" s="220" t="s">
        <v>224</v>
      </c>
      <c r="D166" s="220" t="s">
        <v>182</v>
      </c>
      <c r="E166" s="221" t="s">
        <v>267</v>
      </c>
      <c r="F166" s="222" t="s">
        <v>268</v>
      </c>
      <c r="G166" s="223" t="s">
        <v>269</v>
      </c>
      <c r="H166" s="224">
        <v>1</v>
      </c>
      <c r="I166" s="225"/>
      <c r="J166" s="224">
        <f>ROUND(I166*H166,0)</f>
        <v>0</v>
      </c>
      <c r="K166" s="222" t="s">
        <v>22</v>
      </c>
      <c r="L166" s="71"/>
      <c r="M166" s="226" t="s">
        <v>22</v>
      </c>
      <c r="N166" s="227" t="s">
        <v>45</v>
      </c>
      <c r="O166" s="46"/>
      <c r="P166" s="228">
        <f>O166*H166</f>
        <v>0</v>
      </c>
      <c r="Q166" s="228">
        <v>0</v>
      </c>
      <c r="R166" s="228">
        <f>Q166*H166</f>
        <v>0</v>
      </c>
      <c r="S166" s="228">
        <v>0</v>
      </c>
      <c r="T166" s="229">
        <f>S166*H166</f>
        <v>0</v>
      </c>
      <c r="AR166" s="23" t="s">
        <v>186</v>
      </c>
      <c r="AT166" s="23" t="s">
        <v>182</v>
      </c>
      <c r="AU166" s="23" t="s">
        <v>187</v>
      </c>
      <c r="AY166" s="23" t="s">
        <v>180</v>
      </c>
      <c r="BE166" s="230">
        <f>IF(N166="základní",J166,0)</f>
        <v>0</v>
      </c>
      <c r="BF166" s="230">
        <f>IF(N166="snížená",J166,0)</f>
        <v>0</v>
      </c>
      <c r="BG166" s="230">
        <f>IF(N166="zákl. přenesená",J166,0)</f>
        <v>0</v>
      </c>
      <c r="BH166" s="230">
        <f>IF(N166="sníž. přenesená",J166,0)</f>
        <v>0</v>
      </c>
      <c r="BI166" s="230">
        <f>IF(N166="nulová",J166,0)</f>
        <v>0</v>
      </c>
      <c r="BJ166" s="23" t="s">
        <v>187</v>
      </c>
      <c r="BK166" s="230">
        <f>ROUND(I166*H166,0)</f>
        <v>0</v>
      </c>
      <c r="BL166" s="23" t="s">
        <v>186</v>
      </c>
      <c r="BM166" s="23" t="s">
        <v>270</v>
      </c>
    </row>
    <row r="167" spans="2:65" s="1" customFormat="1" ht="45.6" customHeight="1">
      <c r="B167" s="45"/>
      <c r="C167" s="220" t="s">
        <v>271</v>
      </c>
      <c r="D167" s="220" t="s">
        <v>182</v>
      </c>
      <c r="E167" s="221" t="s">
        <v>272</v>
      </c>
      <c r="F167" s="222" t="s">
        <v>273</v>
      </c>
      <c r="G167" s="223" t="s">
        <v>192</v>
      </c>
      <c r="H167" s="224">
        <v>26.34</v>
      </c>
      <c r="I167" s="225"/>
      <c r="J167" s="224">
        <f>ROUND(I167*H167,0)</f>
        <v>0</v>
      </c>
      <c r="K167" s="222" t="s">
        <v>193</v>
      </c>
      <c r="L167" s="71"/>
      <c r="M167" s="226" t="s">
        <v>22</v>
      </c>
      <c r="N167" s="227" t="s">
        <v>45</v>
      </c>
      <c r="O167" s="46"/>
      <c r="P167" s="228">
        <f>O167*H167</f>
        <v>0</v>
      </c>
      <c r="Q167" s="228">
        <v>0</v>
      </c>
      <c r="R167" s="228">
        <f>Q167*H167</f>
        <v>0</v>
      </c>
      <c r="S167" s="228">
        <v>0</v>
      </c>
      <c r="T167" s="229">
        <f>S167*H167</f>
        <v>0</v>
      </c>
      <c r="AR167" s="23" t="s">
        <v>186</v>
      </c>
      <c r="AT167" s="23" t="s">
        <v>182</v>
      </c>
      <c r="AU167" s="23" t="s">
        <v>187</v>
      </c>
      <c r="AY167" s="23" t="s">
        <v>180</v>
      </c>
      <c r="BE167" s="230">
        <f>IF(N167="základní",J167,0)</f>
        <v>0</v>
      </c>
      <c r="BF167" s="230">
        <f>IF(N167="snížená",J167,0)</f>
        <v>0</v>
      </c>
      <c r="BG167" s="230">
        <f>IF(N167="zákl. přenesená",J167,0)</f>
        <v>0</v>
      </c>
      <c r="BH167" s="230">
        <f>IF(N167="sníž. přenesená",J167,0)</f>
        <v>0</v>
      </c>
      <c r="BI167" s="230">
        <f>IF(N167="nulová",J167,0)</f>
        <v>0</v>
      </c>
      <c r="BJ167" s="23" t="s">
        <v>187</v>
      </c>
      <c r="BK167" s="230">
        <f>ROUND(I167*H167,0)</f>
        <v>0</v>
      </c>
      <c r="BL167" s="23" t="s">
        <v>186</v>
      </c>
      <c r="BM167" s="23" t="s">
        <v>274</v>
      </c>
    </row>
    <row r="168" spans="2:51" s="11" customFormat="1" ht="13.5">
      <c r="B168" s="231"/>
      <c r="C168" s="232"/>
      <c r="D168" s="233" t="s">
        <v>194</v>
      </c>
      <c r="E168" s="234" t="s">
        <v>22</v>
      </c>
      <c r="F168" s="235" t="s">
        <v>275</v>
      </c>
      <c r="G168" s="232"/>
      <c r="H168" s="236">
        <v>26.34</v>
      </c>
      <c r="I168" s="237"/>
      <c r="J168" s="232"/>
      <c r="K168" s="232"/>
      <c r="L168" s="238"/>
      <c r="M168" s="239"/>
      <c r="N168" s="240"/>
      <c r="O168" s="240"/>
      <c r="P168" s="240"/>
      <c r="Q168" s="240"/>
      <c r="R168" s="240"/>
      <c r="S168" s="240"/>
      <c r="T168" s="241"/>
      <c r="AT168" s="242" t="s">
        <v>194</v>
      </c>
      <c r="AU168" s="242" t="s">
        <v>187</v>
      </c>
      <c r="AV168" s="11" t="s">
        <v>187</v>
      </c>
      <c r="AW168" s="11" t="s">
        <v>35</v>
      </c>
      <c r="AX168" s="11" t="s">
        <v>73</v>
      </c>
      <c r="AY168" s="242" t="s">
        <v>180</v>
      </c>
    </row>
    <row r="169" spans="2:51" s="12" customFormat="1" ht="13.5">
      <c r="B169" s="243"/>
      <c r="C169" s="244"/>
      <c r="D169" s="233" t="s">
        <v>194</v>
      </c>
      <c r="E169" s="245" t="s">
        <v>22</v>
      </c>
      <c r="F169" s="246" t="s">
        <v>196</v>
      </c>
      <c r="G169" s="244"/>
      <c r="H169" s="247">
        <v>26.34</v>
      </c>
      <c r="I169" s="248"/>
      <c r="J169" s="244"/>
      <c r="K169" s="244"/>
      <c r="L169" s="249"/>
      <c r="M169" s="250"/>
      <c r="N169" s="251"/>
      <c r="O169" s="251"/>
      <c r="P169" s="251"/>
      <c r="Q169" s="251"/>
      <c r="R169" s="251"/>
      <c r="S169" s="251"/>
      <c r="T169" s="252"/>
      <c r="AT169" s="253" t="s">
        <v>194</v>
      </c>
      <c r="AU169" s="253" t="s">
        <v>187</v>
      </c>
      <c r="AV169" s="12" t="s">
        <v>186</v>
      </c>
      <c r="AW169" s="12" t="s">
        <v>35</v>
      </c>
      <c r="AX169" s="12" t="s">
        <v>10</v>
      </c>
      <c r="AY169" s="253" t="s">
        <v>180</v>
      </c>
    </row>
    <row r="170" spans="2:65" s="1" customFormat="1" ht="22.8" customHeight="1">
      <c r="B170" s="45"/>
      <c r="C170" s="220" t="s">
        <v>229</v>
      </c>
      <c r="D170" s="220" t="s">
        <v>182</v>
      </c>
      <c r="E170" s="221" t="s">
        <v>276</v>
      </c>
      <c r="F170" s="222" t="s">
        <v>277</v>
      </c>
      <c r="G170" s="223" t="s">
        <v>203</v>
      </c>
      <c r="H170" s="224">
        <v>1</v>
      </c>
      <c r="I170" s="225"/>
      <c r="J170" s="224">
        <f>ROUND(I170*H170,0)</f>
        <v>0</v>
      </c>
      <c r="K170" s="222" t="s">
        <v>193</v>
      </c>
      <c r="L170" s="71"/>
      <c r="M170" s="226" t="s">
        <v>22</v>
      </c>
      <c r="N170" s="227" t="s">
        <v>45</v>
      </c>
      <c r="O170" s="46"/>
      <c r="P170" s="228">
        <f>O170*H170</f>
        <v>0</v>
      </c>
      <c r="Q170" s="228">
        <v>0</v>
      </c>
      <c r="R170" s="228">
        <f>Q170*H170</f>
        <v>0</v>
      </c>
      <c r="S170" s="228">
        <v>0</v>
      </c>
      <c r="T170" s="229">
        <f>S170*H170</f>
        <v>0</v>
      </c>
      <c r="AR170" s="23" t="s">
        <v>186</v>
      </c>
      <c r="AT170" s="23" t="s">
        <v>182</v>
      </c>
      <c r="AU170" s="23" t="s">
        <v>187</v>
      </c>
      <c r="AY170" s="23" t="s">
        <v>180</v>
      </c>
      <c r="BE170" s="230">
        <f>IF(N170="základní",J170,0)</f>
        <v>0</v>
      </c>
      <c r="BF170" s="230">
        <f>IF(N170="snížená",J170,0)</f>
        <v>0</v>
      </c>
      <c r="BG170" s="230">
        <f>IF(N170="zákl. přenesená",J170,0)</f>
        <v>0</v>
      </c>
      <c r="BH170" s="230">
        <f>IF(N170="sníž. přenesená",J170,0)</f>
        <v>0</v>
      </c>
      <c r="BI170" s="230">
        <f>IF(N170="nulová",J170,0)</f>
        <v>0</v>
      </c>
      <c r="BJ170" s="23" t="s">
        <v>187</v>
      </c>
      <c r="BK170" s="230">
        <f>ROUND(I170*H170,0)</f>
        <v>0</v>
      </c>
      <c r="BL170" s="23" t="s">
        <v>186</v>
      </c>
      <c r="BM170" s="23" t="s">
        <v>278</v>
      </c>
    </row>
    <row r="171" spans="2:51" s="11" customFormat="1" ht="13.5">
      <c r="B171" s="231"/>
      <c r="C171" s="232"/>
      <c r="D171" s="233" t="s">
        <v>194</v>
      </c>
      <c r="E171" s="234" t="s">
        <v>22</v>
      </c>
      <c r="F171" s="235" t="s">
        <v>279</v>
      </c>
      <c r="G171" s="232"/>
      <c r="H171" s="236">
        <v>1</v>
      </c>
      <c r="I171" s="237"/>
      <c r="J171" s="232"/>
      <c r="K171" s="232"/>
      <c r="L171" s="238"/>
      <c r="M171" s="239"/>
      <c r="N171" s="240"/>
      <c r="O171" s="240"/>
      <c r="P171" s="240"/>
      <c r="Q171" s="240"/>
      <c r="R171" s="240"/>
      <c r="S171" s="240"/>
      <c r="T171" s="241"/>
      <c r="AT171" s="242" t="s">
        <v>194</v>
      </c>
      <c r="AU171" s="242" t="s">
        <v>187</v>
      </c>
      <c r="AV171" s="11" t="s">
        <v>187</v>
      </c>
      <c r="AW171" s="11" t="s">
        <v>35</v>
      </c>
      <c r="AX171" s="11" t="s">
        <v>73</v>
      </c>
      <c r="AY171" s="242" t="s">
        <v>180</v>
      </c>
    </row>
    <row r="172" spans="2:51" s="12" customFormat="1" ht="13.5">
      <c r="B172" s="243"/>
      <c r="C172" s="244"/>
      <c r="D172" s="233" t="s">
        <v>194</v>
      </c>
      <c r="E172" s="245" t="s">
        <v>22</v>
      </c>
      <c r="F172" s="246" t="s">
        <v>196</v>
      </c>
      <c r="G172" s="244"/>
      <c r="H172" s="247">
        <v>1</v>
      </c>
      <c r="I172" s="248"/>
      <c r="J172" s="244"/>
      <c r="K172" s="244"/>
      <c r="L172" s="249"/>
      <c r="M172" s="250"/>
      <c r="N172" s="251"/>
      <c r="O172" s="251"/>
      <c r="P172" s="251"/>
      <c r="Q172" s="251"/>
      <c r="R172" s="251"/>
      <c r="S172" s="251"/>
      <c r="T172" s="252"/>
      <c r="AT172" s="253" t="s">
        <v>194</v>
      </c>
      <c r="AU172" s="253" t="s">
        <v>187</v>
      </c>
      <c r="AV172" s="12" t="s">
        <v>186</v>
      </c>
      <c r="AW172" s="12" t="s">
        <v>35</v>
      </c>
      <c r="AX172" s="12" t="s">
        <v>10</v>
      </c>
      <c r="AY172" s="253" t="s">
        <v>180</v>
      </c>
    </row>
    <row r="173" spans="2:63" s="10" customFormat="1" ht="29.85" customHeight="1">
      <c r="B173" s="204"/>
      <c r="C173" s="205"/>
      <c r="D173" s="206" t="s">
        <v>72</v>
      </c>
      <c r="E173" s="218" t="s">
        <v>280</v>
      </c>
      <c r="F173" s="218" t="s">
        <v>281</v>
      </c>
      <c r="G173" s="205"/>
      <c r="H173" s="205"/>
      <c r="I173" s="208"/>
      <c r="J173" s="219">
        <f>BK173</f>
        <v>0</v>
      </c>
      <c r="K173" s="205"/>
      <c r="L173" s="210"/>
      <c r="M173" s="211"/>
      <c r="N173" s="212"/>
      <c r="O173" s="212"/>
      <c r="P173" s="213">
        <f>SUM(P174:P185)</f>
        <v>0</v>
      </c>
      <c r="Q173" s="212"/>
      <c r="R173" s="213">
        <f>SUM(R174:R185)</f>
        <v>0</v>
      </c>
      <c r="S173" s="212"/>
      <c r="T173" s="214">
        <f>SUM(T174:T185)</f>
        <v>0</v>
      </c>
      <c r="AR173" s="215" t="s">
        <v>10</v>
      </c>
      <c r="AT173" s="216" t="s">
        <v>72</v>
      </c>
      <c r="AU173" s="216" t="s">
        <v>10</v>
      </c>
      <c r="AY173" s="215" t="s">
        <v>180</v>
      </c>
      <c r="BK173" s="217">
        <f>SUM(BK174:BK185)</f>
        <v>0</v>
      </c>
    </row>
    <row r="174" spans="2:65" s="1" customFormat="1" ht="22.8" customHeight="1">
      <c r="B174" s="45"/>
      <c r="C174" s="220" t="s">
        <v>282</v>
      </c>
      <c r="D174" s="220" t="s">
        <v>182</v>
      </c>
      <c r="E174" s="221" t="s">
        <v>283</v>
      </c>
      <c r="F174" s="222" t="s">
        <v>284</v>
      </c>
      <c r="G174" s="223" t="s">
        <v>285</v>
      </c>
      <c r="H174" s="224">
        <v>2.85</v>
      </c>
      <c r="I174" s="225"/>
      <c r="J174" s="224">
        <f>ROUND(I174*H174,0)</f>
        <v>0</v>
      </c>
      <c r="K174" s="222" t="s">
        <v>193</v>
      </c>
      <c r="L174" s="71"/>
      <c r="M174" s="226" t="s">
        <v>22</v>
      </c>
      <c r="N174" s="227" t="s">
        <v>45</v>
      </c>
      <c r="O174" s="46"/>
      <c r="P174" s="228">
        <f>O174*H174</f>
        <v>0</v>
      </c>
      <c r="Q174" s="228">
        <v>0</v>
      </c>
      <c r="R174" s="228">
        <f>Q174*H174</f>
        <v>0</v>
      </c>
      <c r="S174" s="228">
        <v>0</v>
      </c>
      <c r="T174" s="229">
        <f>S174*H174</f>
        <v>0</v>
      </c>
      <c r="AR174" s="23" t="s">
        <v>186</v>
      </c>
      <c r="AT174" s="23" t="s">
        <v>182</v>
      </c>
      <c r="AU174" s="23" t="s">
        <v>187</v>
      </c>
      <c r="AY174" s="23" t="s">
        <v>180</v>
      </c>
      <c r="BE174" s="230">
        <f>IF(N174="základní",J174,0)</f>
        <v>0</v>
      </c>
      <c r="BF174" s="230">
        <f>IF(N174="snížená",J174,0)</f>
        <v>0</v>
      </c>
      <c r="BG174" s="230">
        <f>IF(N174="zákl. přenesená",J174,0)</f>
        <v>0</v>
      </c>
      <c r="BH174" s="230">
        <f>IF(N174="sníž. přenesená",J174,0)</f>
        <v>0</v>
      </c>
      <c r="BI174" s="230">
        <f>IF(N174="nulová",J174,0)</f>
        <v>0</v>
      </c>
      <c r="BJ174" s="23" t="s">
        <v>187</v>
      </c>
      <c r="BK174" s="230">
        <f>ROUND(I174*H174,0)</f>
        <v>0</v>
      </c>
      <c r="BL174" s="23" t="s">
        <v>186</v>
      </c>
      <c r="BM174" s="23" t="s">
        <v>286</v>
      </c>
    </row>
    <row r="175" spans="2:47" s="1" customFormat="1" ht="13.5">
      <c r="B175" s="45"/>
      <c r="C175" s="73"/>
      <c r="D175" s="233" t="s">
        <v>205</v>
      </c>
      <c r="E175" s="73"/>
      <c r="F175" s="254" t="s">
        <v>287</v>
      </c>
      <c r="G175" s="73"/>
      <c r="H175" s="73"/>
      <c r="I175" s="190"/>
      <c r="J175" s="73"/>
      <c r="K175" s="73"/>
      <c r="L175" s="71"/>
      <c r="M175" s="255"/>
      <c r="N175" s="46"/>
      <c r="O175" s="46"/>
      <c r="P175" s="46"/>
      <c r="Q175" s="46"/>
      <c r="R175" s="46"/>
      <c r="S175" s="46"/>
      <c r="T175" s="94"/>
      <c r="AT175" s="23" t="s">
        <v>205</v>
      </c>
      <c r="AU175" s="23" t="s">
        <v>187</v>
      </c>
    </row>
    <row r="176" spans="2:65" s="1" customFormat="1" ht="34.2" customHeight="1">
      <c r="B176" s="45"/>
      <c r="C176" s="220" t="s">
        <v>232</v>
      </c>
      <c r="D176" s="220" t="s">
        <v>182</v>
      </c>
      <c r="E176" s="221" t="s">
        <v>288</v>
      </c>
      <c r="F176" s="222" t="s">
        <v>289</v>
      </c>
      <c r="G176" s="223" t="s">
        <v>285</v>
      </c>
      <c r="H176" s="224">
        <v>2.85</v>
      </c>
      <c r="I176" s="225"/>
      <c r="J176" s="224">
        <f>ROUND(I176*H176,0)</f>
        <v>0</v>
      </c>
      <c r="K176" s="222" t="s">
        <v>193</v>
      </c>
      <c r="L176" s="71"/>
      <c r="M176" s="226" t="s">
        <v>22</v>
      </c>
      <c r="N176" s="227" t="s">
        <v>45</v>
      </c>
      <c r="O176" s="46"/>
      <c r="P176" s="228">
        <f>O176*H176</f>
        <v>0</v>
      </c>
      <c r="Q176" s="228">
        <v>0</v>
      </c>
      <c r="R176" s="228">
        <f>Q176*H176</f>
        <v>0</v>
      </c>
      <c r="S176" s="228">
        <v>0</v>
      </c>
      <c r="T176" s="229">
        <f>S176*H176</f>
        <v>0</v>
      </c>
      <c r="AR176" s="23" t="s">
        <v>186</v>
      </c>
      <c r="AT176" s="23" t="s">
        <v>182</v>
      </c>
      <c r="AU176" s="23" t="s">
        <v>187</v>
      </c>
      <c r="AY176" s="23" t="s">
        <v>180</v>
      </c>
      <c r="BE176" s="230">
        <f>IF(N176="základní",J176,0)</f>
        <v>0</v>
      </c>
      <c r="BF176" s="230">
        <f>IF(N176="snížená",J176,0)</f>
        <v>0</v>
      </c>
      <c r="BG176" s="230">
        <f>IF(N176="zákl. přenesená",J176,0)</f>
        <v>0</v>
      </c>
      <c r="BH176" s="230">
        <f>IF(N176="sníž. přenesená",J176,0)</f>
        <v>0</v>
      </c>
      <c r="BI176" s="230">
        <f>IF(N176="nulová",J176,0)</f>
        <v>0</v>
      </c>
      <c r="BJ176" s="23" t="s">
        <v>187</v>
      </c>
      <c r="BK176" s="230">
        <f>ROUND(I176*H176,0)</f>
        <v>0</v>
      </c>
      <c r="BL176" s="23" t="s">
        <v>186</v>
      </c>
      <c r="BM176" s="23" t="s">
        <v>290</v>
      </c>
    </row>
    <row r="177" spans="2:47" s="1" customFormat="1" ht="13.5">
      <c r="B177" s="45"/>
      <c r="C177" s="73"/>
      <c r="D177" s="233" t="s">
        <v>205</v>
      </c>
      <c r="E177" s="73"/>
      <c r="F177" s="254" t="s">
        <v>291</v>
      </c>
      <c r="G177" s="73"/>
      <c r="H177" s="73"/>
      <c r="I177" s="190"/>
      <c r="J177" s="73"/>
      <c r="K177" s="73"/>
      <c r="L177" s="71"/>
      <c r="M177" s="255"/>
      <c r="N177" s="46"/>
      <c r="O177" s="46"/>
      <c r="P177" s="46"/>
      <c r="Q177" s="46"/>
      <c r="R177" s="46"/>
      <c r="S177" s="46"/>
      <c r="T177" s="94"/>
      <c r="AT177" s="23" t="s">
        <v>205</v>
      </c>
      <c r="AU177" s="23" t="s">
        <v>187</v>
      </c>
    </row>
    <row r="178" spans="2:65" s="1" customFormat="1" ht="22.8" customHeight="1">
      <c r="B178" s="45"/>
      <c r="C178" s="220" t="s">
        <v>9</v>
      </c>
      <c r="D178" s="220" t="s">
        <v>182</v>
      </c>
      <c r="E178" s="221" t="s">
        <v>292</v>
      </c>
      <c r="F178" s="222" t="s">
        <v>293</v>
      </c>
      <c r="G178" s="223" t="s">
        <v>285</v>
      </c>
      <c r="H178" s="224">
        <v>2.85</v>
      </c>
      <c r="I178" s="225"/>
      <c r="J178" s="224">
        <f>ROUND(I178*H178,0)</f>
        <v>0</v>
      </c>
      <c r="K178" s="222" t="s">
        <v>193</v>
      </c>
      <c r="L178" s="71"/>
      <c r="M178" s="226" t="s">
        <v>22</v>
      </c>
      <c r="N178" s="227" t="s">
        <v>45</v>
      </c>
      <c r="O178" s="46"/>
      <c r="P178" s="228">
        <f>O178*H178</f>
        <v>0</v>
      </c>
      <c r="Q178" s="228">
        <v>0</v>
      </c>
      <c r="R178" s="228">
        <f>Q178*H178</f>
        <v>0</v>
      </c>
      <c r="S178" s="228">
        <v>0</v>
      </c>
      <c r="T178" s="229">
        <f>S178*H178</f>
        <v>0</v>
      </c>
      <c r="AR178" s="23" t="s">
        <v>186</v>
      </c>
      <c r="AT178" s="23" t="s">
        <v>182</v>
      </c>
      <c r="AU178" s="23" t="s">
        <v>187</v>
      </c>
      <c r="AY178" s="23" t="s">
        <v>180</v>
      </c>
      <c r="BE178" s="230">
        <f>IF(N178="základní",J178,0)</f>
        <v>0</v>
      </c>
      <c r="BF178" s="230">
        <f>IF(N178="snížená",J178,0)</f>
        <v>0</v>
      </c>
      <c r="BG178" s="230">
        <f>IF(N178="zákl. přenesená",J178,0)</f>
        <v>0</v>
      </c>
      <c r="BH178" s="230">
        <f>IF(N178="sníž. přenesená",J178,0)</f>
        <v>0</v>
      </c>
      <c r="BI178" s="230">
        <f>IF(N178="nulová",J178,0)</f>
        <v>0</v>
      </c>
      <c r="BJ178" s="23" t="s">
        <v>187</v>
      </c>
      <c r="BK178" s="230">
        <f>ROUND(I178*H178,0)</f>
        <v>0</v>
      </c>
      <c r="BL178" s="23" t="s">
        <v>186</v>
      </c>
      <c r="BM178" s="23" t="s">
        <v>294</v>
      </c>
    </row>
    <row r="179" spans="2:47" s="1" customFormat="1" ht="13.5">
      <c r="B179" s="45"/>
      <c r="C179" s="73"/>
      <c r="D179" s="233" t="s">
        <v>205</v>
      </c>
      <c r="E179" s="73"/>
      <c r="F179" s="254" t="s">
        <v>295</v>
      </c>
      <c r="G179" s="73"/>
      <c r="H179" s="73"/>
      <c r="I179" s="190"/>
      <c r="J179" s="73"/>
      <c r="K179" s="73"/>
      <c r="L179" s="71"/>
      <c r="M179" s="255"/>
      <c r="N179" s="46"/>
      <c r="O179" s="46"/>
      <c r="P179" s="46"/>
      <c r="Q179" s="46"/>
      <c r="R179" s="46"/>
      <c r="S179" s="46"/>
      <c r="T179" s="94"/>
      <c r="AT179" s="23" t="s">
        <v>205</v>
      </c>
      <c r="AU179" s="23" t="s">
        <v>187</v>
      </c>
    </row>
    <row r="180" spans="2:65" s="1" customFormat="1" ht="34.2" customHeight="1">
      <c r="B180" s="45"/>
      <c r="C180" s="220" t="s">
        <v>240</v>
      </c>
      <c r="D180" s="220" t="s">
        <v>182</v>
      </c>
      <c r="E180" s="221" t="s">
        <v>296</v>
      </c>
      <c r="F180" s="222" t="s">
        <v>297</v>
      </c>
      <c r="G180" s="223" t="s">
        <v>285</v>
      </c>
      <c r="H180" s="224">
        <v>13.75</v>
      </c>
      <c r="I180" s="225"/>
      <c r="J180" s="224">
        <f>ROUND(I180*H180,0)</f>
        <v>0</v>
      </c>
      <c r="K180" s="222" t="s">
        <v>193</v>
      </c>
      <c r="L180" s="71"/>
      <c r="M180" s="226" t="s">
        <v>22</v>
      </c>
      <c r="N180" s="227" t="s">
        <v>45</v>
      </c>
      <c r="O180" s="46"/>
      <c r="P180" s="228">
        <f>O180*H180</f>
        <v>0</v>
      </c>
      <c r="Q180" s="228">
        <v>0</v>
      </c>
      <c r="R180" s="228">
        <f>Q180*H180</f>
        <v>0</v>
      </c>
      <c r="S180" s="228">
        <v>0</v>
      </c>
      <c r="T180" s="229">
        <f>S180*H180</f>
        <v>0</v>
      </c>
      <c r="AR180" s="23" t="s">
        <v>186</v>
      </c>
      <c r="AT180" s="23" t="s">
        <v>182</v>
      </c>
      <c r="AU180" s="23" t="s">
        <v>187</v>
      </c>
      <c r="AY180" s="23" t="s">
        <v>180</v>
      </c>
      <c r="BE180" s="230">
        <f>IF(N180="základní",J180,0)</f>
        <v>0</v>
      </c>
      <c r="BF180" s="230">
        <f>IF(N180="snížená",J180,0)</f>
        <v>0</v>
      </c>
      <c r="BG180" s="230">
        <f>IF(N180="zákl. přenesená",J180,0)</f>
        <v>0</v>
      </c>
      <c r="BH180" s="230">
        <f>IF(N180="sníž. přenesená",J180,0)</f>
        <v>0</v>
      </c>
      <c r="BI180" s="230">
        <f>IF(N180="nulová",J180,0)</f>
        <v>0</v>
      </c>
      <c r="BJ180" s="23" t="s">
        <v>187</v>
      </c>
      <c r="BK180" s="230">
        <f>ROUND(I180*H180,0)</f>
        <v>0</v>
      </c>
      <c r="BL180" s="23" t="s">
        <v>186</v>
      </c>
      <c r="BM180" s="23" t="s">
        <v>298</v>
      </c>
    </row>
    <row r="181" spans="2:47" s="1" customFormat="1" ht="13.5">
      <c r="B181" s="45"/>
      <c r="C181" s="73"/>
      <c r="D181" s="233" t="s">
        <v>205</v>
      </c>
      <c r="E181" s="73"/>
      <c r="F181" s="254" t="s">
        <v>295</v>
      </c>
      <c r="G181" s="73"/>
      <c r="H181" s="73"/>
      <c r="I181" s="190"/>
      <c r="J181" s="73"/>
      <c r="K181" s="73"/>
      <c r="L181" s="71"/>
      <c r="M181" s="255"/>
      <c r="N181" s="46"/>
      <c r="O181" s="46"/>
      <c r="P181" s="46"/>
      <c r="Q181" s="46"/>
      <c r="R181" s="46"/>
      <c r="S181" s="46"/>
      <c r="T181" s="94"/>
      <c r="AT181" s="23" t="s">
        <v>205</v>
      </c>
      <c r="AU181" s="23" t="s">
        <v>187</v>
      </c>
    </row>
    <row r="182" spans="2:51" s="11" customFormat="1" ht="13.5">
      <c r="B182" s="231"/>
      <c r="C182" s="232"/>
      <c r="D182" s="233" t="s">
        <v>194</v>
      </c>
      <c r="E182" s="234" t="s">
        <v>22</v>
      </c>
      <c r="F182" s="235" t="s">
        <v>299</v>
      </c>
      <c r="G182" s="232"/>
      <c r="H182" s="236">
        <v>13.75</v>
      </c>
      <c r="I182" s="237"/>
      <c r="J182" s="232"/>
      <c r="K182" s="232"/>
      <c r="L182" s="238"/>
      <c r="M182" s="239"/>
      <c r="N182" s="240"/>
      <c r="O182" s="240"/>
      <c r="P182" s="240"/>
      <c r="Q182" s="240"/>
      <c r="R182" s="240"/>
      <c r="S182" s="240"/>
      <c r="T182" s="241"/>
      <c r="AT182" s="242" t="s">
        <v>194</v>
      </c>
      <c r="AU182" s="242" t="s">
        <v>187</v>
      </c>
      <c r="AV182" s="11" t="s">
        <v>187</v>
      </c>
      <c r="AW182" s="11" t="s">
        <v>35</v>
      </c>
      <c r="AX182" s="11" t="s">
        <v>73</v>
      </c>
      <c r="AY182" s="242" t="s">
        <v>180</v>
      </c>
    </row>
    <row r="183" spans="2:51" s="12" customFormat="1" ht="13.5">
      <c r="B183" s="243"/>
      <c r="C183" s="244"/>
      <c r="D183" s="233" t="s">
        <v>194</v>
      </c>
      <c r="E183" s="245" t="s">
        <v>22</v>
      </c>
      <c r="F183" s="246" t="s">
        <v>196</v>
      </c>
      <c r="G183" s="244"/>
      <c r="H183" s="247">
        <v>13.75</v>
      </c>
      <c r="I183" s="248"/>
      <c r="J183" s="244"/>
      <c r="K183" s="244"/>
      <c r="L183" s="249"/>
      <c r="M183" s="250"/>
      <c r="N183" s="251"/>
      <c r="O183" s="251"/>
      <c r="P183" s="251"/>
      <c r="Q183" s="251"/>
      <c r="R183" s="251"/>
      <c r="S183" s="251"/>
      <c r="T183" s="252"/>
      <c r="AT183" s="253" t="s">
        <v>194</v>
      </c>
      <c r="AU183" s="253" t="s">
        <v>187</v>
      </c>
      <c r="AV183" s="12" t="s">
        <v>186</v>
      </c>
      <c r="AW183" s="12" t="s">
        <v>35</v>
      </c>
      <c r="AX183" s="12" t="s">
        <v>10</v>
      </c>
      <c r="AY183" s="253" t="s">
        <v>180</v>
      </c>
    </row>
    <row r="184" spans="2:65" s="1" customFormat="1" ht="34.2" customHeight="1">
      <c r="B184" s="45"/>
      <c r="C184" s="220" t="s">
        <v>300</v>
      </c>
      <c r="D184" s="220" t="s">
        <v>182</v>
      </c>
      <c r="E184" s="221" t="s">
        <v>301</v>
      </c>
      <c r="F184" s="222" t="s">
        <v>302</v>
      </c>
      <c r="G184" s="223" t="s">
        <v>285</v>
      </c>
      <c r="H184" s="224">
        <v>2.75</v>
      </c>
      <c r="I184" s="225"/>
      <c r="J184" s="224">
        <f>ROUND(I184*H184,0)</f>
        <v>0</v>
      </c>
      <c r="K184" s="222" t="s">
        <v>193</v>
      </c>
      <c r="L184" s="71"/>
      <c r="M184" s="226" t="s">
        <v>22</v>
      </c>
      <c r="N184" s="227" t="s">
        <v>45</v>
      </c>
      <c r="O184" s="46"/>
      <c r="P184" s="228">
        <f>O184*H184</f>
        <v>0</v>
      </c>
      <c r="Q184" s="228">
        <v>0</v>
      </c>
      <c r="R184" s="228">
        <f>Q184*H184</f>
        <v>0</v>
      </c>
      <c r="S184" s="228">
        <v>0</v>
      </c>
      <c r="T184" s="229">
        <f>S184*H184</f>
        <v>0</v>
      </c>
      <c r="AR184" s="23" t="s">
        <v>186</v>
      </c>
      <c r="AT184" s="23" t="s">
        <v>182</v>
      </c>
      <c r="AU184" s="23" t="s">
        <v>187</v>
      </c>
      <c r="AY184" s="23" t="s">
        <v>180</v>
      </c>
      <c r="BE184" s="230">
        <f>IF(N184="základní",J184,0)</f>
        <v>0</v>
      </c>
      <c r="BF184" s="230">
        <f>IF(N184="snížená",J184,0)</f>
        <v>0</v>
      </c>
      <c r="BG184" s="230">
        <f>IF(N184="zákl. přenesená",J184,0)</f>
        <v>0</v>
      </c>
      <c r="BH184" s="230">
        <f>IF(N184="sníž. přenesená",J184,0)</f>
        <v>0</v>
      </c>
      <c r="BI184" s="230">
        <f>IF(N184="nulová",J184,0)</f>
        <v>0</v>
      </c>
      <c r="BJ184" s="23" t="s">
        <v>187</v>
      </c>
      <c r="BK184" s="230">
        <f>ROUND(I184*H184,0)</f>
        <v>0</v>
      </c>
      <c r="BL184" s="23" t="s">
        <v>186</v>
      </c>
      <c r="BM184" s="23" t="s">
        <v>303</v>
      </c>
    </row>
    <row r="185" spans="2:47" s="1" customFormat="1" ht="13.5">
      <c r="B185" s="45"/>
      <c r="C185" s="73"/>
      <c r="D185" s="233" t="s">
        <v>205</v>
      </c>
      <c r="E185" s="73"/>
      <c r="F185" s="254" t="s">
        <v>304</v>
      </c>
      <c r="G185" s="73"/>
      <c r="H185" s="73"/>
      <c r="I185" s="190"/>
      <c r="J185" s="73"/>
      <c r="K185" s="73"/>
      <c r="L185" s="71"/>
      <c r="M185" s="255"/>
      <c r="N185" s="46"/>
      <c r="O185" s="46"/>
      <c r="P185" s="46"/>
      <c r="Q185" s="46"/>
      <c r="R185" s="46"/>
      <c r="S185" s="46"/>
      <c r="T185" s="94"/>
      <c r="AT185" s="23" t="s">
        <v>205</v>
      </c>
      <c r="AU185" s="23" t="s">
        <v>187</v>
      </c>
    </row>
    <row r="186" spans="2:63" s="10" customFormat="1" ht="29.85" customHeight="1">
      <c r="B186" s="204"/>
      <c r="C186" s="205"/>
      <c r="D186" s="206" t="s">
        <v>72</v>
      </c>
      <c r="E186" s="218" t="s">
        <v>305</v>
      </c>
      <c r="F186" s="218" t="s">
        <v>306</v>
      </c>
      <c r="G186" s="205"/>
      <c r="H186" s="205"/>
      <c r="I186" s="208"/>
      <c r="J186" s="219">
        <f>BK186</f>
        <v>0</v>
      </c>
      <c r="K186" s="205"/>
      <c r="L186" s="210"/>
      <c r="M186" s="211"/>
      <c r="N186" s="212"/>
      <c r="O186" s="212"/>
      <c r="P186" s="213">
        <f>SUM(P187:P188)</f>
        <v>0</v>
      </c>
      <c r="Q186" s="212"/>
      <c r="R186" s="213">
        <f>SUM(R187:R188)</f>
        <v>0</v>
      </c>
      <c r="S186" s="212"/>
      <c r="T186" s="214">
        <f>SUM(T187:T188)</f>
        <v>0</v>
      </c>
      <c r="AR186" s="215" t="s">
        <v>10</v>
      </c>
      <c r="AT186" s="216" t="s">
        <v>72</v>
      </c>
      <c r="AU186" s="216" t="s">
        <v>10</v>
      </c>
      <c r="AY186" s="215" t="s">
        <v>180</v>
      </c>
      <c r="BK186" s="217">
        <f>SUM(BK187:BK188)</f>
        <v>0</v>
      </c>
    </row>
    <row r="187" spans="2:65" s="1" customFormat="1" ht="45.6" customHeight="1">
      <c r="B187" s="45"/>
      <c r="C187" s="220" t="s">
        <v>243</v>
      </c>
      <c r="D187" s="220" t="s">
        <v>182</v>
      </c>
      <c r="E187" s="221" t="s">
        <v>307</v>
      </c>
      <c r="F187" s="222" t="s">
        <v>308</v>
      </c>
      <c r="G187" s="223" t="s">
        <v>285</v>
      </c>
      <c r="H187" s="224">
        <v>2.31</v>
      </c>
      <c r="I187" s="225"/>
      <c r="J187" s="224">
        <f>ROUND(I187*H187,0)</f>
        <v>0</v>
      </c>
      <c r="K187" s="222" t="s">
        <v>193</v>
      </c>
      <c r="L187" s="71"/>
      <c r="M187" s="226" t="s">
        <v>22</v>
      </c>
      <c r="N187" s="227" t="s">
        <v>45</v>
      </c>
      <c r="O187" s="46"/>
      <c r="P187" s="228">
        <f>O187*H187</f>
        <v>0</v>
      </c>
      <c r="Q187" s="228">
        <v>0</v>
      </c>
      <c r="R187" s="228">
        <f>Q187*H187</f>
        <v>0</v>
      </c>
      <c r="S187" s="228">
        <v>0</v>
      </c>
      <c r="T187" s="229">
        <f>S187*H187</f>
        <v>0</v>
      </c>
      <c r="AR187" s="23" t="s">
        <v>186</v>
      </c>
      <c r="AT187" s="23" t="s">
        <v>182</v>
      </c>
      <c r="AU187" s="23" t="s">
        <v>187</v>
      </c>
      <c r="AY187" s="23" t="s">
        <v>180</v>
      </c>
      <c r="BE187" s="230">
        <f>IF(N187="základní",J187,0)</f>
        <v>0</v>
      </c>
      <c r="BF187" s="230">
        <f>IF(N187="snížená",J187,0)</f>
        <v>0</v>
      </c>
      <c r="BG187" s="230">
        <f>IF(N187="zákl. přenesená",J187,0)</f>
        <v>0</v>
      </c>
      <c r="BH187" s="230">
        <f>IF(N187="sníž. přenesená",J187,0)</f>
        <v>0</v>
      </c>
      <c r="BI187" s="230">
        <f>IF(N187="nulová",J187,0)</f>
        <v>0</v>
      </c>
      <c r="BJ187" s="23" t="s">
        <v>187</v>
      </c>
      <c r="BK187" s="230">
        <f>ROUND(I187*H187,0)</f>
        <v>0</v>
      </c>
      <c r="BL187" s="23" t="s">
        <v>186</v>
      </c>
      <c r="BM187" s="23" t="s">
        <v>309</v>
      </c>
    </row>
    <row r="188" spans="2:47" s="1" customFormat="1" ht="13.5">
      <c r="B188" s="45"/>
      <c r="C188" s="73"/>
      <c r="D188" s="233" t="s">
        <v>205</v>
      </c>
      <c r="E188" s="73"/>
      <c r="F188" s="254" t="s">
        <v>310</v>
      </c>
      <c r="G188" s="73"/>
      <c r="H188" s="73"/>
      <c r="I188" s="190"/>
      <c r="J188" s="73"/>
      <c r="K188" s="73"/>
      <c r="L188" s="71"/>
      <c r="M188" s="255"/>
      <c r="N188" s="46"/>
      <c r="O188" s="46"/>
      <c r="P188" s="46"/>
      <c r="Q188" s="46"/>
      <c r="R188" s="46"/>
      <c r="S188" s="46"/>
      <c r="T188" s="94"/>
      <c r="AT188" s="23" t="s">
        <v>205</v>
      </c>
      <c r="AU188" s="23" t="s">
        <v>187</v>
      </c>
    </row>
    <row r="189" spans="2:63" s="10" customFormat="1" ht="37.4" customHeight="1">
      <c r="B189" s="204"/>
      <c r="C189" s="205"/>
      <c r="D189" s="206" t="s">
        <v>72</v>
      </c>
      <c r="E189" s="207" t="s">
        <v>311</v>
      </c>
      <c r="F189" s="207" t="s">
        <v>312</v>
      </c>
      <c r="G189" s="205"/>
      <c r="H189" s="205"/>
      <c r="I189" s="208"/>
      <c r="J189" s="209">
        <f>BK189</f>
        <v>0</v>
      </c>
      <c r="K189" s="205"/>
      <c r="L189" s="210"/>
      <c r="M189" s="211"/>
      <c r="N189" s="212"/>
      <c r="O189" s="212"/>
      <c r="P189" s="213">
        <f>P190+P205+P226+P245+P269+P297+P310+P345+P376+P405</f>
        <v>0</v>
      </c>
      <c r="Q189" s="212"/>
      <c r="R189" s="213">
        <f>R190+R205+R226+R245+R269+R297+R310+R345+R376+R405</f>
        <v>0</v>
      </c>
      <c r="S189" s="212"/>
      <c r="T189" s="214">
        <f>T190+T205+T226+T245+T269+T297+T310+T345+T376+T405</f>
        <v>0</v>
      </c>
      <c r="AR189" s="215" t="s">
        <v>187</v>
      </c>
      <c r="AT189" s="216" t="s">
        <v>72</v>
      </c>
      <c r="AU189" s="216" t="s">
        <v>73</v>
      </c>
      <c r="AY189" s="215" t="s">
        <v>180</v>
      </c>
      <c r="BK189" s="217">
        <f>BK190+BK205+BK226+BK245+BK269+BK297+BK310+BK345+BK376+BK405</f>
        <v>0</v>
      </c>
    </row>
    <row r="190" spans="2:63" s="10" customFormat="1" ht="19.9" customHeight="1">
      <c r="B190" s="204"/>
      <c r="C190" s="205"/>
      <c r="D190" s="206" t="s">
        <v>72</v>
      </c>
      <c r="E190" s="218" t="s">
        <v>313</v>
      </c>
      <c r="F190" s="218" t="s">
        <v>314</v>
      </c>
      <c r="G190" s="205"/>
      <c r="H190" s="205"/>
      <c r="I190" s="208"/>
      <c r="J190" s="219">
        <f>BK190</f>
        <v>0</v>
      </c>
      <c r="K190" s="205"/>
      <c r="L190" s="210"/>
      <c r="M190" s="211"/>
      <c r="N190" s="212"/>
      <c r="O190" s="212"/>
      <c r="P190" s="213">
        <f>SUM(P191:P204)</f>
        <v>0</v>
      </c>
      <c r="Q190" s="212"/>
      <c r="R190" s="213">
        <f>SUM(R191:R204)</f>
        <v>0</v>
      </c>
      <c r="S190" s="212"/>
      <c r="T190" s="214">
        <f>SUM(T191:T204)</f>
        <v>0</v>
      </c>
      <c r="AR190" s="215" t="s">
        <v>187</v>
      </c>
      <c r="AT190" s="216" t="s">
        <v>72</v>
      </c>
      <c r="AU190" s="216" t="s">
        <v>10</v>
      </c>
      <c r="AY190" s="215" t="s">
        <v>180</v>
      </c>
      <c r="BK190" s="217">
        <f>SUM(BK191:BK204)</f>
        <v>0</v>
      </c>
    </row>
    <row r="191" spans="2:65" s="1" customFormat="1" ht="14.4" customHeight="1">
      <c r="B191" s="45"/>
      <c r="C191" s="220" t="s">
        <v>315</v>
      </c>
      <c r="D191" s="220" t="s">
        <v>182</v>
      </c>
      <c r="E191" s="221" t="s">
        <v>316</v>
      </c>
      <c r="F191" s="222" t="s">
        <v>317</v>
      </c>
      <c r="G191" s="223" t="s">
        <v>203</v>
      </c>
      <c r="H191" s="224">
        <v>10.06</v>
      </c>
      <c r="I191" s="225"/>
      <c r="J191" s="224">
        <f>ROUND(I191*H191,0)</f>
        <v>0</v>
      </c>
      <c r="K191" s="222" t="s">
        <v>22</v>
      </c>
      <c r="L191" s="71"/>
      <c r="M191" s="226" t="s">
        <v>22</v>
      </c>
      <c r="N191" s="227" t="s">
        <v>45</v>
      </c>
      <c r="O191" s="46"/>
      <c r="P191" s="228">
        <f>O191*H191</f>
        <v>0</v>
      </c>
      <c r="Q191" s="228">
        <v>0</v>
      </c>
      <c r="R191" s="228">
        <f>Q191*H191</f>
        <v>0</v>
      </c>
      <c r="S191" s="228">
        <v>0</v>
      </c>
      <c r="T191" s="229">
        <f>S191*H191</f>
        <v>0</v>
      </c>
      <c r="AR191" s="23" t="s">
        <v>224</v>
      </c>
      <c r="AT191" s="23" t="s">
        <v>182</v>
      </c>
      <c r="AU191" s="23" t="s">
        <v>187</v>
      </c>
      <c r="AY191" s="23" t="s">
        <v>180</v>
      </c>
      <c r="BE191" s="230">
        <f>IF(N191="základní",J191,0)</f>
        <v>0</v>
      </c>
      <c r="BF191" s="230">
        <f>IF(N191="snížená",J191,0)</f>
        <v>0</v>
      </c>
      <c r="BG191" s="230">
        <f>IF(N191="zákl. přenesená",J191,0)</f>
        <v>0</v>
      </c>
      <c r="BH191" s="230">
        <f>IF(N191="sníž. přenesená",J191,0)</f>
        <v>0</v>
      </c>
      <c r="BI191" s="230">
        <f>IF(N191="nulová",J191,0)</f>
        <v>0</v>
      </c>
      <c r="BJ191" s="23" t="s">
        <v>187</v>
      </c>
      <c r="BK191" s="230">
        <f>ROUND(I191*H191,0)</f>
        <v>0</v>
      </c>
      <c r="BL191" s="23" t="s">
        <v>224</v>
      </c>
      <c r="BM191" s="23" t="s">
        <v>318</v>
      </c>
    </row>
    <row r="192" spans="2:51" s="11" customFormat="1" ht="13.5">
      <c r="B192" s="231"/>
      <c r="C192" s="232"/>
      <c r="D192" s="233" t="s">
        <v>194</v>
      </c>
      <c r="E192" s="234" t="s">
        <v>22</v>
      </c>
      <c r="F192" s="235" t="s">
        <v>319</v>
      </c>
      <c r="G192" s="232"/>
      <c r="H192" s="236">
        <v>5.72</v>
      </c>
      <c r="I192" s="237"/>
      <c r="J192" s="232"/>
      <c r="K192" s="232"/>
      <c r="L192" s="238"/>
      <c r="M192" s="239"/>
      <c r="N192" s="240"/>
      <c r="O192" s="240"/>
      <c r="P192" s="240"/>
      <c r="Q192" s="240"/>
      <c r="R192" s="240"/>
      <c r="S192" s="240"/>
      <c r="T192" s="241"/>
      <c r="AT192" s="242" t="s">
        <v>194</v>
      </c>
      <c r="AU192" s="242" t="s">
        <v>187</v>
      </c>
      <c r="AV192" s="11" t="s">
        <v>187</v>
      </c>
      <c r="AW192" s="11" t="s">
        <v>35</v>
      </c>
      <c r="AX192" s="11" t="s">
        <v>73</v>
      </c>
      <c r="AY192" s="242" t="s">
        <v>180</v>
      </c>
    </row>
    <row r="193" spans="2:51" s="11" customFormat="1" ht="13.5">
      <c r="B193" s="231"/>
      <c r="C193" s="232"/>
      <c r="D193" s="233" t="s">
        <v>194</v>
      </c>
      <c r="E193" s="234" t="s">
        <v>22</v>
      </c>
      <c r="F193" s="235" t="s">
        <v>320</v>
      </c>
      <c r="G193" s="232"/>
      <c r="H193" s="236">
        <v>4.34</v>
      </c>
      <c r="I193" s="237"/>
      <c r="J193" s="232"/>
      <c r="K193" s="232"/>
      <c r="L193" s="238"/>
      <c r="M193" s="239"/>
      <c r="N193" s="240"/>
      <c r="O193" s="240"/>
      <c r="P193" s="240"/>
      <c r="Q193" s="240"/>
      <c r="R193" s="240"/>
      <c r="S193" s="240"/>
      <c r="T193" s="241"/>
      <c r="AT193" s="242" t="s">
        <v>194</v>
      </c>
      <c r="AU193" s="242" t="s">
        <v>187</v>
      </c>
      <c r="AV193" s="11" t="s">
        <v>187</v>
      </c>
      <c r="AW193" s="11" t="s">
        <v>35</v>
      </c>
      <c r="AX193" s="11" t="s">
        <v>73</v>
      </c>
      <c r="AY193" s="242" t="s">
        <v>180</v>
      </c>
    </row>
    <row r="194" spans="2:51" s="12" customFormat="1" ht="13.5">
      <c r="B194" s="243"/>
      <c r="C194" s="244"/>
      <c r="D194" s="233" t="s">
        <v>194</v>
      </c>
      <c r="E194" s="245" t="s">
        <v>22</v>
      </c>
      <c r="F194" s="246" t="s">
        <v>196</v>
      </c>
      <c r="G194" s="244"/>
      <c r="H194" s="247">
        <v>10.06</v>
      </c>
      <c r="I194" s="248"/>
      <c r="J194" s="244"/>
      <c r="K194" s="244"/>
      <c r="L194" s="249"/>
      <c r="M194" s="250"/>
      <c r="N194" s="251"/>
      <c r="O194" s="251"/>
      <c r="P194" s="251"/>
      <c r="Q194" s="251"/>
      <c r="R194" s="251"/>
      <c r="S194" s="251"/>
      <c r="T194" s="252"/>
      <c r="AT194" s="253" t="s">
        <v>194</v>
      </c>
      <c r="AU194" s="253" t="s">
        <v>187</v>
      </c>
      <c r="AV194" s="12" t="s">
        <v>186</v>
      </c>
      <c r="AW194" s="12" t="s">
        <v>35</v>
      </c>
      <c r="AX194" s="12" t="s">
        <v>10</v>
      </c>
      <c r="AY194" s="253" t="s">
        <v>180</v>
      </c>
    </row>
    <row r="195" spans="2:65" s="1" customFormat="1" ht="34.2" customHeight="1">
      <c r="B195" s="45"/>
      <c r="C195" s="220" t="s">
        <v>253</v>
      </c>
      <c r="D195" s="220" t="s">
        <v>182</v>
      </c>
      <c r="E195" s="221" t="s">
        <v>321</v>
      </c>
      <c r="F195" s="222" t="s">
        <v>322</v>
      </c>
      <c r="G195" s="223" t="s">
        <v>192</v>
      </c>
      <c r="H195" s="224">
        <v>3.55</v>
      </c>
      <c r="I195" s="225"/>
      <c r="J195" s="224">
        <f>ROUND(I195*H195,0)</f>
        <v>0</v>
      </c>
      <c r="K195" s="222" t="s">
        <v>193</v>
      </c>
      <c r="L195" s="71"/>
      <c r="M195" s="226" t="s">
        <v>22</v>
      </c>
      <c r="N195" s="227" t="s">
        <v>45</v>
      </c>
      <c r="O195" s="46"/>
      <c r="P195" s="228">
        <f>O195*H195</f>
        <v>0</v>
      </c>
      <c r="Q195" s="228">
        <v>0</v>
      </c>
      <c r="R195" s="228">
        <f>Q195*H195</f>
        <v>0</v>
      </c>
      <c r="S195" s="228">
        <v>0</v>
      </c>
      <c r="T195" s="229">
        <f>S195*H195</f>
        <v>0</v>
      </c>
      <c r="AR195" s="23" t="s">
        <v>224</v>
      </c>
      <c r="AT195" s="23" t="s">
        <v>182</v>
      </c>
      <c r="AU195" s="23" t="s">
        <v>187</v>
      </c>
      <c r="AY195" s="23" t="s">
        <v>180</v>
      </c>
      <c r="BE195" s="230">
        <f>IF(N195="základní",J195,0)</f>
        <v>0</v>
      </c>
      <c r="BF195" s="230">
        <f>IF(N195="snížená",J195,0)</f>
        <v>0</v>
      </c>
      <c r="BG195" s="230">
        <f>IF(N195="zákl. přenesená",J195,0)</f>
        <v>0</v>
      </c>
      <c r="BH195" s="230">
        <f>IF(N195="sníž. přenesená",J195,0)</f>
        <v>0</v>
      </c>
      <c r="BI195" s="230">
        <f>IF(N195="nulová",J195,0)</f>
        <v>0</v>
      </c>
      <c r="BJ195" s="23" t="s">
        <v>187</v>
      </c>
      <c r="BK195" s="230">
        <f>ROUND(I195*H195,0)</f>
        <v>0</v>
      </c>
      <c r="BL195" s="23" t="s">
        <v>224</v>
      </c>
      <c r="BM195" s="23" t="s">
        <v>323</v>
      </c>
    </row>
    <row r="196" spans="2:51" s="11" customFormat="1" ht="13.5">
      <c r="B196" s="231"/>
      <c r="C196" s="232"/>
      <c r="D196" s="233" t="s">
        <v>194</v>
      </c>
      <c r="E196" s="234" t="s">
        <v>22</v>
      </c>
      <c r="F196" s="235" t="s">
        <v>324</v>
      </c>
      <c r="G196" s="232"/>
      <c r="H196" s="236">
        <v>2.45</v>
      </c>
      <c r="I196" s="237"/>
      <c r="J196" s="232"/>
      <c r="K196" s="232"/>
      <c r="L196" s="238"/>
      <c r="M196" s="239"/>
      <c r="N196" s="240"/>
      <c r="O196" s="240"/>
      <c r="P196" s="240"/>
      <c r="Q196" s="240"/>
      <c r="R196" s="240"/>
      <c r="S196" s="240"/>
      <c r="T196" s="241"/>
      <c r="AT196" s="242" t="s">
        <v>194</v>
      </c>
      <c r="AU196" s="242" t="s">
        <v>187</v>
      </c>
      <c r="AV196" s="11" t="s">
        <v>187</v>
      </c>
      <c r="AW196" s="11" t="s">
        <v>35</v>
      </c>
      <c r="AX196" s="11" t="s">
        <v>73</v>
      </c>
      <c r="AY196" s="242" t="s">
        <v>180</v>
      </c>
    </row>
    <row r="197" spans="2:51" s="11" customFormat="1" ht="13.5">
      <c r="B197" s="231"/>
      <c r="C197" s="232"/>
      <c r="D197" s="233" t="s">
        <v>194</v>
      </c>
      <c r="E197" s="234" t="s">
        <v>22</v>
      </c>
      <c r="F197" s="235" t="s">
        <v>325</v>
      </c>
      <c r="G197" s="232"/>
      <c r="H197" s="236">
        <v>1.1</v>
      </c>
      <c r="I197" s="237"/>
      <c r="J197" s="232"/>
      <c r="K197" s="232"/>
      <c r="L197" s="238"/>
      <c r="M197" s="239"/>
      <c r="N197" s="240"/>
      <c r="O197" s="240"/>
      <c r="P197" s="240"/>
      <c r="Q197" s="240"/>
      <c r="R197" s="240"/>
      <c r="S197" s="240"/>
      <c r="T197" s="241"/>
      <c r="AT197" s="242" t="s">
        <v>194</v>
      </c>
      <c r="AU197" s="242" t="s">
        <v>187</v>
      </c>
      <c r="AV197" s="11" t="s">
        <v>187</v>
      </c>
      <c r="AW197" s="11" t="s">
        <v>35</v>
      </c>
      <c r="AX197" s="11" t="s">
        <v>73</v>
      </c>
      <c r="AY197" s="242" t="s">
        <v>180</v>
      </c>
    </row>
    <row r="198" spans="2:51" s="12" customFormat="1" ht="13.5">
      <c r="B198" s="243"/>
      <c r="C198" s="244"/>
      <c r="D198" s="233" t="s">
        <v>194</v>
      </c>
      <c r="E198" s="245" t="s">
        <v>22</v>
      </c>
      <c r="F198" s="246" t="s">
        <v>196</v>
      </c>
      <c r="G198" s="244"/>
      <c r="H198" s="247">
        <v>3.55</v>
      </c>
      <c r="I198" s="248"/>
      <c r="J198" s="244"/>
      <c r="K198" s="244"/>
      <c r="L198" s="249"/>
      <c r="M198" s="250"/>
      <c r="N198" s="251"/>
      <c r="O198" s="251"/>
      <c r="P198" s="251"/>
      <c r="Q198" s="251"/>
      <c r="R198" s="251"/>
      <c r="S198" s="251"/>
      <c r="T198" s="252"/>
      <c r="AT198" s="253" t="s">
        <v>194</v>
      </c>
      <c r="AU198" s="253" t="s">
        <v>187</v>
      </c>
      <c r="AV198" s="12" t="s">
        <v>186</v>
      </c>
      <c r="AW198" s="12" t="s">
        <v>35</v>
      </c>
      <c r="AX198" s="12" t="s">
        <v>10</v>
      </c>
      <c r="AY198" s="253" t="s">
        <v>180</v>
      </c>
    </row>
    <row r="199" spans="2:65" s="1" customFormat="1" ht="34.2" customHeight="1">
      <c r="B199" s="45"/>
      <c r="C199" s="220" t="s">
        <v>326</v>
      </c>
      <c r="D199" s="220" t="s">
        <v>182</v>
      </c>
      <c r="E199" s="221" t="s">
        <v>327</v>
      </c>
      <c r="F199" s="222" t="s">
        <v>328</v>
      </c>
      <c r="G199" s="223" t="s">
        <v>192</v>
      </c>
      <c r="H199" s="224">
        <v>15.26</v>
      </c>
      <c r="I199" s="225"/>
      <c r="J199" s="224">
        <f>ROUND(I199*H199,0)</f>
        <v>0</v>
      </c>
      <c r="K199" s="222" t="s">
        <v>193</v>
      </c>
      <c r="L199" s="71"/>
      <c r="M199" s="226" t="s">
        <v>22</v>
      </c>
      <c r="N199" s="227" t="s">
        <v>45</v>
      </c>
      <c r="O199" s="46"/>
      <c r="P199" s="228">
        <f>O199*H199</f>
        <v>0</v>
      </c>
      <c r="Q199" s="228">
        <v>0</v>
      </c>
      <c r="R199" s="228">
        <f>Q199*H199</f>
        <v>0</v>
      </c>
      <c r="S199" s="228">
        <v>0</v>
      </c>
      <c r="T199" s="229">
        <f>S199*H199</f>
        <v>0</v>
      </c>
      <c r="AR199" s="23" t="s">
        <v>224</v>
      </c>
      <c r="AT199" s="23" t="s">
        <v>182</v>
      </c>
      <c r="AU199" s="23" t="s">
        <v>187</v>
      </c>
      <c r="AY199" s="23" t="s">
        <v>180</v>
      </c>
      <c r="BE199" s="230">
        <f>IF(N199="základní",J199,0)</f>
        <v>0</v>
      </c>
      <c r="BF199" s="230">
        <f>IF(N199="snížená",J199,0)</f>
        <v>0</v>
      </c>
      <c r="BG199" s="230">
        <f>IF(N199="zákl. přenesená",J199,0)</f>
        <v>0</v>
      </c>
      <c r="BH199" s="230">
        <f>IF(N199="sníž. přenesená",J199,0)</f>
        <v>0</v>
      </c>
      <c r="BI199" s="230">
        <f>IF(N199="nulová",J199,0)</f>
        <v>0</v>
      </c>
      <c r="BJ199" s="23" t="s">
        <v>187</v>
      </c>
      <c r="BK199" s="230">
        <f>ROUND(I199*H199,0)</f>
        <v>0</v>
      </c>
      <c r="BL199" s="23" t="s">
        <v>224</v>
      </c>
      <c r="BM199" s="23" t="s">
        <v>329</v>
      </c>
    </row>
    <row r="200" spans="2:51" s="11" customFormat="1" ht="13.5">
      <c r="B200" s="231"/>
      <c r="C200" s="232"/>
      <c r="D200" s="233" t="s">
        <v>194</v>
      </c>
      <c r="E200" s="234" t="s">
        <v>22</v>
      </c>
      <c r="F200" s="235" t="s">
        <v>330</v>
      </c>
      <c r="G200" s="232"/>
      <c r="H200" s="236">
        <v>9.8</v>
      </c>
      <c r="I200" s="237"/>
      <c r="J200" s="232"/>
      <c r="K200" s="232"/>
      <c r="L200" s="238"/>
      <c r="M200" s="239"/>
      <c r="N200" s="240"/>
      <c r="O200" s="240"/>
      <c r="P200" s="240"/>
      <c r="Q200" s="240"/>
      <c r="R200" s="240"/>
      <c r="S200" s="240"/>
      <c r="T200" s="241"/>
      <c r="AT200" s="242" t="s">
        <v>194</v>
      </c>
      <c r="AU200" s="242" t="s">
        <v>187</v>
      </c>
      <c r="AV200" s="11" t="s">
        <v>187</v>
      </c>
      <c r="AW200" s="11" t="s">
        <v>35</v>
      </c>
      <c r="AX200" s="11" t="s">
        <v>73</v>
      </c>
      <c r="AY200" s="242" t="s">
        <v>180</v>
      </c>
    </row>
    <row r="201" spans="2:51" s="11" customFormat="1" ht="13.5">
      <c r="B201" s="231"/>
      <c r="C201" s="232"/>
      <c r="D201" s="233" t="s">
        <v>194</v>
      </c>
      <c r="E201" s="234" t="s">
        <v>22</v>
      </c>
      <c r="F201" s="235" t="s">
        <v>331</v>
      </c>
      <c r="G201" s="232"/>
      <c r="H201" s="236">
        <v>5.46</v>
      </c>
      <c r="I201" s="237"/>
      <c r="J201" s="232"/>
      <c r="K201" s="232"/>
      <c r="L201" s="238"/>
      <c r="M201" s="239"/>
      <c r="N201" s="240"/>
      <c r="O201" s="240"/>
      <c r="P201" s="240"/>
      <c r="Q201" s="240"/>
      <c r="R201" s="240"/>
      <c r="S201" s="240"/>
      <c r="T201" s="241"/>
      <c r="AT201" s="242" t="s">
        <v>194</v>
      </c>
      <c r="AU201" s="242" t="s">
        <v>187</v>
      </c>
      <c r="AV201" s="11" t="s">
        <v>187</v>
      </c>
      <c r="AW201" s="11" t="s">
        <v>35</v>
      </c>
      <c r="AX201" s="11" t="s">
        <v>73</v>
      </c>
      <c r="AY201" s="242" t="s">
        <v>180</v>
      </c>
    </row>
    <row r="202" spans="2:51" s="12" customFormat="1" ht="13.5">
      <c r="B202" s="243"/>
      <c r="C202" s="244"/>
      <c r="D202" s="233" t="s">
        <v>194</v>
      </c>
      <c r="E202" s="245" t="s">
        <v>22</v>
      </c>
      <c r="F202" s="246" t="s">
        <v>196</v>
      </c>
      <c r="G202" s="244"/>
      <c r="H202" s="247">
        <v>15.26</v>
      </c>
      <c r="I202" s="248"/>
      <c r="J202" s="244"/>
      <c r="K202" s="244"/>
      <c r="L202" s="249"/>
      <c r="M202" s="250"/>
      <c r="N202" s="251"/>
      <c r="O202" s="251"/>
      <c r="P202" s="251"/>
      <c r="Q202" s="251"/>
      <c r="R202" s="251"/>
      <c r="S202" s="251"/>
      <c r="T202" s="252"/>
      <c r="AT202" s="253" t="s">
        <v>194</v>
      </c>
      <c r="AU202" s="253" t="s">
        <v>187</v>
      </c>
      <c r="AV202" s="12" t="s">
        <v>186</v>
      </c>
      <c r="AW202" s="12" t="s">
        <v>35</v>
      </c>
      <c r="AX202" s="12" t="s">
        <v>10</v>
      </c>
      <c r="AY202" s="253" t="s">
        <v>180</v>
      </c>
    </row>
    <row r="203" spans="2:65" s="1" customFormat="1" ht="34.2" customHeight="1">
      <c r="B203" s="45"/>
      <c r="C203" s="220" t="s">
        <v>258</v>
      </c>
      <c r="D203" s="220" t="s">
        <v>182</v>
      </c>
      <c r="E203" s="221" t="s">
        <v>332</v>
      </c>
      <c r="F203" s="222" t="s">
        <v>333</v>
      </c>
      <c r="G203" s="223" t="s">
        <v>334</v>
      </c>
      <c r="H203" s="225"/>
      <c r="I203" s="225"/>
      <c r="J203" s="224">
        <f>ROUND(I203*H203,0)</f>
        <v>0</v>
      </c>
      <c r="K203" s="222" t="s">
        <v>193</v>
      </c>
      <c r="L203" s="71"/>
      <c r="M203" s="226" t="s">
        <v>22</v>
      </c>
      <c r="N203" s="227" t="s">
        <v>45</v>
      </c>
      <c r="O203" s="46"/>
      <c r="P203" s="228">
        <f>O203*H203</f>
        <v>0</v>
      </c>
      <c r="Q203" s="228">
        <v>0</v>
      </c>
      <c r="R203" s="228">
        <f>Q203*H203</f>
        <v>0</v>
      </c>
      <c r="S203" s="228">
        <v>0</v>
      </c>
      <c r="T203" s="229">
        <f>S203*H203</f>
        <v>0</v>
      </c>
      <c r="AR203" s="23" t="s">
        <v>224</v>
      </c>
      <c r="AT203" s="23" t="s">
        <v>182</v>
      </c>
      <c r="AU203" s="23" t="s">
        <v>187</v>
      </c>
      <c r="AY203" s="23" t="s">
        <v>180</v>
      </c>
      <c r="BE203" s="230">
        <f>IF(N203="základní",J203,0)</f>
        <v>0</v>
      </c>
      <c r="BF203" s="230">
        <f>IF(N203="snížená",J203,0)</f>
        <v>0</v>
      </c>
      <c r="BG203" s="230">
        <f>IF(N203="zákl. přenesená",J203,0)</f>
        <v>0</v>
      </c>
      <c r="BH203" s="230">
        <f>IF(N203="sníž. přenesená",J203,0)</f>
        <v>0</v>
      </c>
      <c r="BI203" s="230">
        <f>IF(N203="nulová",J203,0)</f>
        <v>0</v>
      </c>
      <c r="BJ203" s="23" t="s">
        <v>187</v>
      </c>
      <c r="BK203" s="230">
        <f>ROUND(I203*H203,0)</f>
        <v>0</v>
      </c>
      <c r="BL203" s="23" t="s">
        <v>224</v>
      </c>
      <c r="BM203" s="23" t="s">
        <v>335</v>
      </c>
    </row>
    <row r="204" spans="2:47" s="1" customFormat="1" ht="13.5">
      <c r="B204" s="45"/>
      <c r="C204" s="73"/>
      <c r="D204" s="233" t="s">
        <v>205</v>
      </c>
      <c r="E204" s="73"/>
      <c r="F204" s="254" t="s">
        <v>336</v>
      </c>
      <c r="G204" s="73"/>
      <c r="H204" s="73"/>
      <c r="I204" s="190"/>
      <c r="J204" s="73"/>
      <c r="K204" s="73"/>
      <c r="L204" s="71"/>
      <c r="M204" s="255"/>
      <c r="N204" s="46"/>
      <c r="O204" s="46"/>
      <c r="P204" s="46"/>
      <c r="Q204" s="46"/>
      <c r="R204" s="46"/>
      <c r="S204" s="46"/>
      <c r="T204" s="94"/>
      <c r="AT204" s="23" t="s">
        <v>205</v>
      </c>
      <c r="AU204" s="23" t="s">
        <v>187</v>
      </c>
    </row>
    <row r="205" spans="2:63" s="10" customFormat="1" ht="29.85" customHeight="1">
      <c r="B205" s="204"/>
      <c r="C205" s="205"/>
      <c r="D205" s="206" t="s">
        <v>72</v>
      </c>
      <c r="E205" s="218" t="s">
        <v>337</v>
      </c>
      <c r="F205" s="218" t="s">
        <v>338</v>
      </c>
      <c r="G205" s="205"/>
      <c r="H205" s="205"/>
      <c r="I205" s="208"/>
      <c r="J205" s="219">
        <f>BK205</f>
        <v>0</v>
      </c>
      <c r="K205" s="205"/>
      <c r="L205" s="210"/>
      <c r="M205" s="211"/>
      <c r="N205" s="212"/>
      <c r="O205" s="212"/>
      <c r="P205" s="213">
        <f>SUM(P206:P225)</f>
        <v>0</v>
      </c>
      <c r="Q205" s="212"/>
      <c r="R205" s="213">
        <f>SUM(R206:R225)</f>
        <v>0</v>
      </c>
      <c r="S205" s="212"/>
      <c r="T205" s="214">
        <f>SUM(T206:T225)</f>
        <v>0</v>
      </c>
      <c r="AR205" s="215" t="s">
        <v>187</v>
      </c>
      <c r="AT205" s="216" t="s">
        <v>72</v>
      </c>
      <c r="AU205" s="216" t="s">
        <v>10</v>
      </c>
      <c r="AY205" s="215" t="s">
        <v>180</v>
      </c>
      <c r="BK205" s="217">
        <f>SUM(BK206:BK225)</f>
        <v>0</v>
      </c>
    </row>
    <row r="206" spans="2:65" s="1" customFormat="1" ht="14.4" customHeight="1">
      <c r="B206" s="45"/>
      <c r="C206" s="220" t="s">
        <v>339</v>
      </c>
      <c r="D206" s="220" t="s">
        <v>182</v>
      </c>
      <c r="E206" s="221" t="s">
        <v>340</v>
      </c>
      <c r="F206" s="222" t="s">
        <v>341</v>
      </c>
      <c r="G206" s="223" t="s">
        <v>269</v>
      </c>
      <c r="H206" s="224">
        <v>1</v>
      </c>
      <c r="I206" s="225"/>
      <c r="J206" s="224">
        <f>ROUND(I206*H206,0)</f>
        <v>0</v>
      </c>
      <c r="K206" s="222" t="s">
        <v>22</v>
      </c>
      <c r="L206" s="71"/>
      <c r="M206" s="226" t="s">
        <v>22</v>
      </c>
      <c r="N206" s="227" t="s">
        <v>45</v>
      </c>
      <c r="O206" s="46"/>
      <c r="P206" s="228">
        <f>O206*H206</f>
        <v>0</v>
      </c>
      <c r="Q206" s="228">
        <v>0</v>
      </c>
      <c r="R206" s="228">
        <f>Q206*H206</f>
        <v>0</v>
      </c>
      <c r="S206" s="228">
        <v>0</v>
      </c>
      <c r="T206" s="229">
        <f>S206*H206</f>
        <v>0</v>
      </c>
      <c r="AR206" s="23" t="s">
        <v>224</v>
      </c>
      <c r="AT206" s="23" t="s">
        <v>182</v>
      </c>
      <c r="AU206" s="23" t="s">
        <v>187</v>
      </c>
      <c r="AY206" s="23" t="s">
        <v>180</v>
      </c>
      <c r="BE206" s="230">
        <f>IF(N206="základní",J206,0)</f>
        <v>0</v>
      </c>
      <c r="BF206" s="230">
        <f>IF(N206="snížená",J206,0)</f>
        <v>0</v>
      </c>
      <c r="BG206" s="230">
        <f>IF(N206="zákl. přenesená",J206,0)</f>
        <v>0</v>
      </c>
      <c r="BH206" s="230">
        <f>IF(N206="sníž. přenesená",J206,0)</f>
        <v>0</v>
      </c>
      <c r="BI206" s="230">
        <f>IF(N206="nulová",J206,0)</f>
        <v>0</v>
      </c>
      <c r="BJ206" s="23" t="s">
        <v>187</v>
      </c>
      <c r="BK206" s="230">
        <f>ROUND(I206*H206,0)</f>
        <v>0</v>
      </c>
      <c r="BL206" s="23" t="s">
        <v>224</v>
      </c>
      <c r="BM206" s="23" t="s">
        <v>342</v>
      </c>
    </row>
    <row r="207" spans="2:65" s="1" customFormat="1" ht="14.4" customHeight="1">
      <c r="B207" s="45"/>
      <c r="C207" s="220" t="s">
        <v>265</v>
      </c>
      <c r="D207" s="220" t="s">
        <v>182</v>
      </c>
      <c r="E207" s="221" t="s">
        <v>343</v>
      </c>
      <c r="F207" s="222" t="s">
        <v>344</v>
      </c>
      <c r="G207" s="223" t="s">
        <v>203</v>
      </c>
      <c r="H207" s="224">
        <v>2</v>
      </c>
      <c r="I207" s="225"/>
      <c r="J207" s="224">
        <f>ROUND(I207*H207,0)</f>
        <v>0</v>
      </c>
      <c r="K207" s="222" t="s">
        <v>193</v>
      </c>
      <c r="L207" s="71"/>
      <c r="M207" s="226" t="s">
        <v>22</v>
      </c>
      <c r="N207" s="227" t="s">
        <v>45</v>
      </c>
      <c r="O207" s="46"/>
      <c r="P207" s="228">
        <f>O207*H207</f>
        <v>0</v>
      </c>
      <c r="Q207" s="228">
        <v>0</v>
      </c>
      <c r="R207" s="228">
        <f>Q207*H207</f>
        <v>0</v>
      </c>
      <c r="S207" s="228">
        <v>0</v>
      </c>
      <c r="T207" s="229">
        <f>S207*H207</f>
        <v>0</v>
      </c>
      <c r="AR207" s="23" t="s">
        <v>224</v>
      </c>
      <c r="AT207" s="23" t="s">
        <v>182</v>
      </c>
      <c r="AU207" s="23" t="s">
        <v>187</v>
      </c>
      <c r="AY207" s="23" t="s">
        <v>180</v>
      </c>
      <c r="BE207" s="230">
        <f>IF(N207="základní",J207,0)</f>
        <v>0</v>
      </c>
      <c r="BF207" s="230">
        <f>IF(N207="snížená",J207,0)</f>
        <v>0</v>
      </c>
      <c r="BG207" s="230">
        <f>IF(N207="zákl. přenesená",J207,0)</f>
        <v>0</v>
      </c>
      <c r="BH207" s="230">
        <f>IF(N207="sníž. přenesená",J207,0)</f>
        <v>0</v>
      </c>
      <c r="BI207" s="230">
        <f>IF(N207="nulová",J207,0)</f>
        <v>0</v>
      </c>
      <c r="BJ207" s="23" t="s">
        <v>187</v>
      </c>
      <c r="BK207" s="230">
        <f>ROUND(I207*H207,0)</f>
        <v>0</v>
      </c>
      <c r="BL207" s="23" t="s">
        <v>224</v>
      </c>
      <c r="BM207" s="23" t="s">
        <v>345</v>
      </c>
    </row>
    <row r="208" spans="2:47" s="1" customFormat="1" ht="13.5">
      <c r="B208" s="45"/>
      <c r="C208" s="73"/>
      <c r="D208" s="233" t="s">
        <v>205</v>
      </c>
      <c r="E208" s="73"/>
      <c r="F208" s="254" t="s">
        <v>346</v>
      </c>
      <c r="G208" s="73"/>
      <c r="H208" s="73"/>
      <c r="I208" s="190"/>
      <c r="J208" s="73"/>
      <c r="K208" s="73"/>
      <c r="L208" s="71"/>
      <c r="M208" s="255"/>
      <c r="N208" s="46"/>
      <c r="O208" s="46"/>
      <c r="P208" s="46"/>
      <c r="Q208" s="46"/>
      <c r="R208" s="46"/>
      <c r="S208" s="46"/>
      <c r="T208" s="94"/>
      <c r="AT208" s="23" t="s">
        <v>205</v>
      </c>
      <c r="AU208" s="23" t="s">
        <v>187</v>
      </c>
    </row>
    <row r="209" spans="2:51" s="11" customFormat="1" ht="13.5">
      <c r="B209" s="231"/>
      <c r="C209" s="232"/>
      <c r="D209" s="233" t="s">
        <v>194</v>
      </c>
      <c r="E209" s="234" t="s">
        <v>22</v>
      </c>
      <c r="F209" s="235" t="s">
        <v>347</v>
      </c>
      <c r="G209" s="232"/>
      <c r="H209" s="236">
        <v>2</v>
      </c>
      <c r="I209" s="237"/>
      <c r="J209" s="232"/>
      <c r="K209" s="232"/>
      <c r="L209" s="238"/>
      <c r="M209" s="239"/>
      <c r="N209" s="240"/>
      <c r="O209" s="240"/>
      <c r="P209" s="240"/>
      <c r="Q209" s="240"/>
      <c r="R209" s="240"/>
      <c r="S209" s="240"/>
      <c r="T209" s="241"/>
      <c r="AT209" s="242" t="s">
        <v>194</v>
      </c>
      <c r="AU209" s="242" t="s">
        <v>187</v>
      </c>
      <c r="AV209" s="11" t="s">
        <v>187</v>
      </c>
      <c r="AW209" s="11" t="s">
        <v>35</v>
      </c>
      <c r="AX209" s="11" t="s">
        <v>73</v>
      </c>
      <c r="AY209" s="242" t="s">
        <v>180</v>
      </c>
    </row>
    <row r="210" spans="2:51" s="12" customFormat="1" ht="13.5">
      <c r="B210" s="243"/>
      <c r="C210" s="244"/>
      <c r="D210" s="233" t="s">
        <v>194</v>
      </c>
      <c r="E210" s="245" t="s">
        <v>22</v>
      </c>
      <c r="F210" s="246" t="s">
        <v>196</v>
      </c>
      <c r="G210" s="244"/>
      <c r="H210" s="247">
        <v>2</v>
      </c>
      <c r="I210" s="248"/>
      <c r="J210" s="244"/>
      <c r="K210" s="244"/>
      <c r="L210" s="249"/>
      <c r="M210" s="250"/>
      <c r="N210" s="251"/>
      <c r="O210" s="251"/>
      <c r="P210" s="251"/>
      <c r="Q210" s="251"/>
      <c r="R210" s="251"/>
      <c r="S210" s="251"/>
      <c r="T210" s="252"/>
      <c r="AT210" s="253" t="s">
        <v>194</v>
      </c>
      <c r="AU210" s="253" t="s">
        <v>187</v>
      </c>
      <c r="AV210" s="12" t="s">
        <v>186</v>
      </c>
      <c r="AW210" s="12" t="s">
        <v>35</v>
      </c>
      <c r="AX210" s="12" t="s">
        <v>10</v>
      </c>
      <c r="AY210" s="253" t="s">
        <v>180</v>
      </c>
    </row>
    <row r="211" spans="2:65" s="1" customFormat="1" ht="14.4" customHeight="1">
      <c r="B211" s="45"/>
      <c r="C211" s="220" t="s">
        <v>348</v>
      </c>
      <c r="D211" s="220" t="s">
        <v>182</v>
      </c>
      <c r="E211" s="221" t="s">
        <v>349</v>
      </c>
      <c r="F211" s="222" t="s">
        <v>350</v>
      </c>
      <c r="G211" s="223" t="s">
        <v>203</v>
      </c>
      <c r="H211" s="224">
        <v>2</v>
      </c>
      <c r="I211" s="225"/>
      <c r="J211" s="224">
        <f>ROUND(I211*H211,0)</f>
        <v>0</v>
      </c>
      <c r="K211" s="222" t="s">
        <v>193</v>
      </c>
      <c r="L211" s="71"/>
      <c r="M211" s="226" t="s">
        <v>22</v>
      </c>
      <c r="N211" s="227" t="s">
        <v>45</v>
      </c>
      <c r="O211" s="46"/>
      <c r="P211" s="228">
        <f>O211*H211</f>
        <v>0</v>
      </c>
      <c r="Q211" s="228">
        <v>0</v>
      </c>
      <c r="R211" s="228">
        <f>Q211*H211</f>
        <v>0</v>
      </c>
      <c r="S211" s="228">
        <v>0</v>
      </c>
      <c r="T211" s="229">
        <f>S211*H211</f>
        <v>0</v>
      </c>
      <c r="AR211" s="23" t="s">
        <v>224</v>
      </c>
      <c r="AT211" s="23" t="s">
        <v>182</v>
      </c>
      <c r="AU211" s="23" t="s">
        <v>187</v>
      </c>
      <c r="AY211" s="23" t="s">
        <v>180</v>
      </c>
      <c r="BE211" s="230">
        <f>IF(N211="základní",J211,0)</f>
        <v>0</v>
      </c>
      <c r="BF211" s="230">
        <f>IF(N211="snížená",J211,0)</f>
        <v>0</v>
      </c>
      <c r="BG211" s="230">
        <f>IF(N211="zákl. přenesená",J211,0)</f>
        <v>0</v>
      </c>
      <c r="BH211" s="230">
        <f>IF(N211="sníž. přenesená",J211,0)</f>
        <v>0</v>
      </c>
      <c r="BI211" s="230">
        <f>IF(N211="nulová",J211,0)</f>
        <v>0</v>
      </c>
      <c r="BJ211" s="23" t="s">
        <v>187</v>
      </c>
      <c r="BK211" s="230">
        <f>ROUND(I211*H211,0)</f>
        <v>0</v>
      </c>
      <c r="BL211" s="23" t="s">
        <v>224</v>
      </c>
      <c r="BM211" s="23" t="s">
        <v>351</v>
      </c>
    </row>
    <row r="212" spans="2:47" s="1" customFormat="1" ht="13.5">
      <c r="B212" s="45"/>
      <c r="C212" s="73"/>
      <c r="D212" s="233" t="s">
        <v>205</v>
      </c>
      <c r="E212" s="73"/>
      <c r="F212" s="254" t="s">
        <v>346</v>
      </c>
      <c r="G212" s="73"/>
      <c r="H212" s="73"/>
      <c r="I212" s="190"/>
      <c r="J212" s="73"/>
      <c r="K212" s="73"/>
      <c r="L212" s="71"/>
      <c r="M212" s="255"/>
      <c r="N212" s="46"/>
      <c r="O212" s="46"/>
      <c r="P212" s="46"/>
      <c r="Q212" s="46"/>
      <c r="R212" s="46"/>
      <c r="S212" s="46"/>
      <c r="T212" s="94"/>
      <c r="AT212" s="23" t="s">
        <v>205</v>
      </c>
      <c r="AU212" s="23" t="s">
        <v>187</v>
      </c>
    </row>
    <row r="213" spans="2:65" s="1" customFormat="1" ht="14.4" customHeight="1">
      <c r="B213" s="45"/>
      <c r="C213" s="220" t="s">
        <v>270</v>
      </c>
      <c r="D213" s="220" t="s">
        <v>182</v>
      </c>
      <c r="E213" s="221" t="s">
        <v>352</v>
      </c>
      <c r="F213" s="222" t="s">
        <v>353</v>
      </c>
      <c r="G213" s="223" t="s">
        <v>203</v>
      </c>
      <c r="H213" s="224">
        <v>1</v>
      </c>
      <c r="I213" s="225"/>
      <c r="J213" s="224">
        <f>ROUND(I213*H213,0)</f>
        <v>0</v>
      </c>
      <c r="K213" s="222" t="s">
        <v>193</v>
      </c>
      <c r="L213" s="71"/>
      <c r="M213" s="226" t="s">
        <v>22</v>
      </c>
      <c r="N213" s="227" t="s">
        <v>45</v>
      </c>
      <c r="O213" s="46"/>
      <c r="P213" s="228">
        <f>O213*H213</f>
        <v>0</v>
      </c>
      <c r="Q213" s="228">
        <v>0</v>
      </c>
      <c r="R213" s="228">
        <f>Q213*H213</f>
        <v>0</v>
      </c>
      <c r="S213" s="228">
        <v>0</v>
      </c>
      <c r="T213" s="229">
        <f>S213*H213</f>
        <v>0</v>
      </c>
      <c r="AR213" s="23" t="s">
        <v>224</v>
      </c>
      <c r="AT213" s="23" t="s">
        <v>182</v>
      </c>
      <c r="AU213" s="23" t="s">
        <v>187</v>
      </c>
      <c r="AY213" s="23" t="s">
        <v>180</v>
      </c>
      <c r="BE213" s="230">
        <f>IF(N213="základní",J213,0)</f>
        <v>0</v>
      </c>
      <c r="BF213" s="230">
        <f>IF(N213="snížená",J213,0)</f>
        <v>0</v>
      </c>
      <c r="BG213" s="230">
        <f>IF(N213="zákl. přenesená",J213,0)</f>
        <v>0</v>
      </c>
      <c r="BH213" s="230">
        <f>IF(N213="sníž. přenesená",J213,0)</f>
        <v>0</v>
      </c>
      <c r="BI213" s="230">
        <f>IF(N213="nulová",J213,0)</f>
        <v>0</v>
      </c>
      <c r="BJ213" s="23" t="s">
        <v>187</v>
      </c>
      <c r="BK213" s="230">
        <f>ROUND(I213*H213,0)</f>
        <v>0</v>
      </c>
      <c r="BL213" s="23" t="s">
        <v>224</v>
      </c>
      <c r="BM213" s="23" t="s">
        <v>354</v>
      </c>
    </row>
    <row r="214" spans="2:47" s="1" customFormat="1" ht="13.5">
      <c r="B214" s="45"/>
      <c r="C214" s="73"/>
      <c r="D214" s="233" t="s">
        <v>205</v>
      </c>
      <c r="E214" s="73"/>
      <c r="F214" s="254" t="s">
        <v>346</v>
      </c>
      <c r="G214" s="73"/>
      <c r="H214" s="73"/>
      <c r="I214" s="190"/>
      <c r="J214" s="73"/>
      <c r="K214" s="73"/>
      <c r="L214" s="71"/>
      <c r="M214" s="255"/>
      <c r="N214" s="46"/>
      <c r="O214" s="46"/>
      <c r="P214" s="46"/>
      <c r="Q214" s="46"/>
      <c r="R214" s="46"/>
      <c r="S214" s="46"/>
      <c r="T214" s="94"/>
      <c r="AT214" s="23" t="s">
        <v>205</v>
      </c>
      <c r="AU214" s="23" t="s">
        <v>187</v>
      </c>
    </row>
    <row r="215" spans="2:65" s="1" customFormat="1" ht="22.8" customHeight="1">
      <c r="B215" s="45"/>
      <c r="C215" s="220" t="s">
        <v>355</v>
      </c>
      <c r="D215" s="220" t="s">
        <v>182</v>
      </c>
      <c r="E215" s="221" t="s">
        <v>356</v>
      </c>
      <c r="F215" s="222" t="s">
        <v>357</v>
      </c>
      <c r="G215" s="223" t="s">
        <v>358</v>
      </c>
      <c r="H215" s="224">
        <v>2</v>
      </c>
      <c r="I215" s="225"/>
      <c r="J215" s="224">
        <f>ROUND(I215*H215,0)</f>
        <v>0</v>
      </c>
      <c r="K215" s="222" t="s">
        <v>193</v>
      </c>
      <c r="L215" s="71"/>
      <c r="M215" s="226" t="s">
        <v>22</v>
      </c>
      <c r="N215" s="227" t="s">
        <v>45</v>
      </c>
      <c r="O215" s="46"/>
      <c r="P215" s="228">
        <f>O215*H215</f>
        <v>0</v>
      </c>
      <c r="Q215" s="228">
        <v>0</v>
      </c>
      <c r="R215" s="228">
        <f>Q215*H215</f>
        <v>0</v>
      </c>
      <c r="S215" s="228">
        <v>0</v>
      </c>
      <c r="T215" s="229">
        <f>S215*H215</f>
        <v>0</v>
      </c>
      <c r="AR215" s="23" t="s">
        <v>224</v>
      </c>
      <c r="AT215" s="23" t="s">
        <v>182</v>
      </c>
      <c r="AU215" s="23" t="s">
        <v>187</v>
      </c>
      <c r="AY215" s="23" t="s">
        <v>180</v>
      </c>
      <c r="BE215" s="230">
        <f>IF(N215="základní",J215,0)</f>
        <v>0</v>
      </c>
      <c r="BF215" s="230">
        <f>IF(N215="snížená",J215,0)</f>
        <v>0</v>
      </c>
      <c r="BG215" s="230">
        <f>IF(N215="zákl. přenesená",J215,0)</f>
        <v>0</v>
      </c>
      <c r="BH215" s="230">
        <f>IF(N215="sníž. přenesená",J215,0)</f>
        <v>0</v>
      </c>
      <c r="BI215" s="230">
        <f>IF(N215="nulová",J215,0)</f>
        <v>0</v>
      </c>
      <c r="BJ215" s="23" t="s">
        <v>187</v>
      </c>
      <c r="BK215" s="230">
        <f>ROUND(I215*H215,0)</f>
        <v>0</v>
      </c>
      <c r="BL215" s="23" t="s">
        <v>224</v>
      </c>
      <c r="BM215" s="23" t="s">
        <v>359</v>
      </c>
    </row>
    <row r="216" spans="2:47" s="1" customFormat="1" ht="13.5">
      <c r="B216" s="45"/>
      <c r="C216" s="73"/>
      <c r="D216" s="233" t="s">
        <v>205</v>
      </c>
      <c r="E216" s="73"/>
      <c r="F216" s="254" t="s">
        <v>360</v>
      </c>
      <c r="G216" s="73"/>
      <c r="H216" s="73"/>
      <c r="I216" s="190"/>
      <c r="J216" s="73"/>
      <c r="K216" s="73"/>
      <c r="L216" s="71"/>
      <c r="M216" s="255"/>
      <c r="N216" s="46"/>
      <c r="O216" s="46"/>
      <c r="P216" s="46"/>
      <c r="Q216" s="46"/>
      <c r="R216" s="46"/>
      <c r="S216" s="46"/>
      <c r="T216" s="94"/>
      <c r="AT216" s="23" t="s">
        <v>205</v>
      </c>
      <c r="AU216" s="23" t="s">
        <v>187</v>
      </c>
    </row>
    <row r="217" spans="2:65" s="1" customFormat="1" ht="22.8" customHeight="1">
      <c r="B217" s="45"/>
      <c r="C217" s="220" t="s">
        <v>274</v>
      </c>
      <c r="D217" s="220" t="s">
        <v>182</v>
      </c>
      <c r="E217" s="221" t="s">
        <v>361</v>
      </c>
      <c r="F217" s="222" t="s">
        <v>362</v>
      </c>
      <c r="G217" s="223" t="s">
        <v>358</v>
      </c>
      <c r="H217" s="224">
        <v>1</v>
      </c>
      <c r="I217" s="225"/>
      <c r="J217" s="224">
        <f>ROUND(I217*H217,0)</f>
        <v>0</v>
      </c>
      <c r="K217" s="222" t="s">
        <v>193</v>
      </c>
      <c r="L217" s="71"/>
      <c r="M217" s="226" t="s">
        <v>22</v>
      </c>
      <c r="N217" s="227" t="s">
        <v>45</v>
      </c>
      <c r="O217" s="46"/>
      <c r="P217" s="228">
        <f>O217*H217</f>
        <v>0</v>
      </c>
      <c r="Q217" s="228">
        <v>0</v>
      </c>
      <c r="R217" s="228">
        <f>Q217*H217</f>
        <v>0</v>
      </c>
      <c r="S217" s="228">
        <v>0</v>
      </c>
      <c r="T217" s="229">
        <f>S217*H217</f>
        <v>0</v>
      </c>
      <c r="AR217" s="23" t="s">
        <v>224</v>
      </c>
      <c r="AT217" s="23" t="s">
        <v>182</v>
      </c>
      <c r="AU217" s="23" t="s">
        <v>187</v>
      </c>
      <c r="AY217" s="23" t="s">
        <v>180</v>
      </c>
      <c r="BE217" s="230">
        <f>IF(N217="základní",J217,0)</f>
        <v>0</v>
      </c>
      <c r="BF217" s="230">
        <f>IF(N217="snížená",J217,0)</f>
        <v>0</v>
      </c>
      <c r="BG217" s="230">
        <f>IF(N217="zákl. přenesená",J217,0)</f>
        <v>0</v>
      </c>
      <c r="BH217" s="230">
        <f>IF(N217="sníž. přenesená",J217,0)</f>
        <v>0</v>
      </c>
      <c r="BI217" s="230">
        <f>IF(N217="nulová",J217,0)</f>
        <v>0</v>
      </c>
      <c r="BJ217" s="23" t="s">
        <v>187</v>
      </c>
      <c r="BK217" s="230">
        <f>ROUND(I217*H217,0)</f>
        <v>0</v>
      </c>
      <c r="BL217" s="23" t="s">
        <v>224</v>
      </c>
      <c r="BM217" s="23" t="s">
        <v>363</v>
      </c>
    </row>
    <row r="218" spans="2:47" s="1" customFormat="1" ht="13.5">
      <c r="B218" s="45"/>
      <c r="C218" s="73"/>
      <c r="D218" s="233" t="s">
        <v>205</v>
      </c>
      <c r="E218" s="73"/>
      <c r="F218" s="254" t="s">
        <v>360</v>
      </c>
      <c r="G218" s="73"/>
      <c r="H218" s="73"/>
      <c r="I218" s="190"/>
      <c r="J218" s="73"/>
      <c r="K218" s="73"/>
      <c r="L218" s="71"/>
      <c r="M218" s="255"/>
      <c r="N218" s="46"/>
      <c r="O218" s="46"/>
      <c r="P218" s="46"/>
      <c r="Q218" s="46"/>
      <c r="R218" s="46"/>
      <c r="S218" s="46"/>
      <c r="T218" s="94"/>
      <c r="AT218" s="23" t="s">
        <v>205</v>
      </c>
      <c r="AU218" s="23" t="s">
        <v>187</v>
      </c>
    </row>
    <row r="219" spans="2:65" s="1" customFormat="1" ht="22.8" customHeight="1">
      <c r="B219" s="45"/>
      <c r="C219" s="220" t="s">
        <v>364</v>
      </c>
      <c r="D219" s="220" t="s">
        <v>182</v>
      </c>
      <c r="E219" s="221" t="s">
        <v>365</v>
      </c>
      <c r="F219" s="222" t="s">
        <v>366</v>
      </c>
      <c r="G219" s="223" t="s">
        <v>358</v>
      </c>
      <c r="H219" s="224">
        <v>1</v>
      </c>
      <c r="I219" s="225"/>
      <c r="J219" s="224">
        <f>ROUND(I219*H219,0)</f>
        <v>0</v>
      </c>
      <c r="K219" s="222" t="s">
        <v>193</v>
      </c>
      <c r="L219" s="71"/>
      <c r="M219" s="226" t="s">
        <v>22</v>
      </c>
      <c r="N219" s="227" t="s">
        <v>45</v>
      </c>
      <c r="O219" s="46"/>
      <c r="P219" s="228">
        <f>O219*H219</f>
        <v>0</v>
      </c>
      <c r="Q219" s="228">
        <v>0</v>
      </c>
      <c r="R219" s="228">
        <f>Q219*H219</f>
        <v>0</v>
      </c>
      <c r="S219" s="228">
        <v>0</v>
      </c>
      <c r="T219" s="229">
        <f>S219*H219</f>
        <v>0</v>
      </c>
      <c r="AR219" s="23" t="s">
        <v>224</v>
      </c>
      <c r="AT219" s="23" t="s">
        <v>182</v>
      </c>
      <c r="AU219" s="23" t="s">
        <v>187</v>
      </c>
      <c r="AY219" s="23" t="s">
        <v>180</v>
      </c>
      <c r="BE219" s="230">
        <f>IF(N219="základní",J219,0)</f>
        <v>0</v>
      </c>
      <c r="BF219" s="230">
        <f>IF(N219="snížená",J219,0)</f>
        <v>0</v>
      </c>
      <c r="BG219" s="230">
        <f>IF(N219="zákl. přenesená",J219,0)</f>
        <v>0</v>
      </c>
      <c r="BH219" s="230">
        <f>IF(N219="sníž. přenesená",J219,0)</f>
        <v>0</v>
      </c>
      <c r="BI219" s="230">
        <f>IF(N219="nulová",J219,0)</f>
        <v>0</v>
      </c>
      <c r="BJ219" s="23" t="s">
        <v>187</v>
      </c>
      <c r="BK219" s="230">
        <f>ROUND(I219*H219,0)</f>
        <v>0</v>
      </c>
      <c r="BL219" s="23" t="s">
        <v>224</v>
      </c>
      <c r="BM219" s="23" t="s">
        <v>367</v>
      </c>
    </row>
    <row r="220" spans="2:47" s="1" customFormat="1" ht="13.5">
      <c r="B220" s="45"/>
      <c r="C220" s="73"/>
      <c r="D220" s="233" t="s">
        <v>205</v>
      </c>
      <c r="E220" s="73"/>
      <c r="F220" s="254" t="s">
        <v>360</v>
      </c>
      <c r="G220" s="73"/>
      <c r="H220" s="73"/>
      <c r="I220" s="190"/>
      <c r="J220" s="73"/>
      <c r="K220" s="73"/>
      <c r="L220" s="71"/>
      <c r="M220" s="255"/>
      <c r="N220" s="46"/>
      <c r="O220" s="46"/>
      <c r="P220" s="46"/>
      <c r="Q220" s="46"/>
      <c r="R220" s="46"/>
      <c r="S220" s="46"/>
      <c r="T220" s="94"/>
      <c r="AT220" s="23" t="s">
        <v>205</v>
      </c>
      <c r="AU220" s="23" t="s">
        <v>187</v>
      </c>
    </row>
    <row r="221" spans="2:65" s="1" customFormat="1" ht="22.8" customHeight="1">
      <c r="B221" s="45"/>
      <c r="C221" s="220" t="s">
        <v>278</v>
      </c>
      <c r="D221" s="220" t="s">
        <v>182</v>
      </c>
      <c r="E221" s="221" t="s">
        <v>368</v>
      </c>
      <c r="F221" s="222" t="s">
        <v>369</v>
      </c>
      <c r="G221" s="223" t="s">
        <v>358</v>
      </c>
      <c r="H221" s="224">
        <v>1</v>
      </c>
      <c r="I221" s="225"/>
      <c r="J221" s="224">
        <f>ROUND(I221*H221,0)</f>
        <v>0</v>
      </c>
      <c r="K221" s="222" t="s">
        <v>193</v>
      </c>
      <c r="L221" s="71"/>
      <c r="M221" s="226" t="s">
        <v>22</v>
      </c>
      <c r="N221" s="227" t="s">
        <v>45</v>
      </c>
      <c r="O221" s="46"/>
      <c r="P221" s="228">
        <f>O221*H221</f>
        <v>0</v>
      </c>
      <c r="Q221" s="228">
        <v>0</v>
      </c>
      <c r="R221" s="228">
        <f>Q221*H221</f>
        <v>0</v>
      </c>
      <c r="S221" s="228">
        <v>0</v>
      </c>
      <c r="T221" s="229">
        <f>S221*H221</f>
        <v>0</v>
      </c>
      <c r="AR221" s="23" t="s">
        <v>224</v>
      </c>
      <c r="AT221" s="23" t="s">
        <v>182</v>
      </c>
      <c r="AU221" s="23" t="s">
        <v>187</v>
      </c>
      <c r="AY221" s="23" t="s">
        <v>180</v>
      </c>
      <c r="BE221" s="230">
        <f>IF(N221="základní",J221,0)</f>
        <v>0</v>
      </c>
      <c r="BF221" s="230">
        <f>IF(N221="snížená",J221,0)</f>
        <v>0</v>
      </c>
      <c r="BG221" s="230">
        <f>IF(N221="zákl. přenesená",J221,0)</f>
        <v>0</v>
      </c>
      <c r="BH221" s="230">
        <f>IF(N221="sníž. přenesená",J221,0)</f>
        <v>0</v>
      </c>
      <c r="BI221" s="230">
        <f>IF(N221="nulová",J221,0)</f>
        <v>0</v>
      </c>
      <c r="BJ221" s="23" t="s">
        <v>187</v>
      </c>
      <c r="BK221" s="230">
        <f>ROUND(I221*H221,0)</f>
        <v>0</v>
      </c>
      <c r="BL221" s="23" t="s">
        <v>224</v>
      </c>
      <c r="BM221" s="23" t="s">
        <v>370</v>
      </c>
    </row>
    <row r="222" spans="2:65" s="1" customFormat="1" ht="14.4" customHeight="1">
      <c r="B222" s="45"/>
      <c r="C222" s="220" t="s">
        <v>371</v>
      </c>
      <c r="D222" s="220" t="s">
        <v>182</v>
      </c>
      <c r="E222" s="221" t="s">
        <v>372</v>
      </c>
      <c r="F222" s="222" t="s">
        <v>373</v>
      </c>
      <c r="G222" s="223" t="s">
        <v>203</v>
      </c>
      <c r="H222" s="224">
        <v>5</v>
      </c>
      <c r="I222" s="225"/>
      <c r="J222" s="224">
        <f>ROUND(I222*H222,0)</f>
        <v>0</v>
      </c>
      <c r="K222" s="222" t="s">
        <v>193</v>
      </c>
      <c r="L222" s="71"/>
      <c r="M222" s="226" t="s">
        <v>22</v>
      </c>
      <c r="N222" s="227" t="s">
        <v>45</v>
      </c>
      <c r="O222" s="46"/>
      <c r="P222" s="228">
        <f>O222*H222</f>
        <v>0</v>
      </c>
      <c r="Q222" s="228">
        <v>0</v>
      </c>
      <c r="R222" s="228">
        <f>Q222*H222</f>
        <v>0</v>
      </c>
      <c r="S222" s="228">
        <v>0</v>
      </c>
      <c r="T222" s="229">
        <f>S222*H222</f>
        <v>0</v>
      </c>
      <c r="AR222" s="23" t="s">
        <v>224</v>
      </c>
      <c r="AT222" s="23" t="s">
        <v>182</v>
      </c>
      <c r="AU222" s="23" t="s">
        <v>187</v>
      </c>
      <c r="AY222" s="23" t="s">
        <v>180</v>
      </c>
      <c r="BE222" s="230">
        <f>IF(N222="základní",J222,0)</f>
        <v>0</v>
      </c>
      <c r="BF222" s="230">
        <f>IF(N222="snížená",J222,0)</f>
        <v>0</v>
      </c>
      <c r="BG222" s="230">
        <f>IF(N222="zákl. přenesená",J222,0)</f>
        <v>0</v>
      </c>
      <c r="BH222" s="230">
        <f>IF(N222="sníž. přenesená",J222,0)</f>
        <v>0</v>
      </c>
      <c r="BI222" s="230">
        <f>IF(N222="nulová",J222,0)</f>
        <v>0</v>
      </c>
      <c r="BJ222" s="23" t="s">
        <v>187</v>
      </c>
      <c r="BK222" s="230">
        <f>ROUND(I222*H222,0)</f>
        <v>0</v>
      </c>
      <c r="BL222" s="23" t="s">
        <v>224</v>
      </c>
      <c r="BM222" s="23" t="s">
        <v>374</v>
      </c>
    </row>
    <row r="223" spans="2:47" s="1" customFormat="1" ht="13.5">
      <c r="B223" s="45"/>
      <c r="C223" s="73"/>
      <c r="D223" s="233" t="s">
        <v>205</v>
      </c>
      <c r="E223" s="73"/>
      <c r="F223" s="254" t="s">
        <v>375</v>
      </c>
      <c r="G223" s="73"/>
      <c r="H223" s="73"/>
      <c r="I223" s="190"/>
      <c r="J223" s="73"/>
      <c r="K223" s="73"/>
      <c r="L223" s="71"/>
      <c r="M223" s="255"/>
      <c r="N223" s="46"/>
      <c r="O223" s="46"/>
      <c r="P223" s="46"/>
      <c r="Q223" s="46"/>
      <c r="R223" s="46"/>
      <c r="S223" s="46"/>
      <c r="T223" s="94"/>
      <c r="AT223" s="23" t="s">
        <v>205</v>
      </c>
      <c r="AU223" s="23" t="s">
        <v>187</v>
      </c>
    </row>
    <row r="224" spans="2:65" s="1" customFormat="1" ht="34.2" customHeight="1">
      <c r="B224" s="45"/>
      <c r="C224" s="220" t="s">
        <v>286</v>
      </c>
      <c r="D224" s="220" t="s">
        <v>182</v>
      </c>
      <c r="E224" s="221" t="s">
        <v>376</v>
      </c>
      <c r="F224" s="222" t="s">
        <v>377</v>
      </c>
      <c r="G224" s="223" t="s">
        <v>334</v>
      </c>
      <c r="H224" s="225"/>
      <c r="I224" s="225"/>
      <c r="J224" s="224">
        <f>ROUND(I224*H224,0)</f>
        <v>0</v>
      </c>
      <c r="K224" s="222" t="s">
        <v>193</v>
      </c>
      <c r="L224" s="71"/>
      <c r="M224" s="226" t="s">
        <v>22</v>
      </c>
      <c r="N224" s="227" t="s">
        <v>45</v>
      </c>
      <c r="O224" s="46"/>
      <c r="P224" s="228">
        <f>O224*H224</f>
        <v>0</v>
      </c>
      <c r="Q224" s="228">
        <v>0</v>
      </c>
      <c r="R224" s="228">
        <f>Q224*H224</f>
        <v>0</v>
      </c>
      <c r="S224" s="228">
        <v>0</v>
      </c>
      <c r="T224" s="229">
        <f>S224*H224</f>
        <v>0</v>
      </c>
      <c r="AR224" s="23" t="s">
        <v>224</v>
      </c>
      <c r="AT224" s="23" t="s">
        <v>182</v>
      </c>
      <c r="AU224" s="23" t="s">
        <v>187</v>
      </c>
      <c r="AY224" s="23" t="s">
        <v>180</v>
      </c>
      <c r="BE224" s="230">
        <f>IF(N224="základní",J224,0)</f>
        <v>0</v>
      </c>
      <c r="BF224" s="230">
        <f>IF(N224="snížená",J224,0)</f>
        <v>0</v>
      </c>
      <c r="BG224" s="230">
        <f>IF(N224="zákl. přenesená",J224,0)</f>
        <v>0</v>
      </c>
      <c r="BH224" s="230">
        <f>IF(N224="sníž. přenesená",J224,0)</f>
        <v>0</v>
      </c>
      <c r="BI224" s="230">
        <f>IF(N224="nulová",J224,0)</f>
        <v>0</v>
      </c>
      <c r="BJ224" s="23" t="s">
        <v>187</v>
      </c>
      <c r="BK224" s="230">
        <f>ROUND(I224*H224,0)</f>
        <v>0</v>
      </c>
      <c r="BL224" s="23" t="s">
        <v>224</v>
      </c>
      <c r="BM224" s="23" t="s">
        <v>378</v>
      </c>
    </row>
    <row r="225" spans="2:47" s="1" customFormat="1" ht="13.5">
      <c r="B225" s="45"/>
      <c r="C225" s="73"/>
      <c r="D225" s="233" t="s">
        <v>205</v>
      </c>
      <c r="E225" s="73"/>
      <c r="F225" s="254" t="s">
        <v>336</v>
      </c>
      <c r="G225" s="73"/>
      <c r="H225" s="73"/>
      <c r="I225" s="190"/>
      <c r="J225" s="73"/>
      <c r="K225" s="73"/>
      <c r="L225" s="71"/>
      <c r="M225" s="255"/>
      <c r="N225" s="46"/>
      <c r="O225" s="46"/>
      <c r="P225" s="46"/>
      <c r="Q225" s="46"/>
      <c r="R225" s="46"/>
      <c r="S225" s="46"/>
      <c r="T225" s="94"/>
      <c r="AT225" s="23" t="s">
        <v>205</v>
      </c>
      <c r="AU225" s="23" t="s">
        <v>187</v>
      </c>
    </row>
    <row r="226" spans="2:63" s="10" customFormat="1" ht="29.85" customHeight="1">
      <c r="B226" s="204"/>
      <c r="C226" s="205"/>
      <c r="D226" s="206" t="s">
        <v>72</v>
      </c>
      <c r="E226" s="218" t="s">
        <v>379</v>
      </c>
      <c r="F226" s="218" t="s">
        <v>380</v>
      </c>
      <c r="G226" s="205"/>
      <c r="H226" s="205"/>
      <c r="I226" s="208"/>
      <c r="J226" s="219">
        <f>BK226</f>
        <v>0</v>
      </c>
      <c r="K226" s="205"/>
      <c r="L226" s="210"/>
      <c r="M226" s="211"/>
      <c r="N226" s="212"/>
      <c r="O226" s="212"/>
      <c r="P226" s="213">
        <f>SUM(P227:P244)</f>
        <v>0</v>
      </c>
      <c r="Q226" s="212"/>
      <c r="R226" s="213">
        <f>SUM(R227:R244)</f>
        <v>0</v>
      </c>
      <c r="S226" s="212"/>
      <c r="T226" s="214">
        <f>SUM(T227:T244)</f>
        <v>0</v>
      </c>
      <c r="AR226" s="215" t="s">
        <v>187</v>
      </c>
      <c r="AT226" s="216" t="s">
        <v>72</v>
      </c>
      <c r="AU226" s="216" t="s">
        <v>10</v>
      </c>
      <c r="AY226" s="215" t="s">
        <v>180</v>
      </c>
      <c r="BK226" s="217">
        <f>SUM(BK227:BK244)</f>
        <v>0</v>
      </c>
    </row>
    <row r="227" spans="2:65" s="1" customFormat="1" ht="14.4" customHeight="1">
      <c r="B227" s="45"/>
      <c r="C227" s="220" t="s">
        <v>381</v>
      </c>
      <c r="D227" s="220" t="s">
        <v>182</v>
      </c>
      <c r="E227" s="221" t="s">
        <v>382</v>
      </c>
      <c r="F227" s="222" t="s">
        <v>341</v>
      </c>
      <c r="G227" s="223" t="s">
        <v>269</v>
      </c>
      <c r="H227" s="224">
        <v>2</v>
      </c>
      <c r="I227" s="225"/>
      <c r="J227" s="224">
        <f>ROUND(I227*H227,0)</f>
        <v>0</v>
      </c>
      <c r="K227" s="222" t="s">
        <v>22</v>
      </c>
      <c r="L227" s="71"/>
      <c r="M227" s="226" t="s">
        <v>22</v>
      </c>
      <c r="N227" s="227" t="s">
        <v>45</v>
      </c>
      <c r="O227" s="46"/>
      <c r="P227" s="228">
        <f>O227*H227</f>
        <v>0</v>
      </c>
      <c r="Q227" s="228">
        <v>0</v>
      </c>
      <c r="R227" s="228">
        <f>Q227*H227</f>
        <v>0</v>
      </c>
      <c r="S227" s="228">
        <v>0</v>
      </c>
      <c r="T227" s="229">
        <f>S227*H227</f>
        <v>0</v>
      </c>
      <c r="AR227" s="23" t="s">
        <v>224</v>
      </c>
      <c r="AT227" s="23" t="s">
        <v>182</v>
      </c>
      <c r="AU227" s="23" t="s">
        <v>187</v>
      </c>
      <c r="AY227" s="23" t="s">
        <v>180</v>
      </c>
      <c r="BE227" s="230">
        <f>IF(N227="základní",J227,0)</f>
        <v>0</v>
      </c>
      <c r="BF227" s="230">
        <f>IF(N227="snížená",J227,0)</f>
        <v>0</v>
      </c>
      <c r="BG227" s="230">
        <f>IF(N227="zákl. přenesená",J227,0)</f>
        <v>0</v>
      </c>
      <c r="BH227" s="230">
        <f>IF(N227="sníž. přenesená",J227,0)</f>
        <v>0</v>
      </c>
      <c r="BI227" s="230">
        <f>IF(N227="nulová",J227,0)</f>
        <v>0</v>
      </c>
      <c r="BJ227" s="23" t="s">
        <v>187</v>
      </c>
      <c r="BK227" s="230">
        <f>ROUND(I227*H227,0)</f>
        <v>0</v>
      </c>
      <c r="BL227" s="23" t="s">
        <v>224</v>
      </c>
      <c r="BM227" s="23" t="s">
        <v>383</v>
      </c>
    </row>
    <row r="228" spans="2:65" s="1" customFormat="1" ht="22.8" customHeight="1">
      <c r="B228" s="45"/>
      <c r="C228" s="220" t="s">
        <v>290</v>
      </c>
      <c r="D228" s="220" t="s">
        <v>182</v>
      </c>
      <c r="E228" s="221" t="s">
        <v>384</v>
      </c>
      <c r="F228" s="222" t="s">
        <v>385</v>
      </c>
      <c r="G228" s="223" t="s">
        <v>203</v>
      </c>
      <c r="H228" s="224">
        <v>14</v>
      </c>
      <c r="I228" s="225"/>
      <c r="J228" s="224">
        <f>ROUND(I228*H228,0)</f>
        <v>0</v>
      </c>
      <c r="K228" s="222" t="s">
        <v>193</v>
      </c>
      <c r="L228" s="71"/>
      <c r="M228" s="226" t="s">
        <v>22</v>
      </c>
      <c r="N228" s="227" t="s">
        <v>45</v>
      </c>
      <c r="O228" s="46"/>
      <c r="P228" s="228">
        <f>O228*H228</f>
        <v>0</v>
      </c>
      <c r="Q228" s="228">
        <v>0</v>
      </c>
      <c r="R228" s="228">
        <f>Q228*H228</f>
        <v>0</v>
      </c>
      <c r="S228" s="228">
        <v>0</v>
      </c>
      <c r="T228" s="229">
        <f>S228*H228</f>
        <v>0</v>
      </c>
      <c r="AR228" s="23" t="s">
        <v>224</v>
      </c>
      <c r="AT228" s="23" t="s">
        <v>182</v>
      </c>
      <c r="AU228" s="23" t="s">
        <v>187</v>
      </c>
      <c r="AY228" s="23" t="s">
        <v>180</v>
      </c>
      <c r="BE228" s="230">
        <f>IF(N228="základní",J228,0)</f>
        <v>0</v>
      </c>
      <c r="BF228" s="230">
        <f>IF(N228="snížená",J228,0)</f>
        <v>0</v>
      </c>
      <c r="BG228" s="230">
        <f>IF(N228="zákl. přenesená",J228,0)</f>
        <v>0</v>
      </c>
      <c r="BH228" s="230">
        <f>IF(N228="sníž. přenesená",J228,0)</f>
        <v>0</v>
      </c>
      <c r="BI228" s="230">
        <f>IF(N228="nulová",J228,0)</f>
        <v>0</v>
      </c>
      <c r="BJ228" s="23" t="s">
        <v>187</v>
      </c>
      <c r="BK228" s="230">
        <f>ROUND(I228*H228,0)</f>
        <v>0</v>
      </c>
      <c r="BL228" s="23" t="s">
        <v>224</v>
      </c>
      <c r="BM228" s="23" t="s">
        <v>386</v>
      </c>
    </row>
    <row r="229" spans="2:47" s="1" customFormat="1" ht="13.5">
      <c r="B229" s="45"/>
      <c r="C229" s="73"/>
      <c r="D229" s="233" t="s">
        <v>205</v>
      </c>
      <c r="E229" s="73"/>
      <c r="F229" s="254" t="s">
        <v>387</v>
      </c>
      <c r="G229" s="73"/>
      <c r="H229" s="73"/>
      <c r="I229" s="190"/>
      <c r="J229" s="73"/>
      <c r="K229" s="73"/>
      <c r="L229" s="71"/>
      <c r="M229" s="255"/>
      <c r="N229" s="46"/>
      <c r="O229" s="46"/>
      <c r="P229" s="46"/>
      <c r="Q229" s="46"/>
      <c r="R229" s="46"/>
      <c r="S229" s="46"/>
      <c r="T229" s="94"/>
      <c r="AT229" s="23" t="s">
        <v>205</v>
      </c>
      <c r="AU229" s="23" t="s">
        <v>187</v>
      </c>
    </row>
    <row r="230" spans="2:51" s="11" customFormat="1" ht="13.5">
      <c r="B230" s="231"/>
      <c r="C230" s="232"/>
      <c r="D230" s="233" t="s">
        <v>194</v>
      </c>
      <c r="E230" s="234" t="s">
        <v>22</v>
      </c>
      <c r="F230" s="235" t="s">
        <v>388</v>
      </c>
      <c r="G230" s="232"/>
      <c r="H230" s="236">
        <v>14</v>
      </c>
      <c r="I230" s="237"/>
      <c r="J230" s="232"/>
      <c r="K230" s="232"/>
      <c r="L230" s="238"/>
      <c r="M230" s="239"/>
      <c r="N230" s="240"/>
      <c r="O230" s="240"/>
      <c r="P230" s="240"/>
      <c r="Q230" s="240"/>
      <c r="R230" s="240"/>
      <c r="S230" s="240"/>
      <c r="T230" s="241"/>
      <c r="AT230" s="242" t="s">
        <v>194</v>
      </c>
      <c r="AU230" s="242" t="s">
        <v>187</v>
      </c>
      <c r="AV230" s="11" t="s">
        <v>187</v>
      </c>
      <c r="AW230" s="11" t="s">
        <v>35</v>
      </c>
      <c r="AX230" s="11" t="s">
        <v>73</v>
      </c>
      <c r="AY230" s="242" t="s">
        <v>180</v>
      </c>
    </row>
    <row r="231" spans="2:51" s="12" customFormat="1" ht="13.5">
      <c r="B231" s="243"/>
      <c r="C231" s="244"/>
      <c r="D231" s="233" t="s">
        <v>194</v>
      </c>
      <c r="E231" s="245" t="s">
        <v>22</v>
      </c>
      <c r="F231" s="246" t="s">
        <v>196</v>
      </c>
      <c r="G231" s="244"/>
      <c r="H231" s="247">
        <v>14</v>
      </c>
      <c r="I231" s="248"/>
      <c r="J231" s="244"/>
      <c r="K231" s="244"/>
      <c r="L231" s="249"/>
      <c r="M231" s="250"/>
      <c r="N231" s="251"/>
      <c r="O231" s="251"/>
      <c r="P231" s="251"/>
      <c r="Q231" s="251"/>
      <c r="R231" s="251"/>
      <c r="S231" s="251"/>
      <c r="T231" s="252"/>
      <c r="AT231" s="253" t="s">
        <v>194</v>
      </c>
      <c r="AU231" s="253" t="s">
        <v>187</v>
      </c>
      <c r="AV231" s="12" t="s">
        <v>186</v>
      </c>
      <c r="AW231" s="12" t="s">
        <v>35</v>
      </c>
      <c r="AX231" s="12" t="s">
        <v>10</v>
      </c>
      <c r="AY231" s="253" t="s">
        <v>180</v>
      </c>
    </row>
    <row r="232" spans="2:65" s="1" customFormat="1" ht="34.2" customHeight="1">
      <c r="B232" s="45"/>
      <c r="C232" s="220" t="s">
        <v>389</v>
      </c>
      <c r="D232" s="220" t="s">
        <v>182</v>
      </c>
      <c r="E232" s="221" t="s">
        <v>390</v>
      </c>
      <c r="F232" s="222" t="s">
        <v>391</v>
      </c>
      <c r="G232" s="223" t="s">
        <v>203</v>
      </c>
      <c r="H232" s="224">
        <v>14</v>
      </c>
      <c r="I232" s="225"/>
      <c r="J232" s="224">
        <f>ROUND(I232*H232,0)</f>
        <v>0</v>
      </c>
      <c r="K232" s="222" t="s">
        <v>193</v>
      </c>
      <c r="L232" s="71"/>
      <c r="M232" s="226" t="s">
        <v>22</v>
      </c>
      <c r="N232" s="227" t="s">
        <v>45</v>
      </c>
      <c r="O232" s="46"/>
      <c r="P232" s="228">
        <f>O232*H232</f>
        <v>0</v>
      </c>
      <c r="Q232" s="228">
        <v>0</v>
      </c>
      <c r="R232" s="228">
        <f>Q232*H232</f>
        <v>0</v>
      </c>
      <c r="S232" s="228">
        <v>0</v>
      </c>
      <c r="T232" s="229">
        <f>S232*H232</f>
        <v>0</v>
      </c>
      <c r="AR232" s="23" t="s">
        <v>224</v>
      </c>
      <c r="AT232" s="23" t="s">
        <v>182</v>
      </c>
      <c r="AU232" s="23" t="s">
        <v>187</v>
      </c>
      <c r="AY232" s="23" t="s">
        <v>180</v>
      </c>
      <c r="BE232" s="230">
        <f>IF(N232="základní",J232,0)</f>
        <v>0</v>
      </c>
      <c r="BF232" s="230">
        <f>IF(N232="snížená",J232,0)</f>
        <v>0</v>
      </c>
      <c r="BG232" s="230">
        <f>IF(N232="zákl. přenesená",J232,0)</f>
        <v>0</v>
      </c>
      <c r="BH232" s="230">
        <f>IF(N232="sníž. přenesená",J232,0)</f>
        <v>0</v>
      </c>
      <c r="BI232" s="230">
        <f>IF(N232="nulová",J232,0)</f>
        <v>0</v>
      </c>
      <c r="BJ232" s="23" t="s">
        <v>187</v>
      </c>
      <c r="BK232" s="230">
        <f>ROUND(I232*H232,0)</f>
        <v>0</v>
      </c>
      <c r="BL232" s="23" t="s">
        <v>224</v>
      </c>
      <c r="BM232" s="23" t="s">
        <v>392</v>
      </c>
    </row>
    <row r="233" spans="2:47" s="1" customFormat="1" ht="13.5">
      <c r="B233" s="45"/>
      <c r="C233" s="73"/>
      <c r="D233" s="233" t="s">
        <v>205</v>
      </c>
      <c r="E233" s="73"/>
      <c r="F233" s="254" t="s">
        <v>393</v>
      </c>
      <c r="G233" s="73"/>
      <c r="H233" s="73"/>
      <c r="I233" s="190"/>
      <c r="J233" s="73"/>
      <c r="K233" s="73"/>
      <c r="L233" s="71"/>
      <c r="M233" s="255"/>
      <c r="N233" s="46"/>
      <c r="O233" s="46"/>
      <c r="P233" s="46"/>
      <c r="Q233" s="46"/>
      <c r="R233" s="46"/>
      <c r="S233" s="46"/>
      <c r="T233" s="94"/>
      <c r="AT233" s="23" t="s">
        <v>205</v>
      </c>
      <c r="AU233" s="23" t="s">
        <v>187</v>
      </c>
    </row>
    <row r="234" spans="2:65" s="1" customFormat="1" ht="22.8" customHeight="1">
      <c r="B234" s="45"/>
      <c r="C234" s="220" t="s">
        <v>294</v>
      </c>
      <c r="D234" s="220" t="s">
        <v>182</v>
      </c>
      <c r="E234" s="221" t="s">
        <v>394</v>
      </c>
      <c r="F234" s="222" t="s">
        <v>395</v>
      </c>
      <c r="G234" s="223" t="s">
        <v>358</v>
      </c>
      <c r="H234" s="224">
        <v>8</v>
      </c>
      <c r="I234" s="225"/>
      <c r="J234" s="224">
        <f>ROUND(I234*H234,0)</f>
        <v>0</v>
      </c>
      <c r="K234" s="222" t="s">
        <v>193</v>
      </c>
      <c r="L234" s="71"/>
      <c r="M234" s="226" t="s">
        <v>22</v>
      </c>
      <c r="N234" s="227" t="s">
        <v>45</v>
      </c>
      <c r="O234" s="46"/>
      <c r="P234" s="228">
        <f>O234*H234</f>
        <v>0</v>
      </c>
      <c r="Q234" s="228">
        <v>0</v>
      </c>
      <c r="R234" s="228">
        <f>Q234*H234</f>
        <v>0</v>
      </c>
      <c r="S234" s="228">
        <v>0</v>
      </c>
      <c r="T234" s="229">
        <f>S234*H234</f>
        <v>0</v>
      </c>
      <c r="AR234" s="23" t="s">
        <v>224</v>
      </c>
      <c r="AT234" s="23" t="s">
        <v>182</v>
      </c>
      <c r="AU234" s="23" t="s">
        <v>187</v>
      </c>
      <c r="AY234" s="23" t="s">
        <v>180</v>
      </c>
      <c r="BE234" s="230">
        <f>IF(N234="základní",J234,0)</f>
        <v>0</v>
      </c>
      <c r="BF234" s="230">
        <f>IF(N234="snížená",J234,0)</f>
        <v>0</v>
      </c>
      <c r="BG234" s="230">
        <f>IF(N234="zákl. přenesená",J234,0)</f>
        <v>0</v>
      </c>
      <c r="BH234" s="230">
        <f>IF(N234="sníž. přenesená",J234,0)</f>
        <v>0</v>
      </c>
      <c r="BI234" s="230">
        <f>IF(N234="nulová",J234,0)</f>
        <v>0</v>
      </c>
      <c r="BJ234" s="23" t="s">
        <v>187</v>
      </c>
      <c r="BK234" s="230">
        <f>ROUND(I234*H234,0)</f>
        <v>0</v>
      </c>
      <c r="BL234" s="23" t="s">
        <v>224</v>
      </c>
      <c r="BM234" s="23" t="s">
        <v>396</v>
      </c>
    </row>
    <row r="235" spans="2:47" s="1" customFormat="1" ht="13.5">
      <c r="B235" s="45"/>
      <c r="C235" s="73"/>
      <c r="D235" s="233" t="s">
        <v>205</v>
      </c>
      <c r="E235" s="73"/>
      <c r="F235" s="254" t="s">
        <v>397</v>
      </c>
      <c r="G235" s="73"/>
      <c r="H235" s="73"/>
      <c r="I235" s="190"/>
      <c r="J235" s="73"/>
      <c r="K235" s="73"/>
      <c r="L235" s="71"/>
      <c r="M235" s="255"/>
      <c r="N235" s="46"/>
      <c r="O235" s="46"/>
      <c r="P235" s="46"/>
      <c r="Q235" s="46"/>
      <c r="R235" s="46"/>
      <c r="S235" s="46"/>
      <c r="T235" s="94"/>
      <c r="AT235" s="23" t="s">
        <v>205</v>
      </c>
      <c r="AU235" s="23" t="s">
        <v>187</v>
      </c>
    </row>
    <row r="236" spans="2:65" s="1" customFormat="1" ht="14.4" customHeight="1">
      <c r="B236" s="45"/>
      <c r="C236" s="220" t="s">
        <v>398</v>
      </c>
      <c r="D236" s="220" t="s">
        <v>182</v>
      </c>
      <c r="E236" s="221" t="s">
        <v>399</v>
      </c>
      <c r="F236" s="222" t="s">
        <v>400</v>
      </c>
      <c r="G236" s="223" t="s">
        <v>358</v>
      </c>
      <c r="H236" s="224">
        <v>2</v>
      </c>
      <c r="I236" s="225"/>
      <c r="J236" s="224">
        <f>ROUND(I236*H236,0)</f>
        <v>0</v>
      </c>
      <c r="K236" s="222" t="s">
        <v>193</v>
      </c>
      <c r="L236" s="71"/>
      <c r="M236" s="226" t="s">
        <v>22</v>
      </c>
      <c r="N236" s="227" t="s">
        <v>45</v>
      </c>
      <c r="O236" s="46"/>
      <c r="P236" s="228">
        <f>O236*H236</f>
        <v>0</v>
      </c>
      <c r="Q236" s="228">
        <v>0</v>
      </c>
      <c r="R236" s="228">
        <f>Q236*H236</f>
        <v>0</v>
      </c>
      <c r="S236" s="228">
        <v>0</v>
      </c>
      <c r="T236" s="229">
        <f>S236*H236</f>
        <v>0</v>
      </c>
      <c r="AR236" s="23" t="s">
        <v>224</v>
      </c>
      <c r="AT236" s="23" t="s">
        <v>182</v>
      </c>
      <c r="AU236" s="23" t="s">
        <v>187</v>
      </c>
      <c r="AY236" s="23" t="s">
        <v>180</v>
      </c>
      <c r="BE236" s="230">
        <f>IF(N236="základní",J236,0)</f>
        <v>0</v>
      </c>
      <c r="BF236" s="230">
        <f>IF(N236="snížená",J236,0)</f>
        <v>0</v>
      </c>
      <c r="BG236" s="230">
        <f>IF(N236="zákl. přenesená",J236,0)</f>
        <v>0</v>
      </c>
      <c r="BH236" s="230">
        <f>IF(N236="sníž. přenesená",J236,0)</f>
        <v>0</v>
      </c>
      <c r="BI236" s="230">
        <f>IF(N236="nulová",J236,0)</f>
        <v>0</v>
      </c>
      <c r="BJ236" s="23" t="s">
        <v>187</v>
      </c>
      <c r="BK236" s="230">
        <f>ROUND(I236*H236,0)</f>
        <v>0</v>
      </c>
      <c r="BL236" s="23" t="s">
        <v>224</v>
      </c>
      <c r="BM236" s="23" t="s">
        <v>401</v>
      </c>
    </row>
    <row r="237" spans="2:65" s="1" customFormat="1" ht="22.8" customHeight="1">
      <c r="B237" s="45"/>
      <c r="C237" s="220" t="s">
        <v>298</v>
      </c>
      <c r="D237" s="220" t="s">
        <v>182</v>
      </c>
      <c r="E237" s="221" t="s">
        <v>402</v>
      </c>
      <c r="F237" s="222" t="s">
        <v>403</v>
      </c>
      <c r="G237" s="223" t="s">
        <v>358</v>
      </c>
      <c r="H237" s="224">
        <v>2</v>
      </c>
      <c r="I237" s="225"/>
      <c r="J237" s="224">
        <f>ROUND(I237*H237,0)</f>
        <v>0</v>
      </c>
      <c r="K237" s="222" t="s">
        <v>193</v>
      </c>
      <c r="L237" s="71"/>
      <c r="M237" s="226" t="s">
        <v>22</v>
      </c>
      <c r="N237" s="227" t="s">
        <v>45</v>
      </c>
      <c r="O237" s="46"/>
      <c r="P237" s="228">
        <f>O237*H237</f>
        <v>0</v>
      </c>
      <c r="Q237" s="228">
        <v>0</v>
      </c>
      <c r="R237" s="228">
        <f>Q237*H237</f>
        <v>0</v>
      </c>
      <c r="S237" s="228">
        <v>0</v>
      </c>
      <c r="T237" s="229">
        <f>S237*H237</f>
        <v>0</v>
      </c>
      <c r="AR237" s="23" t="s">
        <v>224</v>
      </c>
      <c r="AT237" s="23" t="s">
        <v>182</v>
      </c>
      <c r="AU237" s="23" t="s">
        <v>187</v>
      </c>
      <c r="AY237" s="23" t="s">
        <v>180</v>
      </c>
      <c r="BE237" s="230">
        <f>IF(N237="základní",J237,0)</f>
        <v>0</v>
      </c>
      <c r="BF237" s="230">
        <f>IF(N237="snížená",J237,0)</f>
        <v>0</v>
      </c>
      <c r="BG237" s="230">
        <f>IF(N237="zákl. přenesená",J237,0)</f>
        <v>0</v>
      </c>
      <c r="BH237" s="230">
        <f>IF(N237="sníž. přenesená",J237,0)</f>
        <v>0</v>
      </c>
      <c r="BI237" s="230">
        <f>IF(N237="nulová",J237,0)</f>
        <v>0</v>
      </c>
      <c r="BJ237" s="23" t="s">
        <v>187</v>
      </c>
      <c r="BK237" s="230">
        <f>ROUND(I237*H237,0)</f>
        <v>0</v>
      </c>
      <c r="BL237" s="23" t="s">
        <v>224</v>
      </c>
      <c r="BM237" s="23" t="s">
        <v>404</v>
      </c>
    </row>
    <row r="238" spans="2:47" s="1" customFormat="1" ht="13.5">
      <c r="B238" s="45"/>
      <c r="C238" s="73"/>
      <c r="D238" s="233" t="s">
        <v>205</v>
      </c>
      <c r="E238" s="73"/>
      <c r="F238" s="254" t="s">
        <v>405</v>
      </c>
      <c r="G238" s="73"/>
      <c r="H238" s="73"/>
      <c r="I238" s="190"/>
      <c r="J238" s="73"/>
      <c r="K238" s="73"/>
      <c r="L238" s="71"/>
      <c r="M238" s="255"/>
      <c r="N238" s="46"/>
      <c r="O238" s="46"/>
      <c r="P238" s="46"/>
      <c r="Q238" s="46"/>
      <c r="R238" s="46"/>
      <c r="S238" s="46"/>
      <c r="T238" s="94"/>
      <c r="AT238" s="23" t="s">
        <v>205</v>
      </c>
      <c r="AU238" s="23" t="s">
        <v>187</v>
      </c>
    </row>
    <row r="239" spans="2:65" s="1" customFormat="1" ht="22.8" customHeight="1">
      <c r="B239" s="45"/>
      <c r="C239" s="220" t="s">
        <v>406</v>
      </c>
      <c r="D239" s="220" t="s">
        <v>182</v>
      </c>
      <c r="E239" s="221" t="s">
        <v>407</v>
      </c>
      <c r="F239" s="222" t="s">
        <v>408</v>
      </c>
      <c r="G239" s="223" t="s">
        <v>203</v>
      </c>
      <c r="H239" s="224">
        <v>14</v>
      </c>
      <c r="I239" s="225"/>
      <c r="J239" s="224">
        <f>ROUND(I239*H239,0)</f>
        <v>0</v>
      </c>
      <c r="K239" s="222" t="s">
        <v>193</v>
      </c>
      <c r="L239" s="71"/>
      <c r="M239" s="226" t="s">
        <v>22</v>
      </c>
      <c r="N239" s="227" t="s">
        <v>45</v>
      </c>
      <c r="O239" s="46"/>
      <c r="P239" s="228">
        <f>O239*H239</f>
        <v>0</v>
      </c>
      <c r="Q239" s="228">
        <v>0</v>
      </c>
      <c r="R239" s="228">
        <f>Q239*H239</f>
        <v>0</v>
      </c>
      <c r="S239" s="228">
        <v>0</v>
      </c>
      <c r="T239" s="229">
        <f>S239*H239</f>
        <v>0</v>
      </c>
      <c r="AR239" s="23" t="s">
        <v>224</v>
      </c>
      <c r="AT239" s="23" t="s">
        <v>182</v>
      </c>
      <c r="AU239" s="23" t="s">
        <v>187</v>
      </c>
      <c r="AY239" s="23" t="s">
        <v>180</v>
      </c>
      <c r="BE239" s="230">
        <f>IF(N239="základní",J239,0)</f>
        <v>0</v>
      </c>
      <c r="BF239" s="230">
        <f>IF(N239="snížená",J239,0)</f>
        <v>0</v>
      </c>
      <c r="BG239" s="230">
        <f>IF(N239="zákl. přenesená",J239,0)</f>
        <v>0</v>
      </c>
      <c r="BH239" s="230">
        <f>IF(N239="sníž. přenesená",J239,0)</f>
        <v>0</v>
      </c>
      <c r="BI239" s="230">
        <f>IF(N239="nulová",J239,0)</f>
        <v>0</v>
      </c>
      <c r="BJ239" s="23" t="s">
        <v>187</v>
      </c>
      <c r="BK239" s="230">
        <f>ROUND(I239*H239,0)</f>
        <v>0</v>
      </c>
      <c r="BL239" s="23" t="s">
        <v>224</v>
      </c>
      <c r="BM239" s="23" t="s">
        <v>409</v>
      </c>
    </row>
    <row r="240" spans="2:47" s="1" customFormat="1" ht="13.5">
      <c r="B240" s="45"/>
      <c r="C240" s="73"/>
      <c r="D240" s="233" t="s">
        <v>205</v>
      </c>
      <c r="E240" s="73"/>
      <c r="F240" s="254" t="s">
        <v>410</v>
      </c>
      <c r="G240" s="73"/>
      <c r="H240" s="73"/>
      <c r="I240" s="190"/>
      <c r="J240" s="73"/>
      <c r="K240" s="73"/>
      <c r="L240" s="71"/>
      <c r="M240" s="255"/>
      <c r="N240" s="46"/>
      <c r="O240" s="46"/>
      <c r="P240" s="46"/>
      <c r="Q240" s="46"/>
      <c r="R240" s="46"/>
      <c r="S240" s="46"/>
      <c r="T240" s="94"/>
      <c r="AT240" s="23" t="s">
        <v>205</v>
      </c>
      <c r="AU240" s="23" t="s">
        <v>187</v>
      </c>
    </row>
    <row r="241" spans="2:65" s="1" customFormat="1" ht="22.8" customHeight="1">
      <c r="B241" s="45"/>
      <c r="C241" s="220" t="s">
        <v>303</v>
      </c>
      <c r="D241" s="220" t="s">
        <v>182</v>
      </c>
      <c r="E241" s="221" t="s">
        <v>411</v>
      </c>
      <c r="F241" s="222" t="s">
        <v>412</v>
      </c>
      <c r="G241" s="223" t="s">
        <v>203</v>
      </c>
      <c r="H241" s="224">
        <v>14</v>
      </c>
      <c r="I241" s="225"/>
      <c r="J241" s="224">
        <f>ROUND(I241*H241,0)</f>
        <v>0</v>
      </c>
      <c r="K241" s="222" t="s">
        <v>193</v>
      </c>
      <c r="L241" s="71"/>
      <c r="M241" s="226" t="s">
        <v>22</v>
      </c>
      <c r="N241" s="227" t="s">
        <v>45</v>
      </c>
      <c r="O241" s="46"/>
      <c r="P241" s="228">
        <f>O241*H241</f>
        <v>0</v>
      </c>
      <c r="Q241" s="228">
        <v>0</v>
      </c>
      <c r="R241" s="228">
        <f>Q241*H241</f>
        <v>0</v>
      </c>
      <c r="S241" s="228">
        <v>0</v>
      </c>
      <c r="T241" s="229">
        <f>S241*H241</f>
        <v>0</v>
      </c>
      <c r="AR241" s="23" t="s">
        <v>224</v>
      </c>
      <c r="AT241" s="23" t="s">
        <v>182</v>
      </c>
      <c r="AU241" s="23" t="s">
        <v>187</v>
      </c>
      <c r="AY241" s="23" t="s">
        <v>180</v>
      </c>
      <c r="BE241" s="230">
        <f>IF(N241="základní",J241,0)</f>
        <v>0</v>
      </c>
      <c r="BF241" s="230">
        <f>IF(N241="snížená",J241,0)</f>
        <v>0</v>
      </c>
      <c r="BG241" s="230">
        <f>IF(N241="zákl. přenesená",J241,0)</f>
        <v>0</v>
      </c>
      <c r="BH241" s="230">
        <f>IF(N241="sníž. přenesená",J241,0)</f>
        <v>0</v>
      </c>
      <c r="BI241" s="230">
        <f>IF(N241="nulová",J241,0)</f>
        <v>0</v>
      </c>
      <c r="BJ241" s="23" t="s">
        <v>187</v>
      </c>
      <c r="BK241" s="230">
        <f>ROUND(I241*H241,0)</f>
        <v>0</v>
      </c>
      <c r="BL241" s="23" t="s">
        <v>224</v>
      </c>
      <c r="BM241" s="23" t="s">
        <v>413</v>
      </c>
    </row>
    <row r="242" spans="2:47" s="1" customFormat="1" ht="13.5">
      <c r="B242" s="45"/>
      <c r="C242" s="73"/>
      <c r="D242" s="233" t="s">
        <v>205</v>
      </c>
      <c r="E242" s="73"/>
      <c r="F242" s="254" t="s">
        <v>410</v>
      </c>
      <c r="G242" s="73"/>
      <c r="H242" s="73"/>
      <c r="I242" s="190"/>
      <c r="J242" s="73"/>
      <c r="K242" s="73"/>
      <c r="L242" s="71"/>
      <c r="M242" s="255"/>
      <c r="N242" s="46"/>
      <c r="O242" s="46"/>
      <c r="P242" s="46"/>
      <c r="Q242" s="46"/>
      <c r="R242" s="46"/>
      <c r="S242" s="46"/>
      <c r="T242" s="94"/>
      <c r="AT242" s="23" t="s">
        <v>205</v>
      </c>
      <c r="AU242" s="23" t="s">
        <v>187</v>
      </c>
    </row>
    <row r="243" spans="2:65" s="1" customFormat="1" ht="34.2" customHeight="1">
      <c r="B243" s="45"/>
      <c r="C243" s="220" t="s">
        <v>414</v>
      </c>
      <c r="D243" s="220" t="s">
        <v>182</v>
      </c>
      <c r="E243" s="221" t="s">
        <v>415</v>
      </c>
      <c r="F243" s="222" t="s">
        <v>416</v>
      </c>
      <c r="G243" s="223" t="s">
        <v>334</v>
      </c>
      <c r="H243" s="225"/>
      <c r="I243" s="225"/>
      <c r="J243" s="224">
        <f>ROUND(I243*H243,0)</f>
        <v>0</v>
      </c>
      <c r="K243" s="222" t="s">
        <v>193</v>
      </c>
      <c r="L243" s="71"/>
      <c r="M243" s="226" t="s">
        <v>22</v>
      </c>
      <c r="N243" s="227" t="s">
        <v>45</v>
      </c>
      <c r="O243" s="46"/>
      <c r="P243" s="228">
        <f>O243*H243</f>
        <v>0</v>
      </c>
      <c r="Q243" s="228">
        <v>0</v>
      </c>
      <c r="R243" s="228">
        <f>Q243*H243</f>
        <v>0</v>
      </c>
      <c r="S243" s="228">
        <v>0</v>
      </c>
      <c r="T243" s="229">
        <f>S243*H243</f>
        <v>0</v>
      </c>
      <c r="AR243" s="23" t="s">
        <v>224</v>
      </c>
      <c r="AT243" s="23" t="s">
        <v>182</v>
      </c>
      <c r="AU243" s="23" t="s">
        <v>187</v>
      </c>
      <c r="AY243" s="23" t="s">
        <v>180</v>
      </c>
      <c r="BE243" s="230">
        <f>IF(N243="základní",J243,0)</f>
        <v>0</v>
      </c>
      <c r="BF243" s="230">
        <f>IF(N243="snížená",J243,0)</f>
        <v>0</v>
      </c>
      <c r="BG243" s="230">
        <f>IF(N243="zákl. přenesená",J243,0)</f>
        <v>0</v>
      </c>
      <c r="BH243" s="230">
        <f>IF(N243="sníž. přenesená",J243,0)</f>
        <v>0</v>
      </c>
      <c r="BI243" s="230">
        <f>IF(N243="nulová",J243,0)</f>
        <v>0</v>
      </c>
      <c r="BJ243" s="23" t="s">
        <v>187</v>
      </c>
      <c r="BK243" s="230">
        <f>ROUND(I243*H243,0)</f>
        <v>0</v>
      </c>
      <c r="BL243" s="23" t="s">
        <v>224</v>
      </c>
      <c r="BM243" s="23" t="s">
        <v>417</v>
      </c>
    </row>
    <row r="244" spans="2:47" s="1" customFormat="1" ht="13.5">
      <c r="B244" s="45"/>
      <c r="C244" s="73"/>
      <c r="D244" s="233" t="s">
        <v>205</v>
      </c>
      <c r="E244" s="73"/>
      <c r="F244" s="254" t="s">
        <v>418</v>
      </c>
      <c r="G244" s="73"/>
      <c r="H244" s="73"/>
      <c r="I244" s="190"/>
      <c r="J244" s="73"/>
      <c r="K244" s="73"/>
      <c r="L244" s="71"/>
      <c r="M244" s="255"/>
      <c r="N244" s="46"/>
      <c r="O244" s="46"/>
      <c r="P244" s="46"/>
      <c r="Q244" s="46"/>
      <c r="R244" s="46"/>
      <c r="S244" s="46"/>
      <c r="T244" s="94"/>
      <c r="AT244" s="23" t="s">
        <v>205</v>
      </c>
      <c r="AU244" s="23" t="s">
        <v>187</v>
      </c>
    </row>
    <row r="245" spans="2:63" s="10" customFormat="1" ht="29.85" customHeight="1">
      <c r="B245" s="204"/>
      <c r="C245" s="205"/>
      <c r="D245" s="206" t="s">
        <v>72</v>
      </c>
      <c r="E245" s="218" t="s">
        <v>419</v>
      </c>
      <c r="F245" s="218" t="s">
        <v>420</v>
      </c>
      <c r="G245" s="205"/>
      <c r="H245" s="205"/>
      <c r="I245" s="208"/>
      <c r="J245" s="219">
        <f>BK245</f>
        <v>0</v>
      </c>
      <c r="K245" s="205"/>
      <c r="L245" s="210"/>
      <c r="M245" s="211"/>
      <c r="N245" s="212"/>
      <c r="O245" s="212"/>
      <c r="P245" s="213">
        <f>SUM(P246:P268)</f>
        <v>0</v>
      </c>
      <c r="Q245" s="212"/>
      <c r="R245" s="213">
        <f>SUM(R246:R268)</f>
        <v>0</v>
      </c>
      <c r="S245" s="212"/>
      <c r="T245" s="214">
        <f>SUM(T246:T268)</f>
        <v>0</v>
      </c>
      <c r="AR245" s="215" t="s">
        <v>187</v>
      </c>
      <c r="AT245" s="216" t="s">
        <v>72</v>
      </c>
      <c r="AU245" s="216" t="s">
        <v>10</v>
      </c>
      <c r="AY245" s="215" t="s">
        <v>180</v>
      </c>
      <c r="BK245" s="217">
        <f>SUM(BK246:BK268)</f>
        <v>0</v>
      </c>
    </row>
    <row r="246" spans="2:65" s="1" customFormat="1" ht="14.4" customHeight="1">
      <c r="B246" s="45"/>
      <c r="C246" s="220" t="s">
        <v>309</v>
      </c>
      <c r="D246" s="220" t="s">
        <v>182</v>
      </c>
      <c r="E246" s="221" t="s">
        <v>421</v>
      </c>
      <c r="F246" s="222" t="s">
        <v>422</v>
      </c>
      <c r="G246" s="223" t="s">
        <v>423</v>
      </c>
      <c r="H246" s="224">
        <v>1</v>
      </c>
      <c r="I246" s="225"/>
      <c r="J246" s="224">
        <f>ROUND(I246*H246,0)</f>
        <v>0</v>
      </c>
      <c r="K246" s="222" t="s">
        <v>193</v>
      </c>
      <c r="L246" s="71"/>
      <c r="M246" s="226" t="s">
        <v>22</v>
      </c>
      <c r="N246" s="227" t="s">
        <v>45</v>
      </c>
      <c r="O246" s="46"/>
      <c r="P246" s="228">
        <f>O246*H246</f>
        <v>0</v>
      </c>
      <c r="Q246" s="228">
        <v>0</v>
      </c>
      <c r="R246" s="228">
        <f>Q246*H246</f>
        <v>0</v>
      </c>
      <c r="S246" s="228">
        <v>0</v>
      </c>
      <c r="T246" s="229">
        <f>S246*H246</f>
        <v>0</v>
      </c>
      <c r="AR246" s="23" t="s">
        <v>224</v>
      </c>
      <c r="AT246" s="23" t="s">
        <v>182</v>
      </c>
      <c r="AU246" s="23" t="s">
        <v>187</v>
      </c>
      <c r="AY246" s="23" t="s">
        <v>180</v>
      </c>
      <c r="BE246" s="230">
        <f>IF(N246="základní",J246,0)</f>
        <v>0</v>
      </c>
      <c r="BF246" s="230">
        <f>IF(N246="snížená",J246,0)</f>
        <v>0</v>
      </c>
      <c r="BG246" s="230">
        <f>IF(N246="zákl. přenesená",J246,0)</f>
        <v>0</v>
      </c>
      <c r="BH246" s="230">
        <f>IF(N246="sníž. přenesená",J246,0)</f>
        <v>0</v>
      </c>
      <c r="BI246" s="230">
        <f>IF(N246="nulová",J246,0)</f>
        <v>0</v>
      </c>
      <c r="BJ246" s="23" t="s">
        <v>187</v>
      </c>
      <c r="BK246" s="230">
        <f>ROUND(I246*H246,0)</f>
        <v>0</v>
      </c>
      <c r="BL246" s="23" t="s">
        <v>224</v>
      </c>
      <c r="BM246" s="23" t="s">
        <v>424</v>
      </c>
    </row>
    <row r="247" spans="2:65" s="1" customFormat="1" ht="22.8" customHeight="1">
      <c r="B247" s="45"/>
      <c r="C247" s="220" t="s">
        <v>425</v>
      </c>
      <c r="D247" s="220" t="s">
        <v>182</v>
      </c>
      <c r="E247" s="221" t="s">
        <v>426</v>
      </c>
      <c r="F247" s="222" t="s">
        <v>427</v>
      </c>
      <c r="G247" s="223" t="s">
        <v>423</v>
      </c>
      <c r="H247" s="224">
        <v>1</v>
      </c>
      <c r="I247" s="225"/>
      <c r="J247" s="224">
        <f>ROUND(I247*H247,0)</f>
        <v>0</v>
      </c>
      <c r="K247" s="222" t="s">
        <v>193</v>
      </c>
      <c r="L247" s="71"/>
      <c r="M247" s="226" t="s">
        <v>22</v>
      </c>
      <c r="N247" s="227" t="s">
        <v>45</v>
      </c>
      <c r="O247" s="46"/>
      <c r="P247" s="228">
        <f>O247*H247</f>
        <v>0</v>
      </c>
      <c r="Q247" s="228">
        <v>0</v>
      </c>
      <c r="R247" s="228">
        <f>Q247*H247</f>
        <v>0</v>
      </c>
      <c r="S247" s="228">
        <v>0</v>
      </c>
      <c r="T247" s="229">
        <f>S247*H247</f>
        <v>0</v>
      </c>
      <c r="AR247" s="23" t="s">
        <v>224</v>
      </c>
      <c r="AT247" s="23" t="s">
        <v>182</v>
      </c>
      <c r="AU247" s="23" t="s">
        <v>187</v>
      </c>
      <c r="AY247" s="23" t="s">
        <v>180</v>
      </c>
      <c r="BE247" s="230">
        <f>IF(N247="základní",J247,0)</f>
        <v>0</v>
      </c>
      <c r="BF247" s="230">
        <f>IF(N247="snížená",J247,0)</f>
        <v>0</v>
      </c>
      <c r="BG247" s="230">
        <f>IF(N247="zákl. přenesená",J247,0)</f>
        <v>0</v>
      </c>
      <c r="BH247" s="230">
        <f>IF(N247="sníž. přenesená",J247,0)</f>
        <v>0</v>
      </c>
      <c r="BI247" s="230">
        <f>IF(N247="nulová",J247,0)</f>
        <v>0</v>
      </c>
      <c r="BJ247" s="23" t="s">
        <v>187</v>
      </c>
      <c r="BK247" s="230">
        <f>ROUND(I247*H247,0)</f>
        <v>0</v>
      </c>
      <c r="BL247" s="23" t="s">
        <v>224</v>
      </c>
      <c r="BM247" s="23" t="s">
        <v>428</v>
      </c>
    </row>
    <row r="248" spans="2:47" s="1" customFormat="1" ht="13.5">
      <c r="B248" s="45"/>
      <c r="C248" s="73"/>
      <c r="D248" s="233" t="s">
        <v>205</v>
      </c>
      <c r="E248" s="73"/>
      <c r="F248" s="254" t="s">
        <v>429</v>
      </c>
      <c r="G248" s="73"/>
      <c r="H248" s="73"/>
      <c r="I248" s="190"/>
      <c r="J248" s="73"/>
      <c r="K248" s="73"/>
      <c r="L248" s="71"/>
      <c r="M248" s="255"/>
      <c r="N248" s="46"/>
      <c r="O248" s="46"/>
      <c r="P248" s="46"/>
      <c r="Q248" s="46"/>
      <c r="R248" s="46"/>
      <c r="S248" s="46"/>
      <c r="T248" s="94"/>
      <c r="AT248" s="23" t="s">
        <v>205</v>
      </c>
      <c r="AU248" s="23" t="s">
        <v>187</v>
      </c>
    </row>
    <row r="249" spans="2:65" s="1" customFormat="1" ht="14.4" customHeight="1">
      <c r="B249" s="45"/>
      <c r="C249" s="220" t="s">
        <v>318</v>
      </c>
      <c r="D249" s="220" t="s">
        <v>182</v>
      </c>
      <c r="E249" s="221" t="s">
        <v>430</v>
      </c>
      <c r="F249" s="222" t="s">
        <v>431</v>
      </c>
      <c r="G249" s="223" t="s">
        <v>423</v>
      </c>
      <c r="H249" s="224">
        <v>1</v>
      </c>
      <c r="I249" s="225"/>
      <c r="J249" s="224">
        <f>ROUND(I249*H249,0)</f>
        <v>0</v>
      </c>
      <c r="K249" s="222" t="s">
        <v>193</v>
      </c>
      <c r="L249" s="71"/>
      <c r="M249" s="226" t="s">
        <v>22</v>
      </c>
      <c r="N249" s="227" t="s">
        <v>45</v>
      </c>
      <c r="O249" s="46"/>
      <c r="P249" s="228">
        <f>O249*H249</f>
        <v>0</v>
      </c>
      <c r="Q249" s="228">
        <v>0</v>
      </c>
      <c r="R249" s="228">
        <f>Q249*H249</f>
        <v>0</v>
      </c>
      <c r="S249" s="228">
        <v>0</v>
      </c>
      <c r="T249" s="229">
        <f>S249*H249</f>
        <v>0</v>
      </c>
      <c r="AR249" s="23" t="s">
        <v>224</v>
      </c>
      <c r="AT249" s="23" t="s">
        <v>182</v>
      </c>
      <c r="AU249" s="23" t="s">
        <v>187</v>
      </c>
      <c r="AY249" s="23" t="s">
        <v>180</v>
      </c>
      <c r="BE249" s="230">
        <f>IF(N249="základní",J249,0)</f>
        <v>0</v>
      </c>
      <c r="BF249" s="230">
        <f>IF(N249="snížená",J249,0)</f>
        <v>0</v>
      </c>
      <c r="BG249" s="230">
        <f>IF(N249="zákl. přenesená",J249,0)</f>
        <v>0</v>
      </c>
      <c r="BH249" s="230">
        <f>IF(N249="sníž. přenesená",J249,0)</f>
        <v>0</v>
      </c>
      <c r="BI249" s="230">
        <f>IF(N249="nulová",J249,0)</f>
        <v>0</v>
      </c>
      <c r="BJ249" s="23" t="s">
        <v>187</v>
      </c>
      <c r="BK249" s="230">
        <f>ROUND(I249*H249,0)</f>
        <v>0</v>
      </c>
      <c r="BL249" s="23" t="s">
        <v>224</v>
      </c>
      <c r="BM249" s="23" t="s">
        <v>29</v>
      </c>
    </row>
    <row r="250" spans="2:65" s="1" customFormat="1" ht="22.8" customHeight="1">
      <c r="B250" s="45"/>
      <c r="C250" s="220" t="s">
        <v>432</v>
      </c>
      <c r="D250" s="220" t="s">
        <v>182</v>
      </c>
      <c r="E250" s="221" t="s">
        <v>433</v>
      </c>
      <c r="F250" s="222" t="s">
        <v>434</v>
      </c>
      <c r="G250" s="223" t="s">
        <v>423</v>
      </c>
      <c r="H250" s="224">
        <v>1</v>
      </c>
      <c r="I250" s="225"/>
      <c r="J250" s="224">
        <f>ROUND(I250*H250,0)</f>
        <v>0</v>
      </c>
      <c r="K250" s="222" t="s">
        <v>193</v>
      </c>
      <c r="L250" s="71"/>
      <c r="M250" s="226" t="s">
        <v>22</v>
      </c>
      <c r="N250" s="227" t="s">
        <v>45</v>
      </c>
      <c r="O250" s="46"/>
      <c r="P250" s="228">
        <f>O250*H250</f>
        <v>0</v>
      </c>
      <c r="Q250" s="228">
        <v>0</v>
      </c>
      <c r="R250" s="228">
        <f>Q250*H250</f>
        <v>0</v>
      </c>
      <c r="S250" s="228">
        <v>0</v>
      </c>
      <c r="T250" s="229">
        <f>S250*H250</f>
        <v>0</v>
      </c>
      <c r="AR250" s="23" t="s">
        <v>224</v>
      </c>
      <c r="AT250" s="23" t="s">
        <v>182</v>
      </c>
      <c r="AU250" s="23" t="s">
        <v>187</v>
      </c>
      <c r="AY250" s="23" t="s">
        <v>180</v>
      </c>
      <c r="BE250" s="230">
        <f>IF(N250="základní",J250,0)</f>
        <v>0</v>
      </c>
      <c r="BF250" s="230">
        <f>IF(N250="snížená",J250,0)</f>
        <v>0</v>
      </c>
      <c r="BG250" s="230">
        <f>IF(N250="zákl. přenesená",J250,0)</f>
        <v>0</v>
      </c>
      <c r="BH250" s="230">
        <f>IF(N250="sníž. přenesená",J250,0)</f>
        <v>0</v>
      </c>
      <c r="BI250" s="230">
        <f>IF(N250="nulová",J250,0)</f>
        <v>0</v>
      </c>
      <c r="BJ250" s="23" t="s">
        <v>187</v>
      </c>
      <c r="BK250" s="230">
        <f>ROUND(I250*H250,0)</f>
        <v>0</v>
      </c>
      <c r="BL250" s="23" t="s">
        <v>224</v>
      </c>
      <c r="BM250" s="23" t="s">
        <v>435</v>
      </c>
    </row>
    <row r="251" spans="2:47" s="1" customFormat="1" ht="13.5">
      <c r="B251" s="45"/>
      <c r="C251" s="73"/>
      <c r="D251" s="233" t="s">
        <v>205</v>
      </c>
      <c r="E251" s="73"/>
      <c r="F251" s="254" t="s">
        <v>436</v>
      </c>
      <c r="G251" s="73"/>
      <c r="H251" s="73"/>
      <c r="I251" s="190"/>
      <c r="J251" s="73"/>
      <c r="K251" s="73"/>
      <c r="L251" s="71"/>
      <c r="M251" s="255"/>
      <c r="N251" s="46"/>
      <c r="O251" s="46"/>
      <c r="P251" s="46"/>
      <c r="Q251" s="46"/>
      <c r="R251" s="46"/>
      <c r="S251" s="46"/>
      <c r="T251" s="94"/>
      <c r="AT251" s="23" t="s">
        <v>205</v>
      </c>
      <c r="AU251" s="23" t="s">
        <v>187</v>
      </c>
    </row>
    <row r="252" spans="2:65" s="1" customFormat="1" ht="14.4" customHeight="1">
      <c r="B252" s="45"/>
      <c r="C252" s="220" t="s">
        <v>323</v>
      </c>
      <c r="D252" s="220" t="s">
        <v>182</v>
      </c>
      <c r="E252" s="221" t="s">
        <v>437</v>
      </c>
      <c r="F252" s="222" t="s">
        <v>438</v>
      </c>
      <c r="G252" s="223" t="s">
        <v>423</v>
      </c>
      <c r="H252" s="224">
        <v>1</v>
      </c>
      <c r="I252" s="225"/>
      <c r="J252" s="224">
        <f>ROUND(I252*H252,0)</f>
        <v>0</v>
      </c>
      <c r="K252" s="222" t="s">
        <v>193</v>
      </c>
      <c r="L252" s="71"/>
      <c r="M252" s="226" t="s">
        <v>22</v>
      </c>
      <c r="N252" s="227" t="s">
        <v>45</v>
      </c>
      <c r="O252" s="46"/>
      <c r="P252" s="228">
        <f>O252*H252</f>
        <v>0</v>
      </c>
      <c r="Q252" s="228">
        <v>0</v>
      </c>
      <c r="R252" s="228">
        <f>Q252*H252</f>
        <v>0</v>
      </c>
      <c r="S252" s="228">
        <v>0</v>
      </c>
      <c r="T252" s="229">
        <f>S252*H252</f>
        <v>0</v>
      </c>
      <c r="AR252" s="23" t="s">
        <v>224</v>
      </c>
      <c r="AT252" s="23" t="s">
        <v>182</v>
      </c>
      <c r="AU252" s="23" t="s">
        <v>187</v>
      </c>
      <c r="AY252" s="23" t="s">
        <v>180</v>
      </c>
      <c r="BE252" s="230">
        <f>IF(N252="základní",J252,0)</f>
        <v>0</v>
      </c>
      <c r="BF252" s="230">
        <f>IF(N252="snížená",J252,0)</f>
        <v>0</v>
      </c>
      <c r="BG252" s="230">
        <f>IF(N252="zákl. přenesená",J252,0)</f>
        <v>0</v>
      </c>
      <c r="BH252" s="230">
        <f>IF(N252="sníž. přenesená",J252,0)</f>
        <v>0</v>
      </c>
      <c r="BI252" s="230">
        <f>IF(N252="nulová",J252,0)</f>
        <v>0</v>
      </c>
      <c r="BJ252" s="23" t="s">
        <v>187</v>
      </c>
      <c r="BK252" s="230">
        <f>ROUND(I252*H252,0)</f>
        <v>0</v>
      </c>
      <c r="BL252" s="23" t="s">
        <v>224</v>
      </c>
      <c r="BM252" s="23" t="s">
        <v>439</v>
      </c>
    </row>
    <row r="253" spans="2:65" s="1" customFormat="1" ht="22.8" customHeight="1">
      <c r="B253" s="45"/>
      <c r="C253" s="220" t="s">
        <v>440</v>
      </c>
      <c r="D253" s="220" t="s">
        <v>182</v>
      </c>
      <c r="E253" s="221" t="s">
        <v>441</v>
      </c>
      <c r="F253" s="222" t="s">
        <v>442</v>
      </c>
      <c r="G253" s="223" t="s">
        <v>423</v>
      </c>
      <c r="H253" s="224">
        <v>1</v>
      </c>
      <c r="I253" s="225"/>
      <c r="J253" s="224">
        <f>ROUND(I253*H253,0)</f>
        <v>0</v>
      </c>
      <c r="K253" s="222" t="s">
        <v>193</v>
      </c>
      <c r="L253" s="71"/>
      <c r="M253" s="226" t="s">
        <v>22</v>
      </c>
      <c r="N253" s="227" t="s">
        <v>45</v>
      </c>
      <c r="O253" s="46"/>
      <c r="P253" s="228">
        <f>O253*H253</f>
        <v>0</v>
      </c>
      <c r="Q253" s="228">
        <v>0</v>
      </c>
      <c r="R253" s="228">
        <f>Q253*H253</f>
        <v>0</v>
      </c>
      <c r="S253" s="228">
        <v>0</v>
      </c>
      <c r="T253" s="229">
        <f>S253*H253</f>
        <v>0</v>
      </c>
      <c r="AR253" s="23" t="s">
        <v>224</v>
      </c>
      <c r="AT253" s="23" t="s">
        <v>182</v>
      </c>
      <c r="AU253" s="23" t="s">
        <v>187</v>
      </c>
      <c r="AY253" s="23" t="s">
        <v>180</v>
      </c>
      <c r="BE253" s="230">
        <f>IF(N253="základní",J253,0)</f>
        <v>0</v>
      </c>
      <c r="BF253" s="230">
        <f>IF(N253="snížená",J253,0)</f>
        <v>0</v>
      </c>
      <c r="BG253" s="230">
        <f>IF(N253="zákl. přenesená",J253,0)</f>
        <v>0</v>
      </c>
      <c r="BH253" s="230">
        <f>IF(N253="sníž. přenesená",J253,0)</f>
        <v>0</v>
      </c>
      <c r="BI253" s="230">
        <f>IF(N253="nulová",J253,0)</f>
        <v>0</v>
      </c>
      <c r="BJ253" s="23" t="s">
        <v>187</v>
      </c>
      <c r="BK253" s="230">
        <f>ROUND(I253*H253,0)</f>
        <v>0</v>
      </c>
      <c r="BL253" s="23" t="s">
        <v>224</v>
      </c>
      <c r="BM253" s="23" t="s">
        <v>443</v>
      </c>
    </row>
    <row r="254" spans="2:47" s="1" customFormat="1" ht="13.5">
      <c r="B254" s="45"/>
      <c r="C254" s="73"/>
      <c r="D254" s="233" t="s">
        <v>205</v>
      </c>
      <c r="E254" s="73"/>
      <c r="F254" s="254" t="s">
        <v>444</v>
      </c>
      <c r="G254" s="73"/>
      <c r="H254" s="73"/>
      <c r="I254" s="190"/>
      <c r="J254" s="73"/>
      <c r="K254" s="73"/>
      <c r="L254" s="71"/>
      <c r="M254" s="255"/>
      <c r="N254" s="46"/>
      <c r="O254" s="46"/>
      <c r="P254" s="46"/>
      <c r="Q254" s="46"/>
      <c r="R254" s="46"/>
      <c r="S254" s="46"/>
      <c r="T254" s="94"/>
      <c r="AT254" s="23" t="s">
        <v>205</v>
      </c>
      <c r="AU254" s="23" t="s">
        <v>187</v>
      </c>
    </row>
    <row r="255" spans="2:65" s="1" customFormat="1" ht="22.8" customHeight="1">
      <c r="B255" s="45"/>
      <c r="C255" s="220" t="s">
        <v>329</v>
      </c>
      <c r="D255" s="220" t="s">
        <v>182</v>
      </c>
      <c r="E255" s="221" t="s">
        <v>445</v>
      </c>
      <c r="F255" s="222" t="s">
        <v>446</v>
      </c>
      <c r="G255" s="223" t="s">
        <v>423</v>
      </c>
      <c r="H255" s="224">
        <v>1</v>
      </c>
      <c r="I255" s="225"/>
      <c r="J255" s="224">
        <f>ROUND(I255*H255,0)</f>
        <v>0</v>
      </c>
      <c r="K255" s="222" t="s">
        <v>193</v>
      </c>
      <c r="L255" s="71"/>
      <c r="M255" s="226" t="s">
        <v>22</v>
      </c>
      <c r="N255" s="227" t="s">
        <v>45</v>
      </c>
      <c r="O255" s="46"/>
      <c r="P255" s="228">
        <f>O255*H255</f>
        <v>0</v>
      </c>
      <c r="Q255" s="228">
        <v>0</v>
      </c>
      <c r="R255" s="228">
        <f>Q255*H255</f>
        <v>0</v>
      </c>
      <c r="S255" s="228">
        <v>0</v>
      </c>
      <c r="T255" s="229">
        <f>S255*H255</f>
        <v>0</v>
      </c>
      <c r="AR255" s="23" t="s">
        <v>224</v>
      </c>
      <c r="AT255" s="23" t="s">
        <v>182</v>
      </c>
      <c r="AU255" s="23" t="s">
        <v>187</v>
      </c>
      <c r="AY255" s="23" t="s">
        <v>180</v>
      </c>
      <c r="BE255" s="230">
        <f>IF(N255="základní",J255,0)</f>
        <v>0</v>
      </c>
      <c r="BF255" s="230">
        <f>IF(N255="snížená",J255,0)</f>
        <v>0</v>
      </c>
      <c r="BG255" s="230">
        <f>IF(N255="zákl. přenesená",J255,0)</f>
        <v>0</v>
      </c>
      <c r="BH255" s="230">
        <f>IF(N255="sníž. přenesená",J255,0)</f>
        <v>0</v>
      </c>
      <c r="BI255" s="230">
        <f>IF(N255="nulová",J255,0)</f>
        <v>0</v>
      </c>
      <c r="BJ255" s="23" t="s">
        <v>187</v>
      </c>
      <c r="BK255" s="230">
        <f>ROUND(I255*H255,0)</f>
        <v>0</v>
      </c>
      <c r="BL255" s="23" t="s">
        <v>224</v>
      </c>
      <c r="BM255" s="23" t="s">
        <v>447</v>
      </c>
    </row>
    <row r="256" spans="2:65" s="1" customFormat="1" ht="14.4" customHeight="1">
      <c r="B256" s="45"/>
      <c r="C256" s="220" t="s">
        <v>448</v>
      </c>
      <c r="D256" s="220" t="s">
        <v>182</v>
      </c>
      <c r="E256" s="221" t="s">
        <v>449</v>
      </c>
      <c r="F256" s="222" t="s">
        <v>450</v>
      </c>
      <c r="G256" s="223" t="s">
        <v>423</v>
      </c>
      <c r="H256" s="224">
        <v>1</v>
      </c>
      <c r="I256" s="225"/>
      <c r="J256" s="224">
        <f>ROUND(I256*H256,0)</f>
        <v>0</v>
      </c>
      <c r="K256" s="222" t="s">
        <v>193</v>
      </c>
      <c r="L256" s="71"/>
      <c r="M256" s="226" t="s">
        <v>22</v>
      </c>
      <c r="N256" s="227" t="s">
        <v>45</v>
      </c>
      <c r="O256" s="46"/>
      <c r="P256" s="228">
        <f>O256*H256</f>
        <v>0</v>
      </c>
      <c r="Q256" s="228">
        <v>0</v>
      </c>
      <c r="R256" s="228">
        <f>Q256*H256</f>
        <v>0</v>
      </c>
      <c r="S256" s="228">
        <v>0</v>
      </c>
      <c r="T256" s="229">
        <f>S256*H256</f>
        <v>0</v>
      </c>
      <c r="AR256" s="23" t="s">
        <v>224</v>
      </c>
      <c r="AT256" s="23" t="s">
        <v>182</v>
      </c>
      <c r="AU256" s="23" t="s">
        <v>187</v>
      </c>
      <c r="AY256" s="23" t="s">
        <v>180</v>
      </c>
      <c r="BE256" s="230">
        <f>IF(N256="základní",J256,0)</f>
        <v>0</v>
      </c>
      <c r="BF256" s="230">
        <f>IF(N256="snížená",J256,0)</f>
        <v>0</v>
      </c>
      <c r="BG256" s="230">
        <f>IF(N256="zákl. přenesená",J256,0)</f>
        <v>0</v>
      </c>
      <c r="BH256" s="230">
        <f>IF(N256="sníž. přenesená",J256,0)</f>
        <v>0</v>
      </c>
      <c r="BI256" s="230">
        <f>IF(N256="nulová",J256,0)</f>
        <v>0</v>
      </c>
      <c r="BJ256" s="23" t="s">
        <v>187</v>
      </c>
      <c r="BK256" s="230">
        <f>ROUND(I256*H256,0)</f>
        <v>0</v>
      </c>
      <c r="BL256" s="23" t="s">
        <v>224</v>
      </c>
      <c r="BM256" s="23" t="s">
        <v>451</v>
      </c>
    </row>
    <row r="257" spans="2:47" s="1" customFormat="1" ht="13.5">
      <c r="B257" s="45"/>
      <c r="C257" s="73"/>
      <c r="D257" s="233" t="s">
        <v>205</v>
      </c>
      <c r="E257" s="73"/>
      <c r="F257" s="254" t="s">
        <v>452</v>
      </c>
      <c r="G257" s="73"/>
      <c r="H257" s="73"/>
      <c r="I257" s="190"/>
      <c r="J257" s="73"/>
      <c r="K257" s="73"/>
      <c r="L257" s="71"/>
      <c r="M257" s="255"/>
      <c r="N257" s="46"/>
      <c r="O257" s="46"/>
      <c r="P257" s="46"/>
      <c r="Q257" s="46"/>
      <c r="R257" s="46"/>
      <c r="S257" s="46"/>
      <c r="T257" s="94"/>
      <c r="AT257" s="23" t="s">
        <v>205</v>
      </c>
      <c r="AU257" s="23" t="s">
        <v>187</v>
      </c>
    </row>
    <row r="258" spans="2:65" s="1" customFormat="1" ht="22.8" customHeight="1">
      <c r="B258" s="45"/>
      <c r="C258" s="220" t="s">
        <v>335</v>
      </c>
      <c r="D258" s="220" t="s">
        <v>182</v>
      </c>
      <c r="E258" s="221" t="s">
        <v>453</v>
      </c>
      <c r="F258" s="222" t="s">
        <v>454</v>
      </c>
      <c r="G258" s="223" t="s">
        <v>423</v>
      </c>
      <c r="H258" s="224">
        <v>1</v>
      </c>
      <c r="I258" s="225"/>
      <c r="J258" s="224">
        <f>ROUND(I258*H258,0)</f>
        <v>0</v>
      </c>
      <c r="K258" s="222" t="s">
        <v>193</v>
      </c>
      <c r="L258" s="71"/>
      <c r="M258" s="226" t="s">
        <v>22</v>
      </c>
      <c r="N258" s="227" t="s">
        <v>45</v>
      </c>
      <c r="O258" s="46"/>
      <c r="P258" s="228">
        <f>O258*H258</f>
        <v>0</v>
      </c>
      <c r="Q258" s="228">
        <v>0</v>
      </c>
      <c r="R258" s="228">
        <f>Q258*H258</f>
        <v>0</v>
      </c>
      <c r="S258" s="228">
        <v>0</v>
      </c>
      <c r="T258" s="229">
        <f>S258*H258</f>
        <v>0</v>
      </c>
      <c r="AR258" s="23" t="s">
        <v>224</v>
      </c>
      <c r="AT258" s="23" t="s">
        <v>182</v>
      </c>
      <c r="AU258" s="23" t="s">
        <v>187</v>
      </c>
      <c r="AY258" s="23" t="s">
        <v>180</v>
      </c>
      <c r="BE258" s="230">
        <f>IF(N258="základní",J258,0)</f>
        <v>0</v>
      </c>
      <c r="BF258" s="230">
        <f>IF(N258="snížená",J258,0)</f>
        <v>0</v>
      </c>
      <c r="BG258" s="230">
        <f>IF(N258="zákl. přenesená",J258,0)</f>
        <v>0</v>
      </c>
      <c r="BH258" s="230">
        <f>IF(N258="sníž. přenesená",J258,0)</f>
        <v>0</v>
      </c>
      <c r="BI258" s="230">
        <f>IF(N258="nulová",J258,0)</f>
        <v>0</v>
      </c>
      <c r="BJ258" s="23" t="s">
        <v>187</v>
      </c>
      <c r="BK258" s="230">
        <f>ROUND(I258*H258,0)</f>
        <v>0</v>
      </c>
      <c r="BL258" s="23" t="s">
        <v>224</v>
      </c>
      <c r="BM258" s="23" t="s">
        <v>455</v>
      </c>
    </row>
    <row r="259" spans="2:65" s="1" customFormat="1" ht="22.8" customHeight="1">
      <c r="B259" s="45"/>
      <c r="C259" s="220" t="s">
        <v>456</v>
      </c>
      <c r="D259" s="220" t="s">
        <v>182</v>
      </c>
      <c r="E259" s="221" t="s">
        <v>457</v>
      </c>
      <c r="F259" s="222" t="s">
        <v>458</v>
      </c>
      <c r="G259" s="223" t="s">
        <v>358</v>
      </c>
      <c r="H259" s="224">
        <v>1</v>
      </c>
      <c r="I259" s="225"/>
      <c r="J259" s="224">
        <f>ROUND(I259*H259,0)</f>
        <v>0</v>
      </c>
      <c r="K259" s="222" t="s">
        <v>193</v>
      </c>
      <c r="L259" s="71"/>
      <c r="M259" s="226" t="s">
        <v>22</v>
      </c>
      <c r="N259" s="227" t="s">
        <v>45</v>
      </c>
      <c r="O259" s="46"/>
      <c r="P259" s="228">
        <f>O259*H259</f>
        <v>0</v>
      </c>
      <c r="Q259" s="228">
        <v>0</v>
      </c>
      <c r="R259" s="228">
        <f>Q259*H259</f>
        <v>0</v>
      </c>
      <c r="S259" s="228">
        <v>0</v>
      </c>
      <c r="T259" s="229">
        <f>S259*H259</f>
        <v>0</v>
      </c>
      <c r="AR259" s="23" t="s">
        <v>224</v>
      </c>
      <c r="AT259" s="23" t="s">
        <v>182</v>
      </c>
      <c r="AU259" s="23" t="s">
        <v>187</v>
      </c>
      <c r="AY259" s="23" t="s">
        <v>180</v>
      </c>
      <c r="BE259" s="230">
        <f>IF(N259="základní",J259,0)</f>
        <v>0</v>
      </c>
      <c r="BF259" s="230">
        <f>IF(N259="snížená",J259,0)</f>
        <v>0</v>
      </c>
      <c r="BG259" s="230">
        <f>IF(N259="zákl. přenesená",J259,0)</f>
        <v>0</v>
      </c>
      <c r="BH259" s="230">
        <f>IF(N259="sníž. přenesená",J259,0)</f>
        <v>0</v>
      </c>
      <c r="BI259" s="230">
        <f>IF(N259="nulová",J259,0)</f>
        <v>0</v>
      </c>
      <c r="BJ259" s="23" t="s">
        <v>187</v>
      </c>
      <c r="BK259" s="230">
        <f>ROUND(I259*H259,0)</f>
        <v>0</v>
      </c>
      <c r="BL259" s="23" t="s">
        <v>224</v>
      </c>
      <c r="BM259" s="23" t="s">
        <v>459</v>
      </c>
    </row>
    <row r="260" spans="2:65" s="1" customFormat="1" ht="14.4" customHeight="1">
      <c r="B260" s="45"/>
      <c r="C260" s="220" t="s">
        <v>342</v>
      </c>
      <c r="D260" s="220" t="s">
        <v>182</v>
      </c>
      <c r="E260" s="221" t="s">
        <v>460</v>
      </c>
      <c r="F260" s="222" t="s">
        <v>461</v>
      </c>
      <c r="G260" s="223" t="s">
        <v>423</v>
      </c>
      <c r="H260" s="224">
        <v>3</v>
      </c>
      <c r="I260" s="225"/>
      <c r="J260" s="224">
        <f>ROUND(I260*H260,0)</f>
        <v>0</v>
      </c>
      <c r="K260" s="222" t="s">
        <v>193</v>
      </c>
      <c r="L260" s="71"/>
      <c r="M260" s="226" t="s">
        <v>22</v>
      </c>
      <c r="N260" s="227" t="s">
        <v>45</v>
      </c>
      <c r="O260" s="46"/>
      <c r="P260" s="228">
        <f>O260*H260</f>
        <v>0</v>
      </c>
      <c r="Q260" s="228">
        <v>0</v>
      </c>
      <c r="R260" s="228">
        <f>Q260*H260</f>
        <v>0</v>
      </c>
      <c r="S260" s="228">
        <v>0</v>
      </c>
      <c r="T260" s="229">
        <f>S260*H260</f>
        <v>0</v>
      </c>
      <c r="AR260" s="23" t="s">
        <v>224</v>
      </c>
      <c r="AT260" s="23" t="s">
        <v>182</v>
      </c>
      <c r="AU260" s="23" t="s">
        <v>187</v>
      </c>
      <c r="AY260" s="23" t="s">
        <v>180</v>
      </c>
      <c r="BE260" s="230">
        <f>IF(N260="základní",J260,0)</f>
        <v>0</v>
      </c>
      <c r="BF260" s="230">
        <f>IF(N260="snížená",J260,0)</f>
        <v>0</v>
      </c>
      <c r="BG260" s="230">
        <f>IF(N260="zákl. přenesená",J260,0)</f>
        <v>0</v>
      </c>
      <c r="BH260" s="230">
        <f>IF(N260="sníž. přenesená",J260,0)</f>
        <v>0</v>
      </c>
      <c r="BI260" s="230">
        <f>IF(N260="nulová",J260,0)</f>
        <v>0</v>
      </c>
      <c r="BJ260" s="23" t="s">
        <v>187</v>
      </c>
      <c r="BK260" s="230">
        <f>ROUND(I260*H260,0)</f>
        <v>0</v>
      </c>
      <c r="BL260" s="23" t="s">
        <v>224</v>
      </c>
      <c r="BM260" s="23" t="s">
        <v>462</v>
      </c>
    </row>
    <row r="261" spans="2:65" s="1" customFormat="1" ht="22.8" customHeight="1">
      <c r="B261" s="45"/>
      <c r="C261" s="220" t="s">
        <v>463</v>
      </c>
      <c r="D261" s="220" t="s">
        <v>182</v>
      </c>
      <c r="E261" s="221" t="s">
        <v>464</v>
      </c>
      <c r="F261" s="222" t="s">
        <v>465</v>
      </c>
      <c r="G261" s="223" t="s">
        <v>423</v>
      </c>
      <c r="H261" s="224">
        <v>1</v>
      </c>
      <c r="I261" s="225"/>
      <c r="J261" s="224">
        <f>ROUND(I261*H261,0)</f>
        <v>0</v>
      </c>
      <c r="K261" s="222" t="s">
        <v>193</v>
      </c>
      <c r="L261" s="71"/>
      <c r="M261" s="226" t="s">
        <v>22</v>
      </c>
      <c r="N261" s="227" t="s">
        <v>45</v>
      </c>
      <c r="O261" s="46"/>
      <c r="P261" s="228">
        <f>O261*H261</f>
        <v>0</v>
      </c>
      <c r="Q261" s="228">
        <v>0</v>
      </c>
      <c r="R261" s="228">
        <f>Q261*H261</f>
        <v>0</v>
      </c>
      <c r="S261" s="228">
        <v>0</v>
      </c>
      <c r="T261" s="229">
        <f>S261*H261</f>
        <v>0</v>
      </c>
      <c r="AR261" s="23" t="s">
        <v>224</v>
      </c>
      <c r="AT261" s="23" t="s">
        <v>182</v>
      </c>
      <c r="AU261" s="23" t="s">
        <v>187</v>
      </c>
      <c r="AY261" s="23" t="s">
        <v>180</v>
      </c>
      <c r="BE261" s="230">
        <f>IF(N261="základní",J261,0)</f>
        <v>0</v>
      </c>
      <c r="BF261" s="230">
        <f>IF(N261="snížená",J261,0)</f>
        <v>0</v>
      </c>
      <c r="BG261" s="230">
        <f>IF(N261="zákl. přenesená",J261,0)</f>
        <v>0</v>
      </c>
      <c r="BH261" s="230">
        <f>IF(N261="sníž. přenesená",J261,0)</f>
        <v>0</v>
      </c>
      <c r="BI261" s="230">
        <f>IF(N261="nulová",J261,0)</f>
        <v>0</v>
      </c>
      <c r="BJ261" s="23" t="s">
        <v>187</v>
      </c>
      <c r="BK261" s="230">
        <f>ROUND(I261*H261,0)</f>
        <v>0</v>
      </c>
      <c r="BL261" s="23" t="s">
        <v>224</v>
      </c>
      <c r="BM261" s="23" t="s">
        <v>466</v>
      </c>
    </row>
    <row r="262" spans="2:47" s="1" customFormat="1" ht="13.5">
      <c r="B262" s="45"/>
      <c r="C262" s="73"/>
      <c r="D262" s="233" t="s">
        <v>205</v>
      </c>
      <c r="E262" s="73"/>
      <c r="F262" s="254" t="s">
        <v>467</v>
      </c>
      <c r="G262" s="73"/>
      <c r="H262" s="73"/>
      <c r="I262" s="190"/>
      <c r="J262" s="73"/>
      <c r="K262" s="73"/>
      <c r="L262" s="71"/>
      <c r="M262" s="255"/>
      <c r="N262" s="46"/>
      <c r="O262" s="46"/>
      <c r="P262" s="46"/>
      <c r="Q262" s="46"/>
      <c r="R262" s="46"/>
      <c r="S262" s="46"/>
      <c r="T262" s="94"/>
      <c r="AT262" s="23" t="s">
        <v>205</v>
      </c>
      <c r="AU262" s="23" t="s">
        <v>187</v>
      </c>
    </row>
    <row r="263" spans="2:65" s="1" customFormat="1" ht="14.4" customHeight="1">
      <c r="B263" s="45"/>
      <c r="C263" s="220" t="s">
        <v>345</v>
      </c>
      <c r="D263" s="220" t="s">
        <v>182</v>
      </c>
      <c r="E263" s="221" t="s">
        <v>468</v>
      </c>
      <c r="F263" s="222" t="s">
        <v>469</v>
      </c>
      <c r="G263" s="223" t="s">
        <v>423</v>
      </c>
      <c r="H263" s="224">
        <v>1</v>
      </c>
      <c r="I263" s="225"/>
      <c r="J263" s="224">
        <f>ROUND(I263*H263,0)</f>
        <v>0</v>
      </c>
      <c r="K263" s="222" t="s">
        <v>193</v>
      </c>
      <c r="L263" s="71"/>
      <c r="M263" s="226" t="s">
        <v>22</v>
      </c>
      <c r="N263" s="227" t="s">
        <v>45</v>
      </c>
      <c r="O263" s="46"/>
      <c r="P263" s="228">
        <f>O263*H263</f>
        <v>0</v>
      </c>
      <c r="Q263" s="228">
        <v>0</v>
      </c>
      <c r="R263" s="228">
        <f>Q263*H263</f>
        <v>0</v>
      </c>
      <c r="S263" s="228">
        <v>0</v>
      </c>
      <c r="T263" s="229">
        <f>S263*H263</f>
        <v>0</v>
      </c>
      <c r="AR263" s="23" t="s">
        <v>224</v>
      </c>
      <c r="AT263" s="23" t="s">
        <v>182</v>
      </c>
      <c r="AU263" s="23" t="s">
        <v>187</v>
      </c>
      <c r="AY263" s="23" t="s">
        <v>180</v>
      </c>
      <c r="BE263" s="230">
        <f>IF(N263="základní",J263,0)</f>
        <v>0</v>
      </c>
      <c r="BF263" s="230">
        <f>IF(N263="snížená",J263,0)</f>
        <v>0</v>
      </c>
      <c r="BG263" s="230">
        <f>IF(N263="zákl. přenesená",J263,0)</f>
        <v>0</v>
      </c>
      <c r="BH263" s="230">
        <f>IF(N263="sníž. přenesená",J263,0)</f>
        <v>0</v>
      </c>
      <c r="BI263" s="230">
        <f>IF(N263="nulová",J263,0)</f>
        <v>0</v>
      </c>
      <c r="BJ263" s="23" t="s">
        <v>187</v>
      </c>
      <c r="BK263" s="230">
        <f>ROUND(I263*H263,0)</f>
        <v>0</v>
      </c>
      <c r="BL263" s="23" t="s">
        <v>224</v>
      </c>
      <c r="BM263" s="23" t="s">
        <v>470</v>
      </c>
    </row>
    <row r="264" spans="2:47" s="1" customFormat="1" ht="13.5">
      <c r="B264" s="45"/>
      <c r="C264" s="73"/>
      <c r="D264" s="233" t="s">
        <v>205</v>
      </c>
      <c r="E264" s="73"/>
      <c r="F264" s="254" t="s">
        <v>471</v>
      </c>
      <c r="G264" s="73"/>
      <c r="H264" s="73"/>
      <c r="I264" s="190"/>
      <c r="J264" s="73"/>
      <c r="K264" s="73"/>
      <c r="L264" s="71"/>
      <c r="M264" s="255"/>
      <c r="N264" s="46"/>
      <c r="O264" s="46"/>
      <c r="P264" s="46"/>
      <c r="Q264" s="46"/>
      <c r="R264" s="46"/>
      <c r="S264" s="46"/>
      <c r="T264" s="94"/>
      <c r="AT264" s="23" t="s">
        <v>205</v>
      </c>
      <c r="AU264" s="23" t="s">
        <v>187</v>
      </c>
    </row>
    <row r="265" spans="2:65" s="1" customFormat="1" ht="14.4" customHeight="1">
      <c r="B265" s="45"/>
      <c r="C265" s="220" t="s">
        <v>472</v>
      </c>
      <c r="D265" s="220" t="s">
        <v>182</v>
      </c>
      <c r="E265" s="221" t="s">
        <v>473</v>
      </c>
      <c r="F265" s="222" t="s">
        <v>474</v>
      </c>
      <c r="G265" s="223" t="s">
        <v>423</v>
      </c>
      <c r="H265" s="224">
        <v>1</v>
      </c>
      <c r="I265" s="225"/>
      <c r="J265" s="224">
        <f>ROUND(I265*H265,0)</f>
        <v>0</v>
      </c>
      <c r="K265" s="222" t="s">
        <v>193</v>
      </c>
      <c r="L265" s="71"/>
      <c r="M265" s="226" t="s">
        <v>22</v>
      </c>
      <c r="N265" s="227" t="s">
        <v>45</v>
      </c>
      <c r="O265" s="46"/>
      <c r="P265" s="228">
        <f>O265*H265</f>
        <v>0</v>
      </c>
      <c r="Q265" s="228">
        <v>0</v>
      </c>
      <c r="R265" s="228">
        <f>Q265*H265</f>
        <v>0</v>
      </c>
      <c r="S265" s="228">
        <v>0</v>
      </c>
      <c r="T265" s="229">
        <f>S265*H265</f>
        <v>0</v>
      </c>
      <c r="AR265" s="23" t="s">
        <v>224</v>
      </c>
      <c r="AT265" s="23" t="s">
        <v>182</v>
      </c>
      <c r="AU265" s="23" t="s">
        <v>187</v>
      </c>
      <c r="AY265" s="23" t="s">
        <v>180</v>
      </c>
      <c r="BE265" s="230">
        <f>IF(N265="základní",J265,0)</f>
        <v>0</v>
      </c>
      <c r="BF265" s="230">
        <f>IF(N265="snížená",J265,0)</f>
        <v>0</v>
      </c>
      <c r="BG265" s="230">
        <f>IF(N265="zákl. přenesená",J265,0)</f>
        <v>0</v>
      </c>
      <c r="BH265" s="230">
        <f>IF(N265="sníž. přenesená",J265,0)</f>
        <v>0</v>
      </c>
      <c r="BI265" s="230">
        <f>IF(N265="nulová",J265,0)</f>
        <v>0</v>
      </c>
      <c r="BJ265" s="23" t="s">
        <v>187</v>
      </c>
      <c r="BK265" s="230">
        <f>ROUND(I265*H265,0)</f>
        <v>0</v>
      </c>
      <c r="BL265" s="23" t="s">
        <v>224</v>
      </c>
      <c r="BM265" s="23" t="s">
        <v>475</v>
      </c>
    </row>
    <row r="266" spans="2:47" s="1" customFormat="1" ht="13.5">
      <c r="B266" s="45"/>
      <c r="C266" s="73"/>
      <c r="D266" s="233" t="s">
        <v>205</v>
      </c>
      <c r="E266" s="73"/>
      <c r="F266" s="254" t="s">
        <v>476</v>
      </c>
      <c r="G266" s="73"/>
      <c r="H266" s="73"/>
      <c r="I266" s="190"/>
      <c r="J266" s="73"/>
      <c r="K266" s="73"/>
      <c r="L266" s="71"/>
      <c r="M266" s="255"/>
      <c r="N266" s="46"/>
      <c r="O266" s="46"/>
      <c r="P266" s="46"/>
      <c r="Q266" s="46"/>
      <c r="R266" s="46"/>
      <c r="S266" s="46"/>
      <c r="T266" s="94"/>
      <c r="AT266" s="23" t="s">
        <v>205</v>
      </c>
      <c r="AU266" s="23" t="s">
        <v>187</v>
      </c>
    </row>
    <row r="267" spans="2:65" s="1" customFormat="1" ht="34.2" customHeight="1">
      <c r="B267" s="45"/>
      <c r="C267" s="220" t="s">
        <v>351</v>
      </c>
      <c r="D267" s="220" t="s">
        <v>182</v>
      </c>
      <c r="E267" s="221" t="s">
        <v>477</v>
      </c>
      <c r="F267" s="222" t="s">
        <v>478</v>
      </c>
      <c r="G267" s="223" t="s">
        <v>334</v>
      </c>
      <c r="H267" s="225"/>
      <c r="I267" s="225"/>
      <c r="J267" s="224">
        <f>ROUND(I267*H267,0)</f>
        <v>0</v>
      </c>
      <c r="K267" s="222" t="s">
        <v>193</v>
      </c>
      <c r="L267" s="71"/>
      <c r="M267" s="226" t="s">
        <v>22</v>
      </c>
      <c r="N267" s="227" t="s">
        <v>45</v>
      </c>
      <c r="O267" s="46"/>
      <c r="P267" s="228">
        <f>O267*H267</f>
        <v>0</v>
      </c>
      <c r="Q267" s="228">
        <v>0</v>
      </c>
      <c r="R267" s="228">
        <f>Q267*H267</f>
        <v>0</v>
      </c>
      <c r="S267" s="228">
        <v>0</v>
      </c>
      <c r="T267" s="229">
        <f>S267*H267</f>
        <v>0</v>
      </c>
      <c r="AR267" s="23" t="s">
        <v>224</v>
      </c>
      <c r="AT267" s="23" t="s">
        <v>182</v>
      </c>
      <c r="AU267" s="23" t="s">
        <v>187</v>
      </c>
      <c r="AY267" s="23" t="s">
        <v>180</v>
      </c>
      <c r="BE267" s="230">
        <f>IF(N267="základní",J267,0)</f>
        <v>0</v>
      </c>
      <c r="BF267" s="230">
        <f>IF(N267="snížená",J267,0)</f>
        <v>0</v>
      </c>
      <c r="BG267" s="230">
        <f>IF(N267="zákl. přenesená",J267,0)</f>
        <v>0</v>
      </c>
      <c r="BH267" s="230">
        <f>IF(N267="sníž. přenesená",J267,0)</f>
        <v>0</v>
      </c>
      <c r="BI267" s="230">
        <f>IF(N267="nulová",J267,0)</f>
        <v>0</v>
      </c>
      <c r="BJ267" s="23" t="s">
        <v>187</v>
      </c>
      <c r="BK267" s="230">
        <f>ROUND(I267*H267,0)</f>
        <v>0</v>
      </c>
      <c r="BL267" s="23" t="s">
        <v>224</v>
      </c>
      <c r="BM267" s="23" t="s">
        <v>479</v>
      </c>
    </row>
    <row r="268" spans="2:47" s="1" customFormat="1" ht="13.5">
      <c r="B268" s="45"/>
      <c r="C268" s="73"/>
      <c r="D268" s="233" t="s">
        <v>205</v>
      </c>
      <c r="E268" s="73"/>
      <c r="F268" s="254" t="s">
        <v>480</v>
      </c>
      <c r="G268" s="73"/>
      <c r="H268" s="73"/>
      <c r="I268" s="190"/>
      <c r="J268" s="73"/>
      <c r="K268" s="73"/>
      <c r="L268" s="71"/>
      <c r="M268" s="255"/>
      <c r="N268" s="46"/>
      <c r="O268" s="46"/>
      <c r="P268" s="46"/>
      <c r="Q268" s="46"/>
      <c r="R268" s="46"/>
      <c r="S268" s="46"/>
      <c r="T268" s="94"/>
      <c r="AT268" s="23" t="s">
        <v>205</v>
      </c>
      <c r="AU268" s="23" t="s">
        <v>187</v>
      </c>
    </row>
    <row r="269" spans="2:63" s="10" customFormat="1" ht="29.85" customHeight="1">
      <c r="B269" s="204"/>
      <c r="C269" s="205"/>
      <c r="D269" s="206" t="s">
        <v>72</v>
      </c>
      <c r="E269" s="218" t="s">
        <v>481</v>
      </c>
      <c r="F269" s="218" t="s">
        <v>482</v>
      </c>
      <c r="G269" s="205"/>
      <c r="H269" s="205"/>
      <c r="I269" s="208"/>
      <c r="J269" s="219">
        <f>BK269</f>
        <v>0</v>
      </c>
      <c r="K269" s="205"/>
      <c r="L269" s="210"/>
      <c r="M269" s="211"/>
      <c r="N269" s="212"/>
      <c r="O269" s="212"/>
      <c r="P269" s="213">
        <f>SUM(P270:P296)</f>
        <v>0</v>
      </c>
      <c r="Q269" s="212"/>
      <c r="R269" s="213">
        <f>SUM(R270:R296)</f>
        <v>0</v>
      </c>
      <c r="S269" s="212"/>
      <c r="T269" s="214">
        <f>SUM(T270:T296)</f>
        <v>0</v>
      </c>
      <c r="AR269" s="215" t="s">
        <v>187</v>
      </c>
      <c r="AT269" s="216" t="s">
        <v>72</v>
      </c>
      <c r="AU269" s="216" t="s">
        <v>10</v>
      </c>
      <c r="AY269" s="215" t="s">
        <v>180</v>
      </c>
      <c r="BK269" s="217">
        <f>SUM(BK270:BK296)</f>
        <v>0</v>
      </c>
    </row>
    <row r="270" spans="2:65" s="1" customFormat="1" ht="14.4" customHeight="1">
      <c r="B270" s="45"/>
      <c r="C270" s="220" t="s">
        <v>483</v>
      </c>
      <c r="D270" s="220" t="s">
        <v>182</v>
      </c>
      <c r="E270" s="221" t="s">
        <v>484</v>
      </c>
      <c r="F270" s="222" t="s">
        <v>485</v>
      </c>
      <c r="G270" s="223" t="s">
        <v>269</v>
      </c>
      <c r="H270" s="224">
        <v>1</v>
      </c>
      <c r="I270" s="225"/>
      <c r="J270" s="224">
        <f>ROUND(I270*H270,0)</f>
        <v>0</v>
      </c>
      <c r="K270" s="222" t="s">
        <v>22</v>
      </c>
      <c r="L270" s="71"/>
      <c r="M270" s="226" t="s">
        <v>22</v>
      </c>
      <c r="N270" s="227" t="s">
        <v>45</v>
      </c>
      <c r="O270" s="46"/>
      <c r="P270" s="228">
        <f>O270*H270</f>
        <v>0</v>
      </c>
      <c r="Q270" s="228">
        <v>0</v>
      </c>
      <c r="R270" s="228">
        <f>Q270*H270</f>
        <v>0</v>
      </c>
      <c r="S270" s="228">
        <v>0</v>
      </c>
      <c r="T270" s="229">
        <f>S270*H270</f>
        <v>0</v>
      </c>
      <c r="AR270" s="23" t="s">
        <v>224</v>
      </c>
      <c r="AT270" s="23" t="s">
        <v>182</v>
      </c>
      <c r="AU270" s="23" t="s">
        <v>187</v>
      </c>
      <c r="AY270" s="23" t="s">
        <v>180</v>
      </c>
      <c r="BE270" s="230">
        <f>IF(N270="základní",J270,0)</f>
        <v>0</v>
      </c>
      <c r="BF270" s="230">
        <f>IF(N270="snížená",J270,0)</f>
        <v>0</v>
      </c>
      <c r="BG270" s="230">
        <f>IF(N270="zákl. přenesená",J270,0)</f>
        <v>0</v>
      </c>
      <c r="BH270" s="230">
        <f>IF(N270="sníž. přenesená",J270,0)</f>
        <v>0</v>
      </c>
      <c r="BI270" s="230">
        <f>IF(N270="nulová",J270,0)</f>
        <v>0</v>
      </c>
      <c r="BJ270" s="23" t="s">
        <v>187</v>
      </c>
      <c r="BK270" s="230">
        <f>ROUND(I270*H270,0)</f>
        <v>0</v>
      </c>
      <c r="BL270" s="23" t="s">
        <v>224</v>
      </c>
      <c r="BM270" s="23" t="s">
        <v>486</v>
      </c>
    </row>
    <row r="271" spans="2:65" s="1" customFormat="1" ht="14.4" customHeight="1">
      <c r="B271" s="45"/>
      <c r="C271" s="220" t="s">
        <v>354</v>
      </c>
      <c r="D271" s="220" t="s">
        <v>182</v>
      </c>
      <c r="E271" s="221" t="s">
        <v>487</v>
      </c>
      <c r="F271" s="222" t="s">
        <v>488</v>
      </c>
      <c r="G271" s="223" t="s">
        <v>269</v>
      </c>
      <c r="H271" s="224">
        <v>1</v>
      </c>
      <c r="I271" s="225"/>
      <c r="J271" s="224">
        <f>ROUND(I271*H271,0)</f>
        <v>0</v>
      </c>
      <c r="K271" s="222" t="s">
        <v>22</v>
      </c>
      <c r="L271" s="71"/>
      <c r="M271" s="226" t="s">
        <v>22</v>
      </c>
      <c r="N271" s="227" t="s">
        <v>45</v>
      </c>
      <c r="O271" s="46"/>
      <c r="P271" s="228">
        <f>O271*H271</f>
        <v>0</v>
      </c>
      <c r="Q271" s="228">
        <v>0</v>
      </c>
      <c r="R271" s="228">
        <f>Q271*H271</f>
        <v>0</v>
      </c>
      <c r="S271" s="228">
        <v>0</v>
      </c>
      <c r="T271" s="229">
        <f>S271*H271</f>
        <v>0</v>
      </c>
      <c r="AR271" s="23" t="s">
        <v>224</v>
      </c>
      <c r="AT271" s="23" t="s">
        <v>182</v>
      </c>
      <c r="AU271" s="23" t="s">
        <v>187</v>
      </c>
      <c r="AY271" s="23" t="s">
        <v>180</v>
      </c>
      <c r="BE271" s="230">
        <f>IF(N271="základní",J271,0)</f>
        <v>0</v>
      </c>
      <c r="BF271" s="230">
        <f>IF(N271="snížená",J271,0)</f>
        <v>0</v>
      </c>
      <c r="BG271" s="230">
        <f>IF(N271="zákl. přenesená",J271,0)</f>
        <v>0</v>
      </c>
      <c r="BH271" s="230">
        <f>IF(N271="sníž. přenesená",J271,0)</f>
        <v>0</v>
      </c>
      <c r="BI271" s="230">
        <f>IF(N271="nulová",J271,0)</f>
        <v>0</v>
      </c>
      <c r="BJ271" s="23" t="s">
        <v>187</v>
      </c>
      <c r="BK271" s="230">
        <f>ROUND(I271*H271,0)</f>
        <v>0</v>
      </c>
      <c r="BL271" s="23" t="s">
        <v>224</v>
      </c>
      <c r="BM271" s="23" t="s">
        <v>489</v>
      </c>
    </row>
    <row r="272" spans="2:65" s="1" customFormat="1" ht="14.4" customHeight="1">
      <c r="B272" s="45"/>
      <c r="C272" s="220" t="s">
        <v>490</v>
      </c>
      <c r="D272" s="220" t="s">
        <v>182</v>
      </c>
      <c r="E272" s="221" t="s">
        <v>491</v>
      </c>
      <c r="F272" s="222" t="s">
        <v>492</v>
      </c>
      <c r="G272" s="223" t="s">
        <v>269</v>
      </c>
      <c r="H272" s="224">
        <v>2</v>
      </c>
      <c r="I272" s="225"/>
      <c r="J272" s="224">
        <f>ROUND(I272*H272,0)</f>
        <v>0</v>
      </c>
      <c r="K272" s="222" t="s">
        <v>22</v>
      </c>
      <c r="L272" s="71"/>
      <c r="M272" s="226" t="s">
        <v>22</v>
      </c>
      <c r="N272" s="227" t="s">
        <v>45</v>
      </c>
      <c r="O272" s="46"/>
      <c r="P272" s="228">
        <f>O272*H272</f>
        <v>0</v>
      </c>
      <c r="Q272" s="228">
        <v>0</v>
      </c>
      <c r="R272" s="228">
        <f>Q272*H272</f>
        <v>0</v>
      </c>
      <c r="S272" s="228">
        <v>0</v>
      </c>
      <c r="T272" s="229">
        <f>S272*H272</f>
        <v>0</v>
      </c>
      <c r="AR272" s="23" t="s">
        <v>224</v>
      </c>
      <c r="AT272" s="23" t="s">
        <v>182</v>
      </c>
      <c r="AU272" s="23" t="s">
        <v>187</v>
      </c>
      <c r="AY272" s="23" t="s">
        <v>180</v>
      </c>
      <c r="BE272" s="230">
        <f>IF(N272="základní",J272,0)</f>
        <v>0</v>
      </c>
      <c r="BF272" s="230">
        <f>IF(N272="snížená",J272,0)</f>
        <v>0</v>
      </c>
      <c r="BG272" s="230">
        <f>IF(N272="zákl. přenesená",J272,0)</f>
        <v>0</v>
      </c>
      <c r="BH272" s="230">
        <f>IF(N272="sníž. přenesená",J272,0)</f>
        <v>0</v>
      </c>
      <c r="BI272" s="230">
        <f>IF(N272="nulová",J272,0)</f>
        <v>0</v>
      </c>
      <c r="BJ272" s="23" t="s">
        <v>187</v>
      </c>
      <c r="BK272" s="230">
        <f>ROUND(I272*H272,0)</f>
        <v>0</v>
      </c>
      <c r="BL272" s="23" t="s">
        <v>224</v>
      </c>
      <c r="BM272" s="23" t="s">
        <v>493</v>
      </c>
    </row>
    <row r="273" spans="2:65" s="1" customFormat="1" ht="14.4" customHeight="1">
      <c r="B273" s="45"/>
      <c r="C273" s="220" t="s">
        <v>359</v>
      </c>
      <c r="D273" s="220" t="s">
        <v>182</v>
      </c>
      <c r="E273" s="221" t="s">
        <v>494</v>
      </c>
      <c r="F273" s="222" t="s">
        <v>495</v>
      </c>
      <c r="G273" s="223" t="s">
        <v>203</v>
      </c>
      <c r="H273" s="224">
        <v>18</v>
      </c>
      <c r="I273" s="225"/>
      <c r="J273" s="224">
        <f>ROUND(I273*H273,0)</f>
        <v>0</v>
      </c>
      <c r="K273" s="222" t="s">
        <v>22</v>
      </c>
      <c r="L273" s="71"/>
      <c r="M273" s="226" t="s">
        <v>22</v>
      </c>
      <c r="N273" s="227" t="s">
        <v>45</v>
      </c>
      <c r="O273" s="46"/>
      <c r="P273" s="228">
        <f>O273*H273</f>
        <v>0</v>
      </c>
      <c r="Q273" s="228">
        <v>0</v>
      </c>
      <c r="R273" s="228">
        <f>Q273*H273</f>
        <v>0</v>
      </c>
      <c r="S273" s="228">
        <v>0</v>
      </c>
      <c r="T273" s="229">
        <f>S273*H273</f>
        <v>0</v>
      </c>
      <c r="AR273" s="23" t="s">
        <v>224</v>
      </c>
      <c r="AT273" s="23" t="s">
        <v>182</v>
      </c>
      <c r="AU273" s="23" t="s">
        <v>187</v>
      </c>
      <c r="AY273" s="23" t="s">
        <v>180</v>
      </c>
      <c r="BE273" s="230">
        <f>IF(N273="základní",J273,0)</f>
        <v>0</v>
      </c>
      <c r="BF273" s="230">
        <f>IF(N273="snížená",J273,0)</f>
        <v>0</v>
      </c>
      <c r="BG273" s="230">
        <f>IF(N273="zákl. přenesená",J273,0)</f>
        <v>0</v>
      </c>
      <c r="BH273" s="230">
        <f>IF(N273="sníž. přenesená",J273,0)</f>
        <v>0</v>
      </c>
      <c r="BI273" s="230">
        <f>IF(N273="nulová",J273,0)</f>
        <v>0</v>
      </c>
      <c r="BJ273" s="23" t="s">
        <v>187</v>
      </c>
      <c r="BK273" s="230">
        <f>ROUND(I273*H273,0)</f>
        <v>0</v>
      </c>
      <c r="BL273" s="23" t="s">
        <v>224</v>
      </c>
      <c r="BM273" s="23" t="s">
        <v>496</v>
      </c>
    </row>
    <row r="274" spans="2:65" s="1" customFormat="1" ht="14.4" customHeight="1">
      <c r="B274" s="45"/>
      <c r="C274" s="220" t="s">
        <v>497</v>
      </c>
      <c r="D274" s="220" t="s">
        <v>182</v>
      </c>
      <c r="E274" s="221" t="s">
        <v>498</v>
      </c>
      <c r="F274" s="222" t="s">
        <v>499</v>
      </c>
      <c r="G274" s="223" t="s">
        <v>203</v>
      </c>
      <c r="H274" s="224">
        <v>60</v>
      </c>
      <c r="I274" s="225"/>
      <c r="J274" s="224">
        <f>ROUND(I274*H274,0)</f>
        <v>0</v>
      </c>
      <c r="K274" s="222" t="s">
        <v>22</v>
      </c>
      <c r="L274" s="71"/>
      <c r="M274" s="226" t="s">
        <v>22</v>
      </c>
      <c r="N274" s="227" t="s">
        <v>45</v>
      </c>
      <c r="O274" s="46"/>
      <c r="P274" s="228">
        <f>O274*H274</f>
        <v>0</v>
      </c>
      <c r="Q274" s="228">
        <v>0</v>
      </c>
      <c r="R274" s="228">
        <f>Q274*H274</f>
        <v>0</v>
      </c>
      <c r="S274" s="228">
        <v>0</v>
      </c>
      <c r="T274" s="229">
        <f>S274*H274</f>
        <v>0</v>
      </c>
      <c r="AR274" s="23" t="s">
        <v>224</v>
      </c>
      <c r="AT274" s="23" t="s">
        <v>182</v>
      </c>
      <c r="AU274" s="23" t="s">
        <v>187</v>
      </c>
      <c r="AY274" s="23" t="s">
        <v>180</v>
      </c>
      <c r="BE274" s="230">
        <f>IF(N274="základní",J274,0)</f>
        <v>0</v>
      </c>
      <c r="BF274" s="230">
        <f>IF(N274="snížená",J274,0)</f>
        <v>0</v>
      </c>
      <c r="BG274" s="230">
        <f>IF(N274="zákl. přenesená",J274,0)</f>
        <v>0</v>
      </c>
      <c r="BH274" s="230">
        <f>IF(N274="sníž. přenesená",J274,0)</f>
        <v>0</v>
      </c>
      <c r="BI274" s="230">
        <f>IF(N274="nulová",J274,0)</f>
        <v>0</v>
      </c>
      <c r="BJ274" s="23" t="s">
        <v>187</v>
      </c>
      <c r="BK274" s="230">
        <f>ROUND(I274*H274,0)</f>
        <v>0</v>
      </c>
      <c r="BL274" s="23" t="s">
        <v>224</v>
      </c>
      <c r="BM274" s="23" t="s">
        <v>500</v>
      </c>
    </row>
    <row r="275" spans="2:65" s="1" customFormat="1" ht="14.4" customHeight="1">
      <c r="B275" s="45"/>
      <c r="C275" s="220" t="s">
        <v>363</v>
      </c>
      <c r="D275" s="220" t="s">
        <v>182</v>
      </c>
      <c r="E275" s="221" t="s">
        <v>501</v>
      </c>
      <c r="F275" s="222" t="s">
        <v>502</v>
      </c>
      <c r="G275" s="223" t="s">
        <v>203</v>
      </c>
      <c r="H275" s="224">
        <v>100</v>
      </c>
      <c r="I275" s="225"/>
      <c r="J275" s="224">
        <f>ROUND(I275*H275,0)</f>
        <v>0</v>
      </c>
      <c r="K275" s="222" t="s">
        <v>22</v>
      </c>
      <c r="L275" s="71"/>
      <c r="M275" s="226" t="s">
        <v>22</v>
      </c>
      <c r="N275" s="227" t="s">
        <v>45</v>
      </c>
      <c r="O275" s="46"/>
      <c r="P275" s="228">
        <f>O275*H275</f>
        <v>0</v>
      </c>
      <c r="Q275" s="228">
        <v>0</v>
      </c>
      <c r="R275" s="228">
        <f>Q275*H275</f>
        <v>0</v>
      </c>
      <c r="S275" s="228">
        <v>0</v>
      </c>
      <c r="T275" s="229">
        <f>S275*H275</f>
        <v>0</v>
      </c>
      <c r="AR275" s="23" t="s">
        <v>224</v>
      </c>
      <c r="AT275" s="23" t="s">
        <v>182</v>
      </c>
      <c r="AU275" s="23" t="s">
        <v>187</v>
      </c>
      <c r="AY275" s="23" t="s">
        <v>180</v>
      </c>
      <c r="BE275" s="230">
        <f>IF(N275="základní",J275,0)</f>
        <v>0</v>
      </c>
      <c r="BF275" s="230">
        <f>IF(N275="snížená",J275,0)</f>
        <v>0</v>
      </c>
      <c r="BG275" s="230">
        <f>IF(N275="zákl. přenesená",J275,0)</f>
        <v>0</v>
      </c>
      <c r="BH275" s="230">
        <f>IF(N275="sníž. přenesená",J275,0)</f>
        <v>0</v>
      </c>
      <c r="BI275" s="230">
        <f>IF(N275="nulová",J275,0)</f>
        <v>0</v>
      </c>
      <c r="BJ275" s="23" t="s">
        <v>187</v>
      </c>
      <c r="BK275" s="230">
        <f>ROUND(I275*H275,0)</f>
        <v>0</v>
      </c>
      <c r="BL275" s="23" t="s">
        <v>224</v>
      </c>
      <c r="BM275" s="23" t="s">
        <v>503</v>
      </c>
    </row>
    <row r="276" spans="2:65" s="1" customFormat="1" ht="14.4" customHeight="1">
      <c r="B276" s="45"/>
      <c r="C276" s="220" t="s">
        <v>504</v>
      </c>
      <c r="D276" s="220" t="s">
        <v>182</v>
      </c>
      <c r="E276" s="221" t="s">
        <v>505</v>
      </c>
      <c r="F276" s="222" t="s">
        <v>506</v>
      </c>
      <c r="G276" s="223" t="s">
        <v>203</v>
      </c>
      <c r="H276" s="224">
        <v>25</v>
      </c>
      <c r="I276" s="225"/>
      <c r="J276" s="224">
        <f>ROUND(I276*H276,0)</f>
        <v>0</v>
      </c>
      <c r="K276" s="222" t="s">
        <v>22</v>
      </c>
      <c r="L276" s="71"/>
      <c r="M276" s="226" t="s">
        <v>22</v>
      </c>
      <c r="N276" s="227" t="s">
        <v>45</v>
      </c>
      <c r="O276" s="46"/>
      <c r="P276" s="228">
        <f>O276*H276</f>
        <v>0</v>
      </c>
      <c r="Q276" s="228">
        <v>0</v>
      </c>
      <c r="R276" s="228">
        <f>Q276*H276</f>
        <v>0</v>
      </c>
      <c r="S276" s="228">
        <v>0</v>
      </c>
      <c r="T276" s="229">
        <f>S276*H276</f>
        <v>0</v>
      </c>
      <c r="AR276" s="23" t="s">
        <v>224</v>
      </c>
      <c r="AT276" s="23" t="s">
        <v>182</v>
      </c>
      <c r="AU276" s="23" t="s">
        <v>187</v>
      </c>
      <c r="AY276" s="23" t="s">
        <v>180</v>
      </c>
      <c r="BE276" s="230">
        <f>IF(N276="základní",J276,0)</f>
        <v>0</v>
      </c>
      <c r="BF276" s="230">
        <f>IF(N276="snížená",J276,0)</f>
        <v>0</v>
      </c>
      <c r="BG276" s="230">
        <f>IF(N276="zákl. přenesená",J276,0)</f>
        <v>0</v>
      </c>
      <c r="BH276" s="230">
        <f>IF(N276="sníž. přenesená",J276,0)</f>
        <v>0</v>
      </c>
      <c r="BI276" s="230">
        <f>IF(N276="nulová",J276,0)</f>
        <v>0</v>
      </c>
      <c r="BJ276" s="23" t="s">
        <v>187</v>
      </c>
      <c r="BK276" s="230">
        <f>ROUND(I276*H276,0)</f>
        <v>0</v>
      </c>
      <c r="BL276" s="23" t="s">
        <v>224</v>
      </c>
      <c r="BM276" s="23" t="s">
        <v>507</v>
      </c>
    </row>
    <row r="277" spans="2:65" s="1" customFormat="1" ht="14.4" customHeight="1">
      <c r="B277" s="45"/>
      <c r="C277" s="220" t="s">
        <v>367</v>
      </c>
      <c r="D277" s="220" t="s">
        <v>182</v>
      </c>
      <c r="E277" s="221" t="s">
        <v>508</v>
      </c>
      <c r="F277" s="222" t="s">
        <v>509</v>
      </c>
      <c r="G277" s="223" t="s">
        <v>203</v>
      </c>
      <c r="H277" s="224">
        <v>18</v>
      </c>
      <c r="I277" s="225"/>
      <c r="J277" s="224">
        <f>ROUND(I277*H277,0)</f>
        <v>0</v>
      </c>
      <c r="K277" s="222" t="s">
        <v>22</v>
      </c>
      <c r="L277" s="71"/>
      <c r="M277" s="226" t="s">
        <v>22</v>
      </c>
      <c r="N277" s="227" t="s">
        <v>45</v>
      </c>
      <c r="O277" s="46"/>
      <c r="P277" s="228">
        <f>O277*H277</f>
        <v>0</v>
      </c>
      <c r="Q277" s="228">
        <v>0</v>
      </c>
      <c r="R277" s="228">
        <f>Q277*H277</f>
        <v>0</v>
      </c>
      <c r="S277" s="228">
        <v>0</v>
      </c>
      <c r="T277" s="229">
        <f>S277*H277</f>
        <v>0</v>
      </c>
      <c r="AR277" s="23" t="s">
        <v>224</v>
      </c>
      <c r="AT277" s="23" t="s">
        <v>182</v>
      </c>
      <c r="AU277" s="23" t="s">
        <v>187</v>
      </c>
      <c r="AY277" s="23" t="s">
        <v>180</v>
      </c>
      <c r="BE277" s="230">
        <f>IF(N277="základní",J277,0)</f>
        <v>0</v>
      </c>
      <c r="BF277" s="230">
        <f>IF(N277="snížená",J277,0)</f>
        <v>0</v>
      </c>
      <c r="BG277" s="230">
        <f>IF(N277="zákl. přenesená",J277,0)</f>
        <v>0</v>
      </c>
      <c r="BH277" s="230">
        <f>IF(N277="sníž. přenesená",J277,0)</f>
        <v>0</v>
      </c>
      <c r="BI277" s="230">
        <f>IF(N277="nulová",J277,0)</f>
        <v>0</v>
      </c>
      <c r="BJ277" s="23" t="s">
        <v>187</v>
      </c>
      <c r="BK277" s="230">
        <f>ROUND(I277*H277,0)</f>
        <v>0</v>
      </c>
      <c r="BL277" s="23" t="s">
        <v>224</v>
      </c>
      <c r="BM277" s="23" t="s">
        <v>510</v>
      </c>
    </row>
    <row r="278" spans="2:65" s="1" customFormat="1" ht="14.4" customHeight="1">
      <c r="B278" s="45"/>
      <c r="C278" s="220" t="s">
        <v>511</v>
      </c>
      <c r="D278" s="220" t="s">
        <v>182</v>
      </c>
      <c r="E278" s="221" t="s">
        <v>512</v>
      </c>
      <c r="F278" s="222" t="s">
        <v>513</v>
      </c>
      <c r="G278" s="223" t="s">
        <v>203</v>
      </c>
      <c r="H278" s="224">
        <v>3</v>
      </c>
      <c r="I278" s="225"/>
      <c r="J278" s="224">
        <f>ROUND(I278*H278,0)</f>
        <v>0</v>
      </c>
      <c r="K278" s="222" t="s">
        <v>22</v>
      </c>
      <c r="L278" s="71"/>
      <c r="M278" s="226" t="s">
        <v>22</v>
      </c>
      <c r="N278" s="227" t="s">
        <v>45</v>
      </c>
      <c r="O278" s="46"/>
      <c r="P278" s="228">
        <f>O278*H278</f>
        <v>0</v>
      </c>
      <c r="Q278" s="228">
        <v>0</v>
      </c>
      <c r="R278" s="228">
        <f>Q278*H278</f>
        <v>0</v>
      </c>
      <c r="S278" s="228">
        <v>0</v>
      </c>
      <c r="T278" s="229">
        <f>S278*H278</f>
        <v>0</v>
      </c>
      <c r="AR278" s="23" t="s">
        <v>224</v>
      </c>
      <c r="AT278" s="23" t="s">
        <v>182</v>
      </c>
      <c r="AU278" s="23" t="s">
        <v>187</v>
      </c>
      <c r="AY278" s="23" t="s">
        <v>180</v>
      </c>
      <c r="BE278" s="230">
        <f>IF(N278="základní",J278,0)</f>
        <v>0</v>
      </c>
      <c r="BF278" s="230">
        <f>IF(N278="snížená",J278,0)</f>
        <v>0</v>
      </c>
      <c r="BG278" s="230">
        <f>IF(N278="zákl. přenesená",J278,0)</f>
        <v>0</v>
      </c>
      <c r="BH278" s="230">
        <f>IF(N278="sníž. přenesená",J278,0)</f>
        <v>0</v>
      </c>
      <c r="BI278" s="230">
        <f>IF(N278="nulová",J278,0)</f>
        <v>0</v>
      </c>
      <c r="BJ278" s="23" t="s">
        <v>187</v>
      </c>
      <c r="BK278" s="230">
        <f>ROUND(I278*H278,0)</f>
        <v>0</v>
      </c>
      <c r="BL278" s="23" t="s">
        <v>224</v>
      </c>
      <c r="BM278" s="23" t="s">
        <v>514</v>
      </c>
    </row>
    <row r="279" spans="2:65" s="1" customFormat="1" ht="14.4" customHeight="1">
      <c r="B279" s="45"/>
      <c r="C279" s="220" t="s">
        <v>370</v>
      </c>
      <c r="D279" s="220" t="s">
        <v>182</v>
      </c>
      <c r="E279" s="221" t="s">
        <v>515</v>
      </c>
      <c r="F279" s="222" t="s">
        <v>516</v>
      </c>
      <c r="G279" s="223" t="s">
        <v>269</v>
      </c>
      <c r="H279" s="224">
        <v>28</v>
      </c>
      <c r="I279" s="225"/>
      <c r="J279" s="224">
        <f>ROUND(I279*H279,0)</f>
        <v>0</v>
      </c>
      <c r="K279" s="222" t="s">
        <v>22</v>
      </c>
      <c r="L279" s="71"/>
      <c r="M279" s="226" t="s">
        <v>22</v>
      </c>
      <c r="N279" s="227" t="s">
        <v>45</v>
      </c>
      <c r="O279" s="46"/>
      <c r="P279" s="228">
        <f>O279*H279</f>
        <v>0</v>
      </c>
      <c r="Q279" s="228">
        <v>0</v>
      </c>
      <c r="R279" s="228">
        <f>Q279*H279</f>
        <v>0</v>
      </c>
      <c r="S279" s="228">
        <v>0</v>
      </c>
      <c r="T279" s="229">
        <f>S279*H279</f>
        <v>0</v>
      </c>
      <c r="AR279" s="23" t="s">
        <v>224</v>
      </c>
      <c r="AT279" s="23" t="s">
        <v>182</v>
      </c>
      <c r="AU279" s="23" t="s">
        <v>187</v>
      </c>
      <c r="AY279" s="23" t="s">
        <v>180</v>
      </c>
      <c r="BE279" s="230">
        <f>IF(N279="základní",J279,0)</f>
        <v>0</v>
      </c>
      <c r="BF279" s="230">
        <f>IF(N279="snížená",J279,0)</f>
        <v>0</v>
      </c>
      <c r="BG279" s="230">
        <f>IF(N279="zákl. přenesená",J279,0)</f>
        <v>0</v>
      </c>
      <c r="BH279" s="230">
        <f>IF(N279="sníž. přenesená",J279,0)</f>
        <v>0</v>
      </c>
      <c r="BI279" s="230">
        <f>IF(N279="nulová",J279,0)</f>
        <v>0</v>
      </c>
      <c r="BJ279" s="23" t="s">
        <v>187</v>
      </c>
      <c r="BK279" s="230">
        <f>ROUND(I279*H279,0)</f>
        <v>0</v>
      </c>
      <c r="BL279" s="23" t="s">
        <v>224</v>
      </c>
      <c r="BM279" s="23" t="s">
        <v>517</v>
      </c>
    </row>
    <row r="280" spans="2:65" s="1" customFormat="1" ht="14.4" customHeight="1">
      <c r="B280" s="45"/>
      <c r="C280" s="220" t="s">
        <v>518</v>
      </c>
      <c r="D280" s="220" t="s">
        <v>182</v>
      </c>
      <c r="E280" s="221" t="s">
        <v>519</v>
      </c>
      <c r="F280" s="222" t="s">
        <v>520</v>
      </c>
      <c r="G280" s="223" t="s">
        <v>269</v>
      </c>
      <c r="H280" s="224">
        <v>4</v>
      </c>
      <c r="I280" s="225"/>
      <c r="J280" s="224">
        <f>ROUND(I280*H280,0)</f>
        <v>0</v>
      </c>
      <c r="K280" s="222" t="s">
        <v>22</v>
      </c>
      <c r="L280" s="71"/>
      <c r="M280" s="226" t="s">
        <v>22</v>
      </c>
      <c r="N280" s="227" t="s">
        <v>45</v>
      </c>
      <c r="O280" s="46"/>
      <c r="P280" s="228">
        <f>O280*H280</f>
        <v>0</v>
      </c>
      <c r="Q280" s="228">
        <v>0</v>
      </c>
      <c r="R280" s="228">
        <f>Q280*H280</f>
        <v>0</v>
      </c>
      <c r="S280" s="228">
        <v>0</v>
      </c>
      <c r="T280" s="229">
        <f>S280*H280</f>
        <v>0</v>
      </c>
      <c r="AR280" s="23" t="s">
        <v>224</v>
      </c>
      <c r="AT280" s="23" t="s">
        <v>182</v>
      </c>
      <c r="AU280" s="23" t="s">
        <v>187</v>
      </c>
      <c r="AY280" s="23" t="s">
        <v>180</v>
      </c>
      <c r="BE280" s="230">
        <f>IF(N280="základní",J280,0)</f>
        <v>0</v>
      </c>
      <c r="BF280" s="230">
        <f>IF(N280="snížená",J280,0)</f>
        <v>0</v>
      </c>
      <c r="BG280" s="230">
        <f>IF(N280="zákl. přenesená",J280,0)</f>
        <v>0</v>
      </c>
      <c r="BH280" s="230">
        <f>IF(N280="sníž. přenesená",J280,0)</f>
        <v>0</v>
      </c>
      <c r="BI280" s="230">
        <f>IF(N280="nulová",J280,0)</f>
        <v>0</v>
      </c>
      <c r="BJ280" s="23" t="s">
        <v>187</v>
      </c>
      <c r="BK280" s="230">
        <f>ROUND(I280*H280,0)</f>
        <v>0</v>
      </c>
      <c r="BL280" s="23" t="s">
        <v>224</v>
      </c>
      <c r="BM280" s="23" t="s">
        <v>521</v>
      </c>
    </row>
    <row r="281" spans="2:65" s="1" customFormat="1" ht="14.4" customHeight="1">
      <c r="B281" s="45"/>
      <c r="C281" s="220" t="s">
        <v>374</v>
      </c>
      <c r="D281" s="220" t="s">
        <v>182</v>
      </c>
      <c r="E281" s="221" t="s">
        <v>522</v>
      </c>
      <c r="F281" s="222" t="s">
        <v>523</v>
      </c>
      <c r="G281" s="223" t="s">
        <v>269</v>
      </c>
      <c r="H281" s="224">
        <v>2</v>
      </c>
      <c r="I281" s="225"/>
      <c r="J281" s="224">
        <f>ROUND(I281*H281,0)</f>
        <v>0</v>
      </c>
      <c r="K281" s="222" t="s">
        <v>22</v>
      </c>
      <c r="L281" s="71"/>
      <c r="M281" s="226" t="s">
        <v>22</v>
      </c>
      <c r="N281" s="227" t="s">
        <v>45</v>
      </c>
      <c r="O281" s="46"/>
      <c r="P281" s="228">
        <f>O281*H281</f>
        <v>0</v>
      </c>
      <c r="Q281" s="228">
        <v>0</v>
      </c>
      <c r="R281" s="228">
        <f>Q281*H281</f>
        <v>0</v>
      </c>
      <c r="S281" s="228">
        <v>0</v>
      </c>
      <c r="T281" s="229">
        <f>S281*H281</f>
        <v>0</v>
      </c>
      <c r="AR281" s="23" t="s">
        <v>224</v>
      </c>
      <c r="AT281" s="23" t="s">
        <v>182</v>
      </c>
      <c r="AU281" s="23" t="s">
        <v>187</v>
      </c>
      <c r="AY281" s="23" t="s">
        <v>180</v>
      </c>
      <c r="BE281" s="230">
        <f>IF(N281="základní",J281,0)</f>
        <v>0</v>
      </c>
      <c r="BF281" s="230">
        <f>IF(N281="snížená",J281,0)</f>
        <v>0</v>
      </c>
      <c r="BG281" s="230">
        <f>IF(N281="zákl. přenesená",J281,0)</f>
        <v>0</v>
      </c>
      <c r="BH281" s="230">
        <f>IF(N281="sníž. přenesená",J281,0)</f>
        <v>0</v>
      </c>
      <c r="BI281" s="230">
        <f>IF(N281="nulová",J281,0)</f>
        <v>0</v>
      </c>
      <c r="BJ281" s="23" t="s">
        <v>187</v>
      </c>
      <c r="BK281" s="230">
        <f>ROUND(I281*H281,0)</f>
        <v>0</v>
      </c>
      <c r="BL281" s="23" t="s">
        <v>224</v>
      </c>
      <c r="BM281" s="23" t="s">
        <v>524</v>
      </c>
    </row>
    <row r="282" spans="2:65" s="1" customFormat="1" ht="14.4" customHeight="1">
      <c r="B282" s="45"/>
      <c r="C282" s="220" t="s">
        <v>525</v>
      </c>
      <c r="D282" s="220" t="s">
        <v>182</v>
      </c>
      <c r="E282" s="221" t="s">
        <v>526</v>
      </c>
      <c r="F282" s="222" t="s">
        <v>527</v>
      </c>
      <c r="G282" s="223" t="s">
        <v>269</v>
      </c>
      <c r="H282" s="224">
        <v>15</v>
      </c>
      <c r="I282" s="225"/>
      <c r="J282" s="224">
        <f>ROUND(I282*H282,0)</f>
        <v>0</v>
      </c>
      <c r="K282" s="222" t="s">
        <v>22</v>
      </c>
      <c r="L282" s="71"/>
      <c r="M282" s="226" t="s">
        <v>22</v>
      </c>
      <c r="N282" s="227" t="s">
        <v>45</v>
      </c>
      <c r="O282" s="46"/>
      <c r="P282" s="228">
        <f>O282*H282</f>
        <v>0</v>
      </c>
      <c r="Q282" s="228">
        <v>0</v>
      </c>
      <c r="R282" s="228">
        <f>Q282*H282</f>
        <v>0</v>
      </c>
      <c r="S282" s="228">
        <v>0</v>
      </c>
      <c r="T282" s="229">
        <f>S282*H282</f>
        <v>0</v>
      </c>
      <c r="AR282" s="23" t="s">
        <v>224</v>
      </c>
      <c r="AT282" s="23" t="s">
        <v>182</v>
      </c>
      <c r="AU282" s="23" t="s">
        <v>187</v>
      </c>
      <c r="AY282" s="23" t="s">
        <v>180</v>
      </c>
      <c r="BE282" s="230">
        <f>IF(N282="základní",J282,0)</f>
        <v>0</v>
      </c>
      <c r="BF282" s="230">
        <f>IF(N282="snížená",J282,0)</f>
        <v>0</v>
      </c>
      <c r="BG282" s="230">
        <f>IF(N282="zákl. přenesená",J282,0)</f>
        <v>0</v>
      </c>
      <c r="BH282" s="230">
        <f>IF(N282="sníž. přenesená",J282,0)</f>
        <v>0</v>
      </c>
      <c r="BI282" s="230">
        <f>IF(N282="nulová",J282,0)</f>
        <v>0</v>
      </c>
      <c r="BJ282" s="23" t="s">
        <v>187</v>
      </c>
      <c r="BK282" s="230">
        <f>ROUND(I282*H282,0)</f>
        <v>0</v>
      </c>
      <c r="BL282" s="23" t="s">
        <v>224</v>
      </c>
      <c r="BM282" s="23" t="s">
        <v>528</v>
      </c>
    </row>
    <row r="283" spans="2:65" s="1" customFormat="1" ht="14.4" customHeight="1">
      <c r="B283" s="45"/>
      <c r="C283" s="220" t="s">
        <v>378</v>
      </c>
      <c r="D283" s="220" t="s">
        <v>182</v>
      </c>
      <c r="E283" s="221" t="s">
        <v>529</v>
      </c>
      <c r="F283" s="222" t="s">
        <v>530</v>
      </c>
      <c r="G283" s="223" t="s">
        <v>269</v>
      </c>
      <c r="H283" s="224">
        <v>21</v>
      </c>
      <c r="I283" s="225"/>
      <c r="J283" s="224">
        <f>ROUND(I283*H283,0)</f>
        <v>0</v>
      </c>
      <c r="K283" s="222" t="s">
        <v>22</v>
      </c>
      <c r="L283" s="71"/>
      <c r="M283" s="226" t="s">
        <v>22</v>
      </c>
      <c r="N283" s="227" t="s">
        <v>45</v>
      </c>
      <c r="O283" s="46"/>
      <c r="P283" s="228">
        <f>O283*H283</f>
        <v>0</v>
      </c>
      <c r="Q283" s="228">
        <v>0</v>
      </c>
      <c r="R283" s="228">
        <f>Q283*H283</f>
        <v>0</v>
      </c>
      <c r="S283" s="228">
        <v>0</v>
      </c>
      <c r="T283" s="229">
        <f>S283*H283</f>
        <v>0</v>
      </c>
      <c r="AR283" s="23" t="s">
        <v>224</v>
      </c>
      <c r="AT283" s="23" t="s">
        <v>182</v>
      </c>
      <c r="AU283" s="23" t="s">
        <v>187</v>
      </c>
      <c r="AY283" s="23" t="s">
        <v>180</v>
      </c>
      <c r="BE283" s="230">
        <f>IF(N283="základní",J283,0)</f>
        <v>0</v>
      </c>
      <c r="BF283" s="230">
        <f>IF(N283="snížená",J283,0)</f>
        <v>0</v>
      </c>
      <c r="BG283" s="230">
        <f>IF(N283="zákl. přenesená",J283,0)</f>
        <v>0</v>
      </c>
      <c r="BH283" s="230">
        <f>IF(N283="sníž. přenesená",J283,0)</f>
        <v>0</v>
      </c>
      <c r="BI283" s="230">
        <f>IF(N283="nulová",J283,0)</f>
        <v>0</v>
      </c>
      <c r="BJ283" s="23" t="s">
        <v>187</v>
      </c>
      <c r="BK283" s="230">
        <f>ROUND(I283*H283,0)</f>
        <v>0</v>
      </c>
      <c r="BL283" s="23" t="s">
        <v>224</v>
      </c>
      <c r="BM283" s="23" t="s">
        <v>531</v>
      </c>
    </row>
    <row r="284" spans="2:65" s="1" customFormat="1" ht="14.4" customHeight="1">
      <c r="B284" s="45"/>
      <c r="C284" s="220" t="s">
        <v>532</v>
      </c>
      <c r="D284" s="220" t="s">
        <v>182</v>
      </c>
      <c r="E284" s="221" t="s">
        <v>533</v>
      </c>
      <c r="F284" s="222" t="s">
        <v>534</v>
      </c>
      <c r="G284" s="223" t="s">
        <v>269</v>
      </c>
      <c r="H284" s="224">
        <v>12</v>
      </c>
      <c r="I284" s="225"/>
      <c r="J284" s="224">
        <f>ROUND(I284*H284,0)</f>
        <v>0</v>
      </c>
      <c r="K284" s="222" t="s">
        <v>22</v>
      </c>
      <c r="L284" s="71"/>
      <c r="M284" s="226" t="s">
        <v>22</v>
      </c>
      <c r="N284" s="227" t="s">
        <v>45</v>
      </c>
      <c r="O284" s="46"/>
      <c r="P284" s="228">
        <f>O284*H284</f>
        <v>0</v>
      </c>
      <c r="Q284" s="228">
        <v>0</v>
      </c>
      <c r="R284" s="228">
        <f>Q284*H284</f>
        <v>0</v>
      </c>
      <c r="S284" s="228">
        <v>0</v>
      </c>
      <c r="T284" s="229">
        <f>S284*H284</f>
        <v>0</v>
      </c>
      <c r="AR284" s="23" t="s">
        <v>224</v>
      </c>
      <c r="AT284" s="23" t="s">
        <v>182</v>
      </c>
      <c r="AU284" s="23" t="s">
        <v>187</v>
      </c>
      <c r="AY284" s="23" t="s">
        <v>180</v>
      </c>
      <c r="BE284" s="230">
        <f>IF(N284="základní",J284,0)</f>
        <v>0</v>
      </c>
      <c r="BF284" s="230">
        <f>IF(N284="snížená",J284,0)</f>
        <v>0</v>
      </c>
      <c r="BG284" s="230">
        <f>IF(N284="zákl. přenesená",J284,0)</f>
        <v>0</v>
      </c>
      <c r="BH284" s="230">
        <f>IF(N284="sníž. přenesená",J284,0)</f>
        <v>0</v>
      </c>
      <c r="BI284" s="230">
        <f>IF(N284="nulová",J284,0)</f>
        <v>0</v>
      </c>
      <c r="BJ284" s="23" t="s">
        <v>187</v>
      </c>
      <c r="BK284" s="230">
        <f>ROUND(I284*H284,0)</f>
        <v>0</v>
      </c>
      <c r="BL284" s="23" t="s">
        <v>224</v>
      </c>
      <c r="BM284" s="23" t="s">
        <v>535</v>
      </c>
    </row>
    <row r="285" spans="2:65" s="1" customFormat="1" ht="14.4" customHeight="1">
      <c r="B285" s="45"/>
      <c r="C285" s="220" t="s">
        <v>383</v>
      </c>
      <c r="D285" s="220" t="s">
        <v>182</v>
      </c>
      <c r="E285" s="221" t="s">
        <v>536</v>
      </c>
      <c r="F285" s="222" t="s">
        <v>537</v>
      </c>
      <c r="G285" s="223" t="s">
        <v>269</v>
      </c>
      <c r="H285" s="224">
        <v>2</v>
      </c>
      <c r="I285" s="225"/>
      <c r="J285" s="224">
        <f>ROUND(I285*H285,0)</f>
        <v>0</v>
      </c>
      <c r="K285" s="222" t="s">
        <v>22</v>
      </c>
      <c r="L285" s="71"/>
      <c r="M285" s="226" t="s">
        <v>22</v>
      </c>
      <c r="N285" s="227" t="s">
        <v>45</v>
      </c>
      <c r="O285" s="46"/>
      <c r="P285" s="228">
        <f>O285*H285</f>
        <v>0</v>
      </c>
      <c r="Q285" s="228">
        <v>0</v>
      </c>
      <c r="R285" s="228">
        <f>Q285*H285</f>
        <v>0</v>
      </c>
      <c r="S285" s="228">
        <v>0</v>
      </c>
      <c r="T285" s="229">
        <f>S285*H285</f>
        <v>0</v>
      </c>
      <c r="AR285" s="23" t="s">
        <v>224</v>
      </c>
      <c r="AT285" s="23" t="s">
        <v>182</v>
      </c>
      <c r="AU285" s="23" t="s">
        <v>187</v>
      </c>
      <c r="AY285" s="23" t="s">
        <v>180</v>
      </c>
      <c r="BE285" s="230">
        <f>IF(N285="základní",J285,0)</f>
        <v>0</v>
      </c>
      <c r="BF285" s="230">
        <f>IF(N285="snížená",J285,0)</f>
        <v>0</v>
      </c>
      <c r="BG285" s="230">
        <f>IF(N285="zákl. přenesená",J285,0)</f>
        <v>0</v>
      </c>
      <c r="BH285" s="230">
        <f>IF(N285="sníž. přenesená",J285,0)</f>
        <v>0</v>
      </c>
      <c r="BI285" s="230">
        <f>IF(N285="nulová",J285,0)</f>
        <v>0</v>
      </c>
      <c r="BJ285" s="23" t="s">
        <v>187</v>
      </c>
      <c r="BK285" s="230">
        <f>ROUND(I285*H285,0)</f>
        <v>0</v>
      </c>
      <c r="BL285" s="23" t="s">
        <v>224</v>
      </c>
      <c r="BM285" s="23" t="s">
        <v>538</v>
      </c>
    </row>
    <row r="286" spans="2:65" s="1" customFormat="1" ht="14.4" customHeight="1">
      <c r="B286" s="45"/>
      <c r="C286" s="220" t="s">
        <v>539</v>
      </c>
      <c r="D286" s="220" t="s">
        <v>182</v>
      </c>
      <c r="E286" s="221" t="s">
        <v>540</v>
      </c>
      <c r="F286" s="222" t="s">
        <v>541</v>
      </c>
      <c r="G286" s="223" t="s">
        <v>269</v>
      </c>
      <c r="H286" s="224">
        <v>2</v>
      </c>
      <c r="I286" s="225"/>
      <c r="J286" s="224">
        <f>ROUND(I286*H286,0)</f>
        <v>0</v>
      </c>
      <c r="K286" s="222" t="s">
        <v>22</v>
      </c>
      <c r="L286" s="71"/>
      <c r="M286" s="226" t="s">
        <v>22</v>
      </c>
      <c r="N286" s="227" t="s">
        <v>45</v>
      </c>
      <c r="O286" s="46"/>
      <c r="P286" s="228">
        <f>O286*H286</f>
        <v>0</v>
      </c>
      <c r="Q286" s="228">
        <v>0</v>
      </c>
      <c r="R286" s="228">
        <f>Q286*H286</f>
        <v>0</v>
      </c>
      <c r="S286" s="228">
        <v>0</v>
      </c>
      <c r="T286" s="229">
        <f>S286*H286</f>
        <v>0</v>
      </c>
      <c r="AR286" s="23" t="s">
        <v>224</v>
      </c>
      <c r="AT286" s="23" t="s">
        <v>182</v>
      </c>
      <c r="AU286" s="23" t="s">
        <v>187</v>
      </c>
      <c r="AY286" s="23" t="s">
        <v>180</v>
      </c>
      <c r="BE286" s="230">
        <f>IF(N286="základní",J286,0)</f>
        <v>0</v>
      </c>
      <c r="BF286" s="230">
        <f>IF(N286="snížená",J286,0)</f>
        <v>0</v>
      </c>
      <c r="BG286" s="230">
        <f>IF(N286="zákl. přenesená",J286,0)</f>
        <v>0</v>
      </c>
      <c r="BH286" s="230">
        <f>IF(N286="sníž. přenesená",J286,0)</f>
        <v>0</v>
      </c>
      <c r="BI286" s="230">
        <f>IF(N286="nulová",J286,0)</f>
        <v>0</v>
      </c>
      <c r="BJ286" s="23" t="s">
        <v>187</v>
      </c>
      <c r="BK286" s="230">
        <f>ROUND(I286*H286,0)</f>
        <v>0</v>
      </c>
      <c r="BL286" s="23" t="s">
        <v>224</v>
      </c>
      <c r="BM286" s="23" t="s">
        <v>542</v>
      </c>
    </row>
    <row r="287" spans="2:65" s="1" customFormat="1" ht="14.4" customHeight="1">
      <c r="B287" s="45"/>
      <c r="C287" s="220" t="s">
        <v>386</v>
      </c>
      <c r="D287" s="220" t="s">
        <v>182</v>
      </c>
      <c r="E287" s="221" t="s">
        <v>543</v>
      </c>
      <c r="F287" s="222" t="s">
        <v>544</v>
      </c>
      <c r="G287" s="223" t="s">
        <v>269</v>
      </c>
      <c r="H287" s="224">
        <v>2</v>
      </c>
      <c r="I287" s="225"/>
      <c r="J287" s="224">
        <f>ROUND(I287*H287,0)</f>
        <v>0</v>
      </c>
      <c r="K287" s="222" t="s">
        <v>22</v>
      </c>
      <c r="L287" s="71"/>
      <c r="M287" s="226" t="s">
        <v>22</v>
      </c>
      <c r="N287" s="227" t="s">
        <v>45</v>
      </c>
      <c r="O287" s="46"/>
      <c r="P287" s="228">
        <f>O287*H287</f>
        <v>0</v>
      </c>
      <c r="Q287" s="228">
        <v>0</v>
      </c>
      <c r="R287" s="228">
        <f>Q287*H287</f>
        <v>0</v>
      </c>
      <c r="S287" s="228">
        <v>0</v>
      </c>
      <c r="T287" s="229">
        <f>S287*H287</f>
        <v>0</v>
      </c>
      <c r="AR287" s="23" t="s">
        <v>224</v>
      </c>
      <c r="AT287" s="23" t="s">
        <v>182</v>
      </c>
      <c r="AU287" s="23" t="s">
        <v>187</v>
      </c>
      <c r="AY287" s="23" t="s">
        <v>180</v>
      </c>
      <c r="BE287" s="230">
        <f>IF(N287="základní",J287,0)</f>
        <v>0</v>
      </c>
      <c r="BF287" s="230">
        <f>IF(N287="snížená",J287,0)</f>
        <v>0</v>
      </c>
      <c r="BG287" s="230">
        <f>IF(N287="zákl. přenesená",J287,0)</f>
        <v>0</v>
      </c>
      <c r="BH287" s="230">
        <f>IF(N287="sníž. přenesená",J287,0)</f>
        <v>0</v>
      </c>
      <c r="BI287" s="230">
        <f>IF(N287="nulová",J287,0)</f>
        <v>0</v>
      </c>
      <c r="BJ287" s="23" t="s">
        <v>187</v>
      </c>
      <c r="BK287" s="230">
        <f>ROUND(I287*H287,0)</f>
        <v>0</v>
      </c>
      <c r="BL287" s="23" t="s">
        <v>224</v>
      </c>
      <c r="BM287" s="23" t="s">
        <v>545</v>
      </c>
    </row>
    <row r="288" spans="2:65" s="1" customFormat="1" ht="14.4" customHeight="1">
      <c r="B288" s="45"/>
      <c r="C288" s="220" t="s">
        <v>546</v>
      </c>
      <c r="D288" s="220" t="s">
        <v>182</v>
      </c>
      <c r="E288" s="221" t="s">
        <v>547</v>
      </c>
      <c r="F288" s="222" t="s">
        <v>548</v>
      </c>
      <c r="G288" s="223" t="s">
        <v>269</v>
      </c>
      <c r="H288" s="224">
        <v>2</v>
      </c>
      <c r="I288" s="225"/>
      <c r="J288" s="224">
        <f>ROUND(I288*H288,0)</f>
        <v>0</v>
      </c>
      <c r="K288" s="222" t="s">
        <v>22</v>
      </c>
      <c r="L288" s="71"/>
      <c r="M288" s="226" t="s">
        <v>22</v>
      </c>
      <c r="N288" s="227" t="s">
        <v>45</v>
      </c>
      <c r="O288" s="46"/>
      <c r="P288" s="228">
        <f>O288*H288</f>
        <v>0</v>
      </c>
      <c r="Q288" s="228">
        <v>0</v>
      </c>
      <c r="R288" s="228">
        <f>Q288*H288</f>
        <v>0</v>
      </c>
      <c r="S288" s="228">
        <v>0</v>
      </c>
      <c r="T288" s="229">
        <f>S288*H288</f>
        <v>0</v>
      </c>
      <c r="AR288" s="23" t="s">
        <v>224</v>
      </c>
      <c r="AT288" s="23" t="s">
        <v>182</v>
      </c>
      <c r="AU288" s="23" t="s">
        <v>187</v>
      </c>
      <c r="AY288" s="23" t="s">
        <v>180</v>
      </c>
      <c r="BE288" s="230">
        <f>IF(N288="základní",J288,0)</f>
        <v>0</v>
      </c>
      <c r="BF288" s="230">
        <f>IF(N288="snížená",J288,0)</f>
        <v>0</v>
      </c>
      <c r="BG288" s="230">
        <f>IF(N288="zákl. přenesená",J288,0)</f>
        <v>0</v>
      </c>
      <c r="BH288" s="230">
        <f>IF(N288="sníž. přenesená",J288,0)</f>
        <v>0</v>
      </c>
      <c r="BI288" s="230">
        <f>IF(N288="nulová",J288,0)</f>
        <v>0</v>
      </c>
      <c r="BJ288" s="23" t="s">
        <v>187</v>
      </c>
      <c r="BK288" s="230">
        <f>ROUND(I288*H288,0)</f>
        <v>0</v>
      </c>
      <c r="BL288" s="23" t="s">
        <v>224</v>
      </c>
      <c r="BM288" s="23" t="s">
        <v>549</v>
      </c>
    </row>
    <row r="289" spans="2:65" s="1" customFormat="1" ht="14.4" customHeight="1">
      <c r="B289" s="45"/>
      <c r="C289" s="220" t="s">
        <v>392</v>
      </c>
      <c r="D289" s="220" t="s">
        <v>182</v>
      </c>
      <c r="E289" s="221" t="s">
        <v>550</v>
      </c>
      <c r="F289" s="222" t="s">
        <v>551</v>
      </c>
      <c r="G289" s="223" t="s">
        <v>269</v>
      </c>
      <c r="H289" s="224">
        <v>12</v>
      </c>
      <c r="I289" s="225"/>
      <c r="J289" s="224">
        <f>ROUND(I289*H289,0)</f>
        <v>0</v>
      </c>
      <c r="K289" s="222" t="s">
        <v>22</v>
      </c>
      <c r="L289" s="71"/>
      <c r="M289" s="226" t="s">
        <v>22</v>
      </c>
      <c r="N289" s="227" t="s">
        <v>45</v>
      </c>
      <c r="O289" s="46"/>
      <c r="P289" s="228">
        <f>O289*H289</f>
        <v>0</v>
      </c>
      <c r="Q289" s="228">
        <v>0</v>
      </c>
      <c r="R289" s="228">
        <f>Q289*H289</f>
        <v>0</v>
      </c>
      <c r="S289" s="228">
        <v>0</v>
      </c>
      <c r="T289" s="229">
        <f>S289*H289</f>
        <v>0</v>
      </c>
      <c r="AR289" s="23" t="s">
        <v>224</v>
      </c>
      <c r="AT289" s="23" t="s">
        <v>182</v>
      </c>
      <c r="AU289" s="23" t="s">
        <v>187</v>
      </c>
      <c r="AY289" s="23" t="s">
        <v>180</v>
      </c>
      <c r="BE289" s="230">
        <f>IF(N289="základní",J289,0)</f>
        <v>0</v>
      </c>
      <c r="BF289" s="230">
        <f>IF(N289="snížená",J289,0)</f>
        <v>0</v>
      </c>
      <c r="BG289" s="230">
        <f>IF(N289="zákl. přenesená",J289,0)</f>
        <v>0</v>
      </c>
      <c r="BH289" s="230">
        <f>IF(N289="sníž. přenesená",J289,0)</f>
        <v>0</v>
      </c>
      <c r="BI289" s="230">
        <f>IF(N289="nulová",J289,0)</f>
        <v>0</v>
      </c>
      <c r="BJ289" s="23" t="s">
        <v>187</v>
      </c>
      <c r="BK289" s="230">
        <f>ROUND(I289*H289,0)</f>
        <v>0</v>
      </c>
      <c r="BL289" s="23" t="s">
        <v>224</v>
      </c>
      <c r="BM289" s="23" t="s">
        <v>552</v>
      </c>
    </row>
    <row r="290" spans="2:65" s="1" customFormat="1" ht="14.4" customHeight="1">
      <c r="B290" s="45"/>
      <c r="C290" s="220" t="s">
        <v>553</v>
      </c>
      <c r="D290" s="220" t="s">
        <v>182</v>
      </c>
      <c r="E290" s="221" t="s">
        <v>554</v>
      </c>
      <c r="F290" s="222" t="s">
        <v>555</v>
      </c>
      <c r="G290" s="223" t="s">
        <v>269</v>
      </c>
      <c r="H290" s="224">
        <v>6</v>
      </c>
      <c r="I290" s="225"/>
      <c r="J290" s="224">
        <f>ROUND(I290*H290,0)</f>
        <v>0</v>
      </c>
      <c r="K290" s="222" t="s">
        <v>22</v>
      </c>
      <c r="L290" s="71"/>
      <c r="M290" s="226" t="s">
        <v>22</v>
      </c>
      <c r="N290" s="227" t="s">
        <v>45</v>
      </c>
      <c r="O290" s="46"/>
      <c r="P290" s="228">
        <f>O290*H290</f>
        <v>0</v>
      </c>
      <c r="Q290" s="228">
        <v>0</v>
      </c>
      <c r="R290" s="228">
        <f>Q290*H290</f>
        <v>0</v>
      </c>
      <c r="S290" s="228">
        <v>0</v>
      </c>
      <c r="T290" s="229">
        <f>S290*H290</f>
        <v>0</v>
      </c>
      <c r="AR290" s="23" t="s">
        <v>224</v>
      </c>
      <c r="AT290" s="23" t="s">
        <v>182</v>
      </c>
      <c r="AU290" s="23" t="s">
        <v>187</v>
      </c>
      <c r="AY290" s="23" t="s">
        <v>180</v>
      </c>
      <c r="BE290" s="230">
        <f>IF(N290="základní",J290,0)</f>
        <v>0</v>
      </c>
      <c r="BF290" s="230">
        <f>IF(N290="snížená",J290,0)</f>
        <v>0</v>
      </c>
      <c r="BG290" s="230">
        <f>IF(N290="zákl. přenesená",J290,0)</f>
        <v>0</v>
      </c>
      <c r="BH290" s="230">
        <f>IF(N290="sníž. přenesená",J290,0)</f>
        <v>0</v>
      </c>
      <c r="BI290" s="230">
        <f>IF(N290="nulová",J290,0)</f>
        <v>0</v>
      </c>
      <c r="BJ290" s="23" t="s">
        <v>187</v>
      </c>
      <c r="BK290" s="230">
        <f>ROUND(I290*H290,0)</f>
        <v>0</v>
      </c>
      <c r="BL290" s="23" t="s">
        <v>224</v>
      </c>
      <c r="BM290" s="23" t="s">
        <v>556</v>
      </c>
    </row>
    <row r="291" spans="2:65" s="1" customFormat="1" ht="14.4" customHeight="1">
      <c r="B291" s="45"/>
      <c r="C291" s="220" t="s">
        <v>396</v>
      </c>
      <c r="D291" s="220" t="s">
        <v>182</v>
      </c>
      <c r="E291" s="221" t="s">
        <v>557</v>
      </c>
      <c r="F291" s="222" t="s">
        <v>558</v>
      </c>
      <c r="G291" s="223" t="s">
        <v>269</v>
      </c>
      <c r="H291" s="224">
        <v>8</v>
      </c>
      <c r="I291" s="225"/>
      <c r="J291" s="224">
        <f>ROUND(I291*H291,0)</f>
        <v>0</v>
      </c>
      <c r="K291" s="222" t="s">
        <v>22</v>
      </c>
      <c r="L291" s="71"/>
      <c r="M291" s="226" t="s">
        <v>22</v>
      </c>
      <c r="N291" s="227" t="s">
        <v>45</v>
      </c>
      <c r="O291" s="46"/>
      <c r="P291" s="228">
        <f>O291*H291</f>
        <v>0</v>
      </c>
      <c r="Q291" s="228">
        <v>0</v>
      </c>
      <c r="R291" s="228">
        <f>Q291*H291</f>
        <v>0</v>
      </c>
      <c r="S291" s="228">
        <v>0</v>
      </c>
      <c r="T291" s="229">
        <f>S291*H291</f>
        <v>0</v>
      </c>
      <c r="AR291" s="23" t="s">
        <v>224</v>
      </c>
      <c r="AT291" s="23" t="s">
        <v>182</v>
      </c>
      <c r="AU291" s="23" t="s">
        <v>187</v>
      </c>
      <c r="AY291" s="23" t="s">
        <v>180</v>
      </c>
      <c r="BE291" s="230">
        <f>IF(N291="základní",J291,0)</f>
        <v>0</v>
      </c>
      <c r="BF291" s="230">
        <f>IF(N291="snížená",J291,0)</f>
        <v>0</v>
      </c>
      <c r="BG291" s="230">
        <f>IF(N291="zákl. přenesená",J291,0)</f>
        <v>0</v>
      </c>
      <c r="BH291" s="230">
        <f>IF(N291="sníž. přenesená",J291,0)</f>
        <v>0</v>
      </c>
      <c r="BI291" s="230">
        <f>IF(N291="nulová",J291,0)</f>
        <v>0</v>
      </c>
      <c r="BJ291" s="23" t="s">
        <v>187</v>
      </c>
      <c r="BK291" s="230">
        <f>ROUND(I291*H291,0)</f>
        <v>0</v>
      </c>
      <c r="BL291" s="23" t="s">
        <v>224</v>
      </c>
      <c r="BM291" s="23" t="s">
        <v>559</v>
      </c>
    </row>
    <row r="292" spans="2:65" s="1" customFormat="1" ht="22.8" customHeight="1">
      <c r="B292" s="45"/>
      <c r="C292" s="220" t="s">
        <v>560</v>
      </c>
      <c r="D292" s="220" t="s">
        <v>182</v>
      </c>
      <c r="E292" s="221" t="s">
        <v>561</v>
      </c>
      <c r="F292" s="222" t="s">
        <v>562</v>
      </c>
      <c r="G292" s="223" t="s">
        <v>563</v>
      </c>
      <c r="H292" s="224">
        <v>24</v>
      </c>
      <c r="I292" s="225"/>
      <c r="J292" s="224">
        <f>ROUND(I292*H292,0)</f>
        <v>0</v>
      </c>
      <c r="K292" s="222" t="s">
        <v>22</v>
      </c>
      <c r="L292" s="71"/>
      <c r="M292" s="226" t="s">
        <v>22</v>
      </c>
      <c r="N292" s="227" t="s">
        <v>45</v>
      </c>
      <c r="O292" s="46"/>
      <c r="P292" s="228">
        <f>O292*H292</f>
        <v>0</v>
      </c>
      <c r="Q292" s="228">
        <v>0</v>
      </c>
      <c r="R292" s="228">
        <f>Q292*H292</f>
        <v>0</v>
      </c>
      <c r="S292" s="228">
        <v>0</v>
      </c>
      <c r="T292" s="229">
        <f>S292*H292</f>
        <v>0</v>
      </c>
      <c r="AR292" s="23" t="s">
        <v>224</v>
      </c>
      <c r="AT292" s="23" t="s">
        <v>182</v>
      </c>
      <c r="AU292" s="23" t="s">
        <v>187</v>
      </c>
      <c r="AY292" s="23" t="s">
        <v>180</v>
      </c>
      <c r="BE292" s="230">
        <f>IF(N292="základní",J292,0)</f>
        <v>0</v>
      </c>
      <c r="BF292" s="230">
        <f>IF(N292="snížená",J292,0)</f>
        <v>0</v>
      </c>
      <c r="BG292" s="230">
        <f>IF(N292="zákl. přenesená",J292,0)</f>
        <v>0</v>
      </c>
      <c r="BH292" s="230">
        <f>IF(N292="sníž. přenesená",J292,0)</f>
        <v>0</v>
      </c>
      <c r="BI292" s="230">
        <f>IF(N292="nulová",J292,0)</f>
        <v>0</v>
      </c>
      <c r="BJ292" s="23" t="s">
        <v>187</v>
      </c>
      <c r="BK292" s="230">
        <f>ROUND(I292*H292,0)</f>
        <v>0</v>
      </c>
      <c r="BL292" s="23" t="s">
        <v>224</v>
      </c>
      <c r="BM292" s="23" t="s">
        <v>564</v>
      </c>
    </row>
    <row r="293" spans="2:65" s="1" customFormat="1" ht="14.4" customHeight="1">
      <c r="B293" s="45"/>
      <c r="C293" s="220" t="s">
        <v>401</v>
      </c>
      <c r="D293" s="220" t="s">
        <v>182</v>
      </c>
      <c r="E293" s="221" t="s">
        <v>565</v>
      </c>
      <c r="F293" s="222" t="s">
        <v>566</v>
      </c>
      <c r="G293" s="223" t="s">
        <v>567</v>
      </c>
      <c r="H293" s="224">
        <v>1</v>
      </c>
      <c r="I293" s="225"/>
      <c r="J293" s="224">
        <f>ROUND(I293*H293,0)</f>
        <v>0</v>
      </c>
      <c r="K293" s="222" t="s">
        <v>22</v>
      </c>
      <c r="L293" s="71"/>
      <c r="M293" s="226" t="s">
        <v>22</v>
      </c>
      <c r="N293" s="227" t="s">
        <v>45</v>
      </c>
      <c r="O293" s="46"/>
      <c r="P293" s="228">
        <f>O293*H293</f>
        <v>0</v>
      </c>
      <c r="Q293" s="228">
        <v>0</v>
      </c>
      <c r="R293" s="228">
        <f>Q293*H293</f>
        <v>0</v>
      </c>
      <c r="S293" s="228">
        <v>0</v>
      </c>
      <c r="T293" s="229">
        <f>S293*H293</f>
        <v>0</v>
      </c>
      <c r="AR293" s="23" t="s">
        <v>224</v>
      </c>
      <c r="AT293" s="23" t="s">
        <v>182</v>
      </c>
      <c r="AU293" s="23" t="s">
        <v>187</v>
      </c>
      <c r="AY293" s="23" t="s">
        <v>180</v>
      </c>
      <c r="BE293" s="230">
        <f>IF(N293="základní",J293,0)</f>
        <v>0</v>
      </c>
      <c r="BF293" s="230">
        <f>IF(N293="snížená",J293,0)</f>
        <v>0</v>
      </c>
      <c r="BG293" s="230">
        <f>IF(N293="zákl. přenesená",J293,0)</f>
        <v>0</v>
      </c>
      <c r="BH293" s="230">
        <f>IF(N293="sníž. přenesená",J293,0)</f>
        <v>0</v>
      </c>
      <c r="BI293" s="230">
        <f>IF(N293="nulová",J293,0)</f>
        <v>0</v>
      </c>
      <c r="BJ293" s="23" t="s">
        <v>187</v>
      </c>
      <c r="BK293" s="230">
        <f>ROUND(I293*H293,0)</f>
        <v>0</v>
      </c>
      <c r="BL293" s="23" t="s">
        <v>224</v>
      </c>
      <c r="BM293" s="23" t="s">
        <v>568</v>
      </c>
    </row>
    <row r="294" spans="2:65" s="1" customFormat="1" ht="14.4" customHeight="1">
      <c r="B294" s="45"/>
      <c r="C294" s="220" t="s">
        <v>569</v>
      </c>
      <c r="D294" s="220" t="s">
        <v>182</v>
      </c>
      <c r="E294" s="221" t="s">
        <v>570</v>
      </c>
      <c r="F294" s="222" t="s">
        <v>571</v>
      </c>
      <c r="G294" s="223" t="s">
        <v>567</v>
      </c>
      <c r="H294" s="224">
        <v>1</v>
      </c>
      <c r="I294" s="225"/>
      <c r="J294" s="224">
        <f>ROUND(I294*H294,0)</f>
        <v>0</v>
      </c>
      <c r="K294" s="222" t="s">
        <v>22</v>
      </c>
      <c r="L294" s="71"/>
      <c r="M294" s="226" t="s">
        <v>22</v>
      </c>
      <c r="N294" s="227" t="s">
        <v>45</v>
      </c>
      <c r="O294" s="46"/>
      <c r="P294" s="228">
        <f>O294*H294</f>
        <v>0</v>
      </c>
      <c r="Q294" s="228">
        <v>0</v>
      </c>
      <c r="R294" s="228">
        <f>Q294*H294</f>
        <v>0</v>
      </c>
      <c r="S294" s="228">
        <v>0</v>
      </c>
      <c r="T294" s="229">
        <f>S294*H294</f>
        <v>0</v>
      </c>
      <c r="AR294" s="23" t="s">
        <v>224</v>
      </c>
      <c r="AT294" s="23" t="s">
        <v>182</v>
      </c>
      <c r="AU294" s="23" t="s">
        <v>187</v>
      </c>
      <c r="AY294" s="23" t="s">
        <v>180</v>
      </c>
      <c r="BE294" s="230">
        <f>IF(N294="základní",J294,0)</f>
        <v>0</v>
      </c>
      <c r="BF294" s="230">
        <f>IF(N294="snížená",J294,0)</f>
        <v>0</v>
      </c>
      <c r="BG294" s="230">
        <f>IF(N294="zákl. přenesená",J294,0)</f>
        <v>0</v>
      </c>
      <c r="BH294" s="230">
        <f>IF(N294="sníž. přenesená",J294,0)</f>
        <v>0</v>
      </c>
      <c r="BI294" s="230">
        <f>IF(N294="nulová",J294,0)</f>
        <v>0</v>
      </c>
      <c r="BJ294" s="23" t="s">
        <v>187</v>
      </c>
      <c r="BK294" s="230">
        <f>ROUND(I294*H294,0)</f>
        <v>0</v>
      </c>
      <c r="BL294" s="23" t="s">
        <v>224</v>
      </c>
      <c r="BM294" s="23" t="s">
        <v>572</v>
      </c>
    </row>
    <row r="295" spans="2:65" s="1" customFormat="1" ht="14.4" customHeight="1">
      <c r="B295" s="45"/>
      <c r="C295" s="220" t="s">
        <v>404</v>
      </c>
      <c r="D295" s="220" t="s">
        <v>182</v>
      </c>
      <c r="E295" s="221" t="s">
        <v>573</v>
      </c>
      <c r="F295" s="222" t="s">
        <v>574</v>
      </c>
      <c r="G295" s="223" t="s">
        <v>563</v>
      </c>
      <c r="H295" s="224">
        <v>40</v>
      </c>
      <c r="I295" s="225"/>
      <c r="J295" s="224">
        <f>ROUND(I295*H295,0)</f>
        <v>0</v>
      </c>
      <c r="K295" s="222" t="s">
        <v>22</v>
      </c>
      <c r="L295" s="71"/>
      <c r="M295" s="226" t="s">
        <v>22</v>
      </c>
      <c r="N295" s="227" t="s">
        <v>45</v>
      </c>
      <c r="O295" s="46"/>
      <c r="P295" s="228">
        <f>O295*H295</f>
        <v>0</v>
      </c>
      <c r="Q295" s="228">
        <v>0</v>
      </c>
      <c r="R295" s="228">
        <f>Q295*H295</f>
        <v>0</v>
      </c>
      <c r="S295" s="228">
        <v>0</v>
      </c>
      <c r="T295" s="229">
        <f>S295*H295</f>
        <v>0</v>
      </c>
      <c r="AR295" s="23" t="s">
        <v>224</v>
      </c>
      <c r="AT295" s="23" t="s">
        <v>182</v>
      </c>
      <c r="AU295" s="23" t="s">
        <v>187</v>
      </c>
      <c r="AY295" s="23" t="s">
        <v>180</v>
      </c>
      <c r="BE295" s="230">
        <f>IF(N295="základní",J295,0)</f>
        <v>0</v>
      </c>
      <c r="BF295" s="230">
        <f>IF(N295="snížená",J295,0)</f>
        <v>0</v>
      </c>
      <c r="BG295" s="230">
        <f>IF(N295="zákl. přenesená",J295,0)</f>
        <v>0</v>
      </c>
      <c r="BH295" s="230">
        <f>IF(N295="sníž. přenesená",J295,0)</f>
        <v>0</v>
      </c>
      <c r="BI295" s="230">
        <f>IF(N295="nulová",J295,0)</f>
        <v>0</v>
      </c>
      <c r="BJ295" s="23" t="s">
        <v>187</v>
      </c>
      <c r="BK295" s="230">
        <f>ROUND(I295*H295,0)</f>
        <v>0</v>
      </c>
      <c r="BL295" s="23" t="s">
        <v>224</v>
      </c>
      <c r="BM295" s="23" t="s">
        <v>575</v>
      </c>
    </row>
    <row r="296" spans="2:65" s="1" customFormat="1" ht="14.4" customHeight="1">
      <c r="B296" s="45"/>
      <c r="C296" s="220" t="s">
        <v>576</v>
      </c>
      <c r="D296" s="220" t="s">
        <v>182</v>
      </c>
      <c r="E296" s="221" t="s">
        <v>577</v>
      </c>
      <c r="F296" s="222" t="s">
        <v>578</v>
      </c>
      <c r="G296" s="223" t="s">
        <v>567</v>
      </c>
      <c r="H296" s="224">
        <v>1</v>
      </c>
      <c r="I296" s="225"/>
      <c r="J296" s="224">
        <f>ROUND(I296*H296,0)</f>
        <v>0</v>
      </c>
      <c r="K296" s="222" t="s">
        <v>22</v>
      </c>
      <c r="L296" s="71"/>
      <c r="M296" s="226" t="s">
        <v>22</v>
      </c>
      <c r="N296" s="227" t="s">
        <v>45</v>
      </c>
      <c r="O296" s="46"/>
      <c r="P296" s="228">
        <f>O296*H296</f>
        <v>0</v>
      </c>
      <c r="Q296" s="228">
        <v>0</v>
      </c>
      <c r="R296" s="228">
        <f>Q296*H296</f>
        <v>0</v>
      </c>
      <c r="S296" s="228">
        <v>0</v>
      </c>
      <c r="T296" s="229">
        <f>S296*H296</f>
        <v>0</v>
      </c>
      <c r="AR296" s="23" t="s">
        <v>224</v>
      </c>
      <c r="AT296" s="23" t="s">
        <v>182</v>
      </c>
      <c r="AU296" s="23" t="s">
        <v>187</v>
      </c>
      <c r="AY296" s="23" t="s">
        <v>180</v>
      </c>
      <c r="BE296" s="230">
        <f>IF(N296="základní",J296,0)</f>
        <v>0</v>
      </c>
      <c r="BF296" s="230">
        <f>IF(N296="snížená",J296,0)</f>
        <v>0</v>
      </c>
      <c r="BG296" s="230">
        <f>IF(N296="zákl. přenesená",J296,0)</f>
        <v>0</v>
      </c>
      <c r="BH296" s="230">
        <f>IF(N296="sníž. přenesená",J296,0)</f>
        <v>0</v>
      </c>
      <c r="BI296" s="230">
        <f>IF(N296="nulová",J296,0)</f>
        <v>0</v>
      </c>
      <c r="BJ296" s="23" t="s">
        <v>187</v>
      </c>
      <c r="BK296" s="230">
        <f>ROUND(I296*H296,0)</f>
        <v>0</v>
      </c>
      <c r="BL296" s="23" t="s">
        <v>224</v>
      </c>
      <c r="BM296" s="23" t="s">
        <v>579</v>
      </c>
    </row>
    <row r="297" spans="2:63" s="10" customFormat="1" ht="29.85" customHeight="1">
      <c r="B297" s="204"/>
      <c r="C297" s="205"/>
      <c r="D297" s="206" t="s">
        <v>72</v>
      </c>
      <c r="E297" s="218" t="s">
        <v>580</v>
      </c>
      <c r="F297" s="218" t="s">
        <v>581</v>
      </c>
      <c r="G297" s="205"/>
      <c r="H297" s="205"/>
      <c r="I297" s="208"/>
      <c r="J297" s="219">
        <f>BK297</f>
        <v>0</v>
      </c>
      <c r="K297" s="205"/>
      <c r="L297" s="210"/>
      <c r="M297" s="211"/>
      <c r="N297" s="212"/>
      <c r="O297" s="212"/>
      <c r="P297" s="213">
        <f>SUM(P298:P309)</f>
        <v>0</v>
      </c>
      <c r="Q297" s="212"/>
      <c r="R297" s="213">
        <f>SUM(R298:R309)</f>
        <v>0</v>
      </c>
      <c r="S297" s="212"/>
      <c r="T297" s="214">
        <f>SUM(T298:T309)</f>
        <v>0</v>
      </c>
      <c r="AR297" s="215" t="s">
        <v>187</v>
      </c>
      <c r="AT297" s="216" t="s">
        <v>72</v>
      </c>
      <c r="AU297" s="216" t="s">
        <v>10</v>
      </c>
      <c r="AY297" s="215" t="s">
        <v>180</v>
      </c>
      <c r="BK297" s="217">
        <f>SUM(BK298:BK309)</f>
        <v>0</v>
      </c>
    </row>
    <row r="298" spans="2:65" s="1" customFormat="1" ht="22.8" customHeight="1">
      <c r="B298" s="45"/>
      <c r="C298" s="220" t="s">
        <v>409</v>
      </c>
      <c r="D298" s="220" t="s">
        <v>182</v>
      </c>
      <c r="E298" s="221" t="s">
        <v>582</v>
      </c>
      <c r="F298" s="222" t="s">
        <v>583</v>
      </c>
      <c r="G298" s="223" t="s">
        <v>269</v>
      </c>
      <c r="H298" s="224">
        <v>1</v>
      </c>
      <c r="I298" s="225"/>
      <c r="J298" s="224">
        <f>ROUND(I298*H298,0)</f>
        <v>0</v>
      </c>
      <c r="K298" s="222" t="s">
        <v>22</v>
      </c>
      <c r="L298" s="71"/>
      <c r="M298" s="226" t="s">
        <v>22</v>
      </c>
      <c r="N298" s="227" t="s">
        <v>45</v>
      </c>
      <c r="O298" s="46"/>
      <c r="P298" s="228">
        <f>O298*H298</f>
        <v>0</v>
      </c>
      <c r="Q298" s="228">
        <v>0</v>
      </c>
      <c r="R298" s="228">
        <f>Q298*H298</f>
        <v>0</v>
      </c>
      <c r="S298" s="228">
        <v>0</v>
      </c>
      <c r="T298" s="229">
        <f>S298*H298</f>
        <v>0</v>
      </c>
      <c r="AR298" s="23" t="s">
        <v>224</v>
      </c>
      <c r="AT298" s="23" t="s">
        <v>182</v>
      </c>
      <c r="AU298" s="23" t="s">
        <v>187</v>
      </c>
      <c r="AY298" s="23" t="s">
        <v>180</v>
      </c>
      <c r="BE298" s="230">
        <f>IF(N298="základní",J298,0)</f>
        <v>0</v>
      </c>
      <c r="BF298" s="230">
        <f>IF(N298="snížená",J298,0)</f>
        <v>0</v>
      </c>
      <c r="BG298" s="230">
        <f>IF(N298="zákl. přenesená",J298,0)</f>
        <v>0</v>
      </c>
      <c r="BH298" s="230">
        <f>IF(N298="sníž. přenesená",J298,0)</f>
        <v>0</v>
      </c>
      <c r="BI298" s="230">
        <f>IF(N298="nulová",J298,0)</f>
        <v>0</v>
      </c>
      <c r="BJ298" s="23" t="s">
        <v>187</v>
      </c>
      <c r="BK298" s="230">
        <f>ROUND(I298*H298,0)</f>
        <v>0</v>
      </c>
      <c r="BL298" s="23" t="s">
        <v>224</v>
      </c>
      <c r="BM298" s="23" t="s">
        <v>584</v>
      </c>
    </row>
    <row r="299" spans="2:65" s="1" customFormat="1" ht="14.4" customHeight="1">
      <c r="B299" s="45"/>
      <c r="C299" s="220" t="s">
        <v>585</v>
      </c>
      <c r="D299" s="220" t="s">
        <v>182</v>
      </c>
      <c r="E299" s="221" t="s">
        <v>586</v>
      </c>
      <c r="F299" s="222" t="s">
        <v>587</v>
      </c>
      <c r="G299" s="223" t="s">
        <v>269</v>
      </c>
      <c r="H299" s="224">
        <v>1</v>
      </c>
      <c r="I299" s="225"/>
      <c r="J299" s="224">
        <f>ROUND(I299*H299,0)</f>
        <v>0</v>
      </c>
      <c r="K299" s="222" t="s">
        <v>22</v>
      </c>
      <c r="L299" s="71"/>
      <c r="M299" s="226" t="s">
        <v>22</v>
      </c>
      <c r="N299" s="227" t="s">
        <v>45</v>
      </c>
      <c r="O299" s="46"/>
      <c r="P299" s="228">
        <f>O299*H299</f>
        <v>0</v>
      </c>
      <c r="Q299" s="228">
        <v>0</v>
      </c>
      <c r="R299" s="228">
        <f>Q299*H299</f>
        <v>0</v>
      </c>
      <c r="S299" s="228">
        <v>0</v>
      </c>
      <c r="T299" s="229">
        <f>S299*H299</f>
        <v>0</v>
      </c>
      <c r="AR299" s="23" t="s">
        <v>224</v>
      </c>
      <c r="AT299" s="23" t="s">
        <v>182</v>
      </c>
      <c r="AU299" s="23" t="s">
        <v>187</v>
      </c>
      <c r="AY299" s="23" t="s">
        <v>180</v>
      </c>
      <c r="BE299" s="230">
        <f>IF(N299="základní",J299,0)</f>
        <v>0</v>
      </c>
      <c r="BF299" s="230">
        <f>IF(N299="snížená",J299,0)</f>
        <v>0</v>
      </c>
      <c r="BG299" s="230">
        <f>IF(N299="zákl. přenesená",J299,0)</f>
        <v>0</v>
      </c>
      <c r="BH299" s="230">
        <f>IF(N299="sníž. přenesená",J299,0)</f>
        <v>0</v>
      </c>
      <c r="BI299" s="230">
        <f>IF(N299="nulová",J299,0)</f>
        <v>0</v>
      </c>
      <c r="BJ299" s="23" t="s">
        <v>187</v>
      </c>
      <c r="BK299" s="230">
        <f>ROUND(I299*H299,0)</f>
        <v>0</v>
      </c>
      <c r="BL299" s="23" t="s">
        <v>224</v>
      </c>
      <c r="BM299" s="23" t="s">
        <v>588</v>
      </c>
    </row>
    <row r="300" spans="2:65" s="1" customFormat="1" ht="34.2" customHeight="1">
      <c r="B300" s="45"/>
      <c r="C300" s="220" t="s">
        <v>413</v>
      </c>
      <c r="D300" s="220" t="s">
        <v>182</v>
      </c>
      <c r="E300" s="221" t="s">
        <v>589</v>
      </c>
      <c r="F300" s="222" t="s">
        <v>590</v>
      </c>
      <c r="G300" s="223" t="s">
        <v>358</v>
      </c>
      <c r="H300" s="224">
        <v>3</v>
      </c>
      <c r="I300" s="225"/>
      <c r="J300" s="224">
        <f>ROUND(I300*H300,0)</f>
        <v>0</v>
      </c>
      <c r="K300" s="222" t="s">
        <v>193</v>
      </c>
      <c r="L300" s="71"/>
      <c r="M300" s="226" t="s">
        <v>22</v>
      </c>
      <c r="N300" s="227" t="s">
        <v>45</v>
      </c>
      <c r="O300" s="46"/>
      <c r="P300" s="228">
        <f>O300*H300</f>
        <v>0</v>
      </c>
      <c r="Q300" s="228">
        <v>0</v>
      </c>
      <c r="R300" s="228">
        <f>Q300*H300</f>
        <v>0</v>
      </c>
      <c r="S300" s="228">
        <v>0</v>
      </c>
      <c r="T300" s="229">
        <f>S300*H300</f>
        <v>0</v>
      </c>
      <c r="AR300" s="23" t="s">
        <v>224</v>
      </c>
      <c r="AT300" s="23" t="s">
        <v>182</v>
      </c>
      <c r="AU300" s="23" t="s">
        <v>187</v>
      </c>
      <c r="AY300" s="23" t="s">
        <v>180</v>
      </c>
      <c r="BE300" s="230">
        <f>IF(N300="základní",J300,0)</f>
        <v>0</v>
      </c>
      <c r="BF300" s="230">
        <f>IF(N300="snížená",J300,0)</f>
        <v>0</v>
      </c>
      <c r="BG300" s="230">
        <f>IF(N300="zákl. přenesená",J300,0)</f>
        <v>0</v>
      </c>
      <c r="BH300" s="230">
        <f>IF(N300="sníž. přenesená",J300,0)</f>
        <v>0</v>
      </c>
      <c r="BI300" s="230">
        <f>IF(N300="nulová",J300,0)</f>
        <v>0</v>
      </c>
      <c r="BJ300" s="23" t="s">
        <v>187</v>
      </c>
      <c r="BK300" s="230">
        <f>ROUND(I300*H300,0)</f>
        <v>0</v>
      </c>
      <c r="BL300" s="23" t="s">
        <v>224</v>
      </c>
      <c r="BM300" s="23" t="s">
        <v>591</v>
      </c>
    </row>
    <row r="301" spans="2:47" s="1" customFormat="1" ht="13.5">
      <c r="B301" s="45"/>
      <c r="C301" s="73"/>
      <c r="D301" s="233" t="s">
        <v>205</v>
      </c>
      <c r="E301" s="73"/>
      <c r="F301" s="254" t="s">
        <v>592</v>
      </c>
      <c r="G301" s="73"/>
      <c r="H301" s="73"/>
      <c r="I301" s="190"/>
      <c r="J301" s="73"/>
      <c r="K301" s="73"/>
      <c r="L301" s="71"/>
      <c r="M301" s="255"/>
      <c r="N301" s="46"/>
      <c r="O301" s="46"/>
      <c r="P301" s="46"/>
      <c r="Q301" s="46"/>
      <c r="R301" s="46"/>
      <c r="S301" s="46"/>
      <c r="T301" s="94"/>
      <c r="AT301" s="23" t="s">
        <v>205</v>
      </c>
      <c r="AU301" s="23" t="s">
        <v>187</v>
      </c>
    </row>
    <row r="302" spans="2:65" s="1" customFormat="1" ht="14.4" customHeight="1">
      <c r="B302" s="45"/>
      <c r="C302" s="266" t="s">
        <v>593</v>
      </c>
      <c r="D302" s="266" t="s">
        <v>594</v>
      </c>
      <c r="E302" s="267" t="s">
        <v>595</v>
      </c>
      <c r="F302" s="268" t="s">
        <v>596</v>
      </c>
      <c r="G302" s="269" t="s">
        <v>269</v>
      </c>
      <c r="H302" s="270">
        <v>3</v>
      </c>
      <c r="I302" s="271"/>
      <c r="J302" s="270">
        <f>ROUND(I302*H302,0)</f>
        <v>0</v>
      </c>
      <c r="K302" s="268" t="s">
        <v>22</v>
      </c>
      <c r="L302" s="272"/>
      <c r="M302" s="273" t="s">
        <v>22</v>
      </c>
      <c r="N302" s="274" t="s">
        <v>45</v>
      </c>
      <c r="O302" s="46"/>
      <c r="P302" s="228">
        <f>O302*H302</f>
        <v>0</v>
      </c>
      <c r="Q302" s="228">
        <v>0</v>
      </c>
      <c r="R302" s="228">
        <f>Q302*H302</f>
        <v>0</v>
      </c>
      <c r="S302" s="228">
        <v>0</v>
      </c>
      <c r="T302" s="229">
        <f>S302*H302</f>
        <v>0</v>
      </c>
      <c r="AR302" s="23" t="s">
        <v>270</v>
      </c>
      <c r="AT302" s="23" t="s">
        <v>594</v>
      </c>
      <c r="AU302" s="23" t="s">
        <v>187</v>
      </c>
      <c r="AY302" s="23" t="s">
        <v>180</v>
      </c>
      <c r="BE302" s="230">
        <f>IF(N302="základní",J302,0)</f>
        <v>0</v>
      </c>
      <c r="BF302" s="230">
        <f>IF(N302="snížená",J302,0)</f>
        <v>0</v>
      </c>
      <c r="BG302" s="230">
        <f>IF(N302="zákl. přenesená",J302,0)</f>
        <v>0</v>
      </c>
      <c r="BH302" s="230">
        <f>IF(N302="sníž. přenesená",J302,0)</f>
        <v>0</v>
      </c>
      <c r="BI302" s="230">
        <f>IF(N302="nulová",J302,0)</f>
        <v>0</v>
      </c>
      <c r="BJ302" s="23" t="s">
        <v>187</v>
      </c>
      <c r="BK302" s="230">
        <f>ROUND(I302*H302,0)</f>
        <v>0</v>
      </c>
      <c r="BL302" s="23" t="s">
        <v>224</v>
      </c>
      <c r="BM302" s="23" t="s">
        <v>597</v>
      </c>
    </row>
    <row r="303" spans="2:65" s="1" customFormat="1" ht="14.4" customHeight="1">
      <c r="B303" s="45"/>
      <c r="C303" s="266" t="s">
        <v>417</v>
      </c>
      <c r="D303" s="266" t="s">
        <v>594</v>
      </c>
      <c r="E303" s="267" t="s">
        <v>598</v>
      </c>
      <c r="F303" s="268" t="s">
        <v>599</v>
      </c>
      <c r="G303" s="269" t="s">
        <v>358</v>
      </c>
      <c r="H303" s="270">
        <v>2</v>
      </c>
      <c r="I303" s="271"/>
      <c r="J303" s="270">
        <f>ROUND(I303*H303,0)</f>
        <v>0</v>
      </c>
      <c r="K303" s="268" t="s">
        <v>193</v>
      </c>
      <c r="L303" s="272"/>
      <c r="M303" s="273" t="s">
        <v>22</v>
      </c>
      <c r="N303" s="274" t="s">
        <v>45</v>
      </c>
      <c r="O303" s="46"/>
      <c r="P303" s="228">
        <f>O303*H303</f>
        <v>0</v>
      </c>
      <c r="Q303" s="228">
        <v>0</v>
      </c>
      <c r="R303" s="228">
        <f>Q303*H303</f>
        <v>0</v>
      </c>
      <c r="S303" s="228">
        <v>0</v>
      </c>
      <c r="T303" s="229">
        <f>S303*H303</f>
        <v>0</v>
      </c>
      <c r="AR303" s="23" t="s">
        <v>270</v>
      </c>
      <c r="AT303" s="23" t="s">
        <v>594</v>
      </c>
      <c r="AU303" s="23" t="s">
        <v>187</v>
      </c>
      <c r="AY303" s="23" t="s">
        <v>180</v>
      </c>
      <c r="BE303" s="230">
        <f>IF(N303="základní",J303,0)</f>
        <v>0</v>
      </c>
      <c r="BF303" s="230">
        <f>IF(N303="snížená",J303,0)</f>
        <v>0</v>
      </c>
      <c r="BG303" s="230">
        <f>IF(N303="zákl. přenesená",J303,0)</f>
        <v>0</v>
      </c>
      <c r="BH303" s="230">
        <f>IF(N303="sníž. přenesená",J303,0)</f>
        <v>0</v>
      </c>
      <c r="BI303" s="230">
        <f>IF(N303="nulová",J303,0)</f>
        <v>0</v>
      </c>
      <c r="BJ303" s="23" t="s">
        <v>187</v>
      </c>
      <c r="BK303" s="230">
        <f>ROUND(I303*H303,0)</f>
        <v>0</v>
      </c>
      <c r="BL303" s="23" t="s">
        <v>224</v>
      </c>
      <c r="BM303" s="23" t="s">
        <v>600</v>
      </c>
    </row>
    <row r="304" spans="2:65" s="1" customFormat="1" ht="14.4" customHeight="1">
      <c r="B304" s="45"/>
      <c r="C304" s="266" t="s">
        <v>601</v>
      </c>
      <c r="D304" s="266" t="s">
        <v>594</v>
      </c>
      <c r="E304" s="267" t="s">
        <v>602</v>
      </c>
      <c r="F304" s="268" t="s">
        <v>603</v>
      </c>
      <c r="G304" s="269" t="s">
        <v>358</v>
      </c>
      <c r="H304" s="270">
        <v>1</v>
      </c>
      <c r="I304" s="271"/>
      <c r="J304" s="270">
        <f>ROUND(I304*H304,0)</f>
        <v>0</v>
      </c>
      <c r="K304" s="268" t="s">
        <v>193</v>
      </c>
      <c r="L304" s="272"/>
      <c r="M304" s="273" t="s">
        <v>22</v>
      </c>
      <c r="N304" s="274" t="s">
        <v>45</v>
      </c>
      <c r="O304" s="46"/>
      <c r="P304" s="228">
        <f>O304*H304</f>
        <v>0</v>
      </c>
      <c r="Q304" s="228">
        <v>0</v>
      </c>
      <c r="R304" s="228">
        <f>Q304*H304</f>
        <v>0</v>
      </c>
      <c r="S304" s="228">
        <v>0</v>
      </c>
      <c r="T304" s="229">
        <f>S304*H304</f>
        <v>0</v>
      </c>
      <c r="AR304" s="23" t="s">
        <v>270</v>
      </c>
      <c r="AT304" s="23" t="s">
        <v>594</v>
      </c>
      <c r="AU304" s="23" t="s">
        <v>187</v>
      </c>
      <c r="AY304" s="23" t="s">
        <v>180</v>
      </c>
      <c r="BE304" s="230">
        <f>IF(N304="základní",J304,0)</f>
        <v>0</v>
      </c>
      <c r="BF304" s="230">
        <f>IF(N304="snížená",J304,0)</f>
        <v>0</v>
      </c>
      <c r="BG304" s="230">
        <f>IF(N304="zákl. přenesená",J304,0)</f>
        <v>0</v>
      </c>
      <c r="BH304" s="230">
        <f>IF(N304="sníž. přenesená",J304,0)</f>
        <v>0</v>
      </c>
      <c r="BI304" s="230">
        <f>IF(N304="nulová",J304,0)</f>
        <v>0</v>
      </c>
      <c r="BJ304" s="23" t="s">
        <v>187</v>
      </c>
      <c r="BK304" s="230">
        <f>ROUND(I304*H304,0)</f>
        <v>0</v>
      </c>
      <c r="BL304" s="23" t="s">
        <v>224</v>
      </c>
      <c r="BM304" s="23" t="s">
        <v>604</v>
      </c>
    </row>
    <row r="305" spans="2:65" s="1" customFormat="1" ht="22.8" customHeight="1">
      <c r="B305" s="45"/>
      <c r="C305" s="220" t="s">
        <v>424</v>
      </c>
      <c r="D305" s="220" t="s">
        <v>182</v>
      </c>
      <c r="E305" s="221" t="s">
        <v>605</v>
      </c>
      <c r="F305" s="222" t="s">
        <v>606</v>
      </c>
      <c r="G305" s="223" t="s">
        <v>358</v>
      </c>
      <c r="H305" s="224">
        <v>3</v>
      </c>
      <c r="I305" s="225"/>
      <c r="J305" s="224">
        <f>ROUND(I305*H305,0)</f>
        <v>0</v>
      </c>
      <c r="K305" s="222" t="s">
        <v>193</v>
      </c>
      <c r="L305" s="71"/>
      <c r="M305" s="226" t="s">
        <v>22</v>
      </c>
      <c r="N305" s="227" t="s">
        <v>45</v>
      </c>
      <c r="O305" s="46"/>
      <c r="P305" s="228">
        <f>O305*H305</f>
        <v>0</v>
      </c>
      <c r="Q305" s="228">
        <v>0</v>
      </c>
      <c r="R305" s="228">
        <f>Q305*H305</f>
        <v>0</v>
      </c>
      <c r="S305" s="228">
        <v>0</v>
      </c>
      <c r="T305" s="229">
        <f>S305*H305</f>
        <v>0</v>
      </c>
      <c r="AR305" s="23" t="s">
        <v>224</v>
      </c>
      <c r="AT305" s="23" t="s">
        <v>182</v>
      </c>
      <c r="AU305" s="23" t="s">
        <v>187</v>
      </c>
      <c r="AY305" s="23" t="s">
        <v>180</v>
      </c>
      <c r="BE305" s="230">
        <f>IF(N305="základní",J305,0)</f>
        <v>0</v>
      </c>
      <c r="BF305" s="230">
        <f>IF(N305="snížená",J305,0)</f>
        <v>0</v>
      </c>
      <c r="BG305" s="230">
        <f>IF(N305="zákl. přenesená",J305,0)</f>
        <v>0</v>
      </c>
      <c r="BH305" s="230">
        <f>IF(N305="sníž. přenesená",J305,0)</f>
        <v>0</v>
      </c>
      <c r="BI305" s="230">
        <f>IF(N305="nulová",J305,0)</f>
        <v>0</v>
      </c>
      <c r="BJ305" s="23" t="s">
        <v>187</v>
      </c>
      <c r="BK305" s="230">
        <f>ROUND(I305*H305,0)</f>
        <v>0</v>
      </c>
      <c r="BL305" s="23" t="s">
        <v>224</v>
      </c>
      <c r="BM305" s="23" t="s">
        <v>607</v>
      </c>
    </row>
    <row r="306" spans="2:47" s="1" customFormat="1" ht="13.5">
      <c r="B306" s="45"/>
      <c r="C306" s="73"/>
      <c r="D306" s="233" t="s">
        <v>205</v>
      </c>
      <c r="E306" s="73"/>
      <c r="F306" s="254" t="s">
        <v>608</v>
      </c>
      <c r="G306" s="73"/>
      <c r="H306" s="73"/>
      <c r="I306" s="190"/>
      <c r="J306" s="73"/>
      <c r="K306" s="73"/>
      <c r="L306" s="71"/>
      <c r="M306" s="255"/>
      <c r="N306" s="46"/>
      <c r="O306" s="46"/>
      <c r="P306" s="46"/>
      <c r="Q306" s="46"/>
      <c r="R306" s="46"/>
      <c r="S306" s="46"/>
      <c r="T306" s="94"/>
      <c r="AT306" s="23" t="s">
        <v>205</v>
      </c>
      <c r="AU306" s="23" t="s">
        <v>187</v>
      </c>
    </row>
    <row r="307" spans="2:65" s="1" customFormat="1" ht="22.8" customHeight="1">
      <c r="B307" s="45"/>
      <c r="C307" s="266" t="s">
        <v>609</v>
      </c>
      <c r="D307" s="266" t="s">
        <v>594</v>
      </c>
      <c r="E307" s="267" t="s">
        <v>610</v>
      </c>
      <c r="F307" s="268" t="s">
        <v>611</v>
      </c>
      <c r="G307" s="269" t="s">
        <v>358</v>
      </c>
      <c r="H307" s="270">
        <v>3</v>
      </c>
      <c r="I307" s="271"/>
      <c r="J307" s="270">
        <f>ROUND(I307*H307,0)</f>
        <v>0</v>
      </c>
      <c r="K307" s="268" t="s">
        <v>193</v>
      </c>
      <c r="L307" s="272"/>
      <c r="M307" s="273" t="s">
        <v>22</v>
      </c>
      <c r="N307" s="274" t="s">
        <v>45</v>
      </c>
      <c r="O307" s="46"/>
      <c r="P307" s="228">
        <f>O307*H307</f>
        <v>0</v>
      </c>
      <c r="Q307" s="228">
        <v>0</v>
      </c>
      <c r="R307" s="228">
        <f>Q307*H307</f>
        <v>0</v>
      </c>
      <c r="S307" s="228">
        <v>0</v>
      </c>
      <c r="T307" s="229">
        <f>S307*H307</f>
        <v>0</v>
      </c>
      <c r="AR307" s="23" t="s">
        <v>270</v>
      </c>
      <c r="AT307" s="23" t="s">
        <v>594</v>
      </c>
      <c r="AU307" s="23" t="s">
        <v>187</v>
      </c>
      <c r="AY307" s="23" t="s">
        <v>180</v>
      </c>
      <c r="BE307" s="230">
        <f>IF(N307="základní",J307,0)</f>
        <v>0</v>
      </c>
      <c r="BF307" s="230">
        <f>IF(N307="snížená",J307,0)</f>
        <v>0</v>
      </c>
      <c r="BG307" s="230">
        <f>IF(N307="zákl. přenesená",J307,0)</f>
        <v>0</v>
      </c>
      <c r="BH307" s="230">
        <f>IF(N307="sníž. přenesená",J307,0)</f>
        <v>0</v>
      </c>
      <c r="BI307" s="230">
        <f>IF(N307="nulová",J307,0)</f>
        <v>0</v>
      </c>
      <c r="BJ307" s="23" t="s">
        <v>187</v>
      </c>
      <c r="BK307" s="230">
        <f>ROUND(I307*H307,0)</f>
        <v>0</v>
      </c>
      <c r="BL307" s="23" t="s">
        <v>224</v>
      </c>
      <c r="BM307" s="23" t="s">
        <v>612</v>
      </c>
    </row>
    <row r="308" spans="2:65" s="1" customFormat="1" ht="34.2" customHeight="1">
      <c r="B308" s="45"/>
      <c r="C308" s="220" t="s">
        <v>428</v>
      </c>
      <c r="D308" s="220" t="s">
        <v>182</v>
      </c>
      <c r="E308" s="221" t="s">
        <v>613</v>
      </c>
      <c r="F308" s="222" t="s">
        <v>614</v>
      </c>
      <c r="G308" s="223" t="s">
        <v>334</v>
      </c>
      <c r="H308" s="225"/>
      <c r="I308" s="225"/>
      <c r="J308" s="224">
        <f>ROUND(I308*H308,0)</f>
        <v>0</v>
      </c>
      <c r="K308" s="222" t="s">
        <v>193</v>
      </c>
      <c r="L308" s="71"/>
      <c r="M308" s="226" t="s">
        <v>22</v>
      </c>
      <c r="N308" s="227" t="s">
        <v>45</v>
      </c>
      <c r="O308" s="46"/>
      <c r="P308" s="228">
        <f>O308*H308</f>
        <v>0</v>
      </c>
      <c r="Q308" s="228">
        <v>0</v>
      </c>
      <c r="R308" s="228">
        <f>Q308*H308</f>
        <v>0</v>
      </c>
      <c r="S308" s="228">
        <v>0</v>
      </c>
      <c r="T308" s="229">
        <f>S308*H308</f>
        <v>0</v>
      </c>
      <c r="AR308" s="23" t="s">
        <v>224</v>
      </c>
      <c r="AT308" s="23" t="s">
        <v>182</v>
      </c>
      <c r="AU308" s="23" t="s">
        <v>187</v>
      </c>
      <c r="AY308" s="23" t="s">
        <v>180</v>
      </c>
      <c r="BE308" s="230">
        <f>IF(N308="základní",J308,0)</f>
        <v>0</v>
      </c>
      <c r="BF308" s="230">
        <f>IF(N308="snížená",J308,0)</f>
        <v>0</v>
      </c>
      <c r="BG308" s="230">
        <f>IF(N308="zákl. přenesená",J308,0)</f>
        <v>0</v>
      </c>
      <c r="BH308" s="230">
        <f>IF(N308="sníž. přenesená",J308,0)</f>
        <v>0</v>
      </c>
      <c r="BI308" s="230">
        <f>IF(N308="nulová",J308,0)</f>
        <v>0</v>
      </c>
      <c r="BJ308" s="23" t="s">
        <v>187</v>
      </c>
      <c r="BK308" s="230">
        <f>ROUND(I308*H308,0)</f>
        <v>0</v>
      </c>
      <c r="BL308" s="23" t="s">
        <v>224</v>
      </c>
      <c r="BM308" s="23" t="s">
        <v>615</v>
      </c>
    </row>
    <row r="309" spans="2:47" s="1" customFormat="1" ht="13.5">
      <c r="B309" s="45"/>
      <c r="C309" s="73"/>
      <c r="D309" s="233" t="s">
        <v>205</v>
      </c>
      <c r="E309" s="73"/>
      <c r="F309" s="254" t="s">
        <v>616</v>
      </c>
      <c r="G309" s="73"/>
      <c r="H309" s="73"/>
      <c r="I309" s="190"/>
      <c r="J309" s="73"/>
      <c r="K309" s="73"/>
      <c r="L309" s="71"/>
      <c r="M309" s="255"/>
      <c r="N309" s="46"/>
      <c r="O309" s="46"/>
      <c r="P309" s="46"/>
      <c r="Q309" s="46"/>
      <c r="R309" s="46"/>
      <c r="S309" s="46"/>
      <c r="T309" s="94"/>
      <c r="AT309" s="23" t="s">
        <v>205</v>
      </c>
      <c r="AU309" s="23" t="s">
        <v>187</v>
      </c>
    </row>
    <row r="310" spans="2:63" s="10" customFormat="1" ht="29.85" customHeight="1">
      <c r="B310" s="204"/>
      <c r="C310" s="205"/>
      <c r="D310" s="206" t="s">
        <v>72</v>
      </c>
      <c r="E310" s="218" t="s">
        <v>617</v>
      </c>
      <c r="F310" s="218" t="s">
        <v>618</v>
      </c>
      <c r="G310" s="205"/>
      <c r="H310" s="205"/>
      <c r="I310" s="208"/>
      <c r="J310" s="219">
        <f>BK310</f>
        <v>0</v>
      </c>
      <c r="K310" s="205"/>
      <c r="L310" s="210"/>
      <c r="M310" s="211"/>
      <c r="N310" s="212"/>
      <c r="O310" s="212"/>
      <c r="P310" s="213">
        <f>SUM(P311:P344)</f>
        <v>0</v>
      </c>
      <c r="Q310" s="212"/>
      <c r="R310" s="213">
        <f>SUM(R311:R344)</f>
        <v>0</v>
      </c>
      <c r="S310" s="212"/>
      <c r="T310" s="214">
        <f>SUM(T311:T344)</f>
        <v>0</v>
      </c>
      <c r="AR310" s="215" t="s">
        <v>187</v>
      </c>
      <c r="AT310" s="216" t="s">
        <v>72</v>
      </c>
      <c r="AU310" s="216" t="s">
        <v>10</v>
      </c>
      <c r="AY310" s="215" t="s">
        <v>180</v>
      </c>
      <c r="BK310" s="217">
        <f>SUM(BK311:BK344)</f>
        <v>0</v>
      </c>
    </row>
    <row r="311" spans="2:65" s="1" customFormat="1" ht="22.8" customHeight="1">
      <c r="B311" s="45"/>
      <c r="C311" s="220" t="s">
        <v>619</v>
      </c>
      <c r="D311" s="220" t="s">
        <v>182</v>
      </c>
      <c r="E311" s="221" t="s">
        <v>620</v>
      </c>
      <c r="F311" s="222" t="s">
        <v>621</v>
      </c>
      <c r="G311" s="223" t="s">
        <v>203</v>
      </c>
      <c r="H311" s="224">
        <v>2.62</v>
      </c>
      <c r="I311" s="225"/>
      <c r="J311" s="224">
        <f>ROUND(I311*H311,0)</f>
        <v>0</v>
      </c>
      <c r="K311" s="222" t="s">
        <v>193</v>
      </c>
      <c r="L311" s="71"/>
      <c r="M311" s="226" t="s">
        <v>22</v>
      </c>
      <c r="N311" s="227" t="s">
        <v>45</v>
      </c>
      <c r="O311" s="46"/>
      <c r="P311" s="228">
        <f>O311*H311</f>
        <v>0</v>
      </c>
      <c r="Q311" s="228">
        <v>0</v>
      </c>
      <c r="R311" s="228">
        <f>Q311*H311</f>
        <v>0</v>
      </c>
      <c r="S311" s="228">
        <v>0</v>
      </c>
      <c r="T311" s="229">
        <f>S311*H311</f>
        <v>0</v>
      </c>
      <c r="AR311" s="23" t="s">
        <v>224</v>
      </c>
      <c r="AT311" s="23" t="s">
        <v>182</v>
      </c>
      <c r="AU311" s="23" t="s">
        <v>187</v>
      </c>
      <c r="AY311" s="23" t="s">
        <v>180</v>
      </c>
      <c r="BE311" s="230">
        <f>IF(N311="základní",J311,0)</f>
        <v>0</v>
      </c>
      <c r="BF311" s="230">
        <f>IF(N311="snížená",J311,0)</f>
        <v>0</v>
      </c>
      <c r="BG311" s="230">
        <f>IF(N311="zákl. přenesená",J311,0)</f>
        <v>0</v>
      </c>
      <c r="BH311" s="230">
        <f>IF(N311="sníž. přenesená",J311,0)</f>
        <v>0</v>
      </c>
      <c r="BI311" s="230">
        <f>IF(N311="nulová",J311,0)</f>
        <v>0</v>
      </c>
      <c r="BJ311" s="23" t="s">
        <v>187</v>
      </c>
      <c r="BK311" s="230">
        <f>ROUND(I311*H311,0)</f>
        <v>0</v>
      </c>
      <c r="BL311" s="23" t="s">
        <v>224</v>
      </c>
      <c r="BM311" s="23" t="s">
        <v>622</v>
      </c>
    </row>
    <row r="312" spans="2:51" s="13" customFormat="1" ht="13.5">
      <c r="B312" s="256"/>
      <c r="C312" s="257"/>
      <c r="D312" s="233" t="s">
        <v>194</v>
      </c>
      <c r="E312" s="258" t="s">
        <v>22</v>
      </c>
      <c r="F312" s="259" t="s">
        <v>623</v>
      </c>
      <c r="G312" s="257"/>
      <c r="H312" s="258" t="s">
        <v>22</v>
      </c>
      <c r="I312" s="260"/>
      <c r="J312" s="257"/>
      <c r="K312" s="257"/>
      <c r="L312" s="261"/>
      <c r="M312" s="262"/>
      <c r="N312" s="263"/>
      <c r="O312" s="263"/>
      <c r="P312" s="263"/>
      <c r="Q312" s="263"/>
      <c r="R312" s="263"/>
      <c r="S312" s="263"/>
      <c r="T312" s="264"/>
      <c r="AT312" s="265" t="s">
        <v>194</v>
      </c>
      <c r="AU312" s="265" t="s">
        <v>187</v>
      </c>
      <c r="AV312" s="13" t="s">
        <v>10</v>
      </c>
      <c r="AW312" s="13" t="s">
        <v>35</v>
      </c>
      <c r="AX312" s="13" t="s">
        <v>73</v>
      </c>
      <c r="AY312" s="265" t="s">
        <v>180</v>
      </c>
    </row>
    <row r="313" spans="2:51" s="11" customFormat="1" ht="13.5">
      <c r="B313" s="231"/>
      <c r="C313" s="232"/>
      <c r="D313" s="233" t="s">
        <v>194</v>
      </c>
      <c r="E313" s="234" t="s">
        <v>22</v>
      </c>
      <c r="F313" s="235" t="s">
        <v>624</v>
      </c>
      <c r="G313" s="232"/>
      <c r="H313" s="236">
        <v>2.62</v>
      </c>
      <c r="I313" s="237"/>
      <c r="J313" s="232"/>
      <c r="K313" s="232"/>
      <c r="L313" s="238"/>
      <c r="M313" s="239"/>
      <c r="N313" s="240"/>
      <c r="O313" s="240"/>
      <c r="P313" s="240"/>
      <c r="Q313" s="240"/>
      <c r="R313" s="240"/>
      <c r="S313" s="240"/>
      <c r="T313" s="241"/>
      <c r="AT313" s="242" t="s">
        <v>194</v>
      </c>
      <c r="AU313" s="242" t="s">
        <v>187</v>
      </c>
      <c r="AV313" s="11" t="s">
        <v>187</v>
      </c>
      <c r="AW313" s="11" t="s">
        <v>35</v>
      </c>
      <c r="AX313" s="11" t="s">
        <v>73</v>
      </c>
      <c r="AY313" s="242" t="s">
        <v>180</v>
      </c>
    </row>
    <row r="314" spans="2:51" s="12" customFormat="1" ht="13.5">
      <c r="B314" s="243"/>
      <c r="C314" s="244"/>
      <c r="D314" s="233" t="s">
        <v>194</v>
      </c>
      <c r="E314" s="245" t="s">
        <v>22</v>
      </c>
      <c r="F314" s="246" t="s">
        <v>196</v>
      </c>
      <c r="G314" s="244"/>
      <c r="H314" s="247">
        <v>2.62</v>
      </c>
      <c r="I314" s="248"/>
      <c r="J314" s="244"/>
      <c r="K314" s="244"/>
      <c r="L314" s="249"/>
      <c r="M314" s="250"/>
      <c r="N314" s="251"/>
      <c r="O314" s="251"/>
      <c r="P314" s="251"/>
      <c r="Q314" s="251"/>
      <c r="R314" s="251"/>
      <c r="S314" s="251"/>
      <c r="T314" s="252"/>
      <c r="AT314" s="253" t="s">
        <v>194</v>
      </c>
      <c r="AU314" s="253" t="s">
        <v>187</v>
      </c>
      <c r="AV314" s="12" t="s">
        <v>186</v>
      </c>
      <c r="AW314" s="12" t="s">
        <v>35</v>
      </c>
      <c r="AX314" s="12" t="s">
        <v>10</v>
      </c>
      <c r="AY314" s="253" t="s">
        <v>180</v>
      </c>
    </row>
    <row r="315" spans="2:65" s="1" customFormat="1" ht="22.8" customHeight="1">
      <c r="B315" s="45"/>
      <c r="C315" s="220" t="s">
        <v>29</v>
      </c>
      <c r="D315" s="220" t="s">
        <v>182</v>
      </c>
      <c r="E315" s="221" t="s">
        <v>625</v>
      </c>
      <c r="F315" s="222" t="s">
        <v>626</v>
      </c>
      <c r="G315" s="223" t="s">
        <v>192</v>
      </c>
      <c r="H315" s="224">
        <v>5.49</v>
      </c>
      <c r="I315" s="225"/>
      <c r="J315" s="224">
        <f>ROUND(I315*H315,0)</f>
        <v>0</v>
      </c>
      <c r="K315" s="222" t="s">
        <v>193</v>
      </c>
      <c r="L315" s="71"/>
      <c r="M315" s="226" t="s">
        <v>22</v>
      </c>
      <c r="N315" s="227" t="s">
        <v>45</v>
      </c>
      <c r="O315" s="46"/>
      <c r="P315" s="228">
        <f>O315*H315</f>
        <v>0</v>
      </c>
      <c r="Q315" s="228">
        <v>0</v>
      </c>
      <c r="R315" s="228">
        <f>Q315*H315</f>
        <v>0</v>
      </c>
      <c r="S315" s="228">
        <v>0</v>
      </c>
      <c r="T315" s="229">
        <f>S315*H315</f>
        <v>0</v>
      </c>
      <c r="AR315" s="23" t="s">
        <v>224</v>
      </c>
      <c r="AT315" s="23" t="s">
        <v>182</v>
      </c>
      <c r="AU315" s="23" t="s">
        <v>187</v>
      </c>
      <c r="AY315" s="23" t="s">
        <v>180</v>
      </c>
      <c r="BE315" s="230">
        <f>IF(N315="základní",J315,0)</f>
        <v>0</v>
      </c>
      <c r="BF315" s="230">
        <f>IF(N315="snížená",J315,0)</f>
        <v>0</v>
      </c>
      <c r="BG315" s="230">
        <f>IF(N315="zákl. přenesená",J315,0)</f>
        <v>0</v>
      </c>
      <c r="BH315" s="230">
        <f>IF(N315="sníž. přenesená",J315,0)</f>
        <v>0</v>
      </c>
      <c r="BI315" s="230">
        <f>IF(N315="nulová",J315,0)</f>
        <v>0</v>
      </c>
      <c r="BJ315" s="23" t="s">
        <v>187</v>
      </c>
      <c r="BK315" s="230">
        <f>ROUND(I315*H315,0)</f>
        <v>0</v>
      </c>
      <c r="BL315" s="23" t="s">
        <v>224</v>
      </c>
      <c r="BM315" s="23" t="s">
        <v>627</v>
      </c>
    </row>
    <row r="316" spans="2:51" s="11" customFormat="1" ht="13.5">
      <c r="B316" s="231"/>
      <c r="C316" s="232"/>
      <c r="D316" s="233" t="s">
        <v>194</v>
      </c>
      <c r="E316" s="234" t="s">
        <v>22</v>
      </c>
      <c r="F316" s="235" t="s">
        <v>628</v>
      </c>
      <c r="G316" s="232"/>
      <c r="H316" s="236">
        <v>1.94</v>
      </c>
      <c r="I316" s="237"/>
      <c r="J316" s="232"/>
      <c r="K316" s="232"/>
      <c r="L316" s="238"/>
      <c r="M316" s="239"/>
      <c r="N316" s="240"/>
      <c r="O316" s="240"/>
      <c r="P316" s="240"/>
      <c r="Q316" s="240"/>
      <c r="R316" s="240"/>
      <c r="S316" s="240"/>
      <c r="T316" s="241"/>
      <c r="AT316" s="242" t="s">
        <v>194</v>
      </c>
      <c r="AU316" s="242" t="s">
        <v>187</v>
      </c>
      <c r="AV316" s="11" t="s">
        <v>187</v>
      </c>
      <c r="AW316" s="11" t="s">
        <v>35</v>
      </c>
      <c r="AX316" s="11" t="s">
        <v>73</v>
      </c>
      <c r="AY316" s="242" t="s">
        <v>180</v>
      </c>
    </row>
    <row r="317" spans="2:51" s="11" customFormat="1" ht="13.5">
      <c r="B317" s="231"/>
      <c r="C317" s="232"/>
      <c r="D317" s="233" t="s">
        <v>194</v>
      </c>
      <c r="E317" s="234" t="s">
        <v>22</v>
      </c>
      <c r="F317" s="235" t="s">
        <v>629</v>
      </c>
      <c r="G317" s="232"/>
      <c r="H317" s="236">
        <v>2.45</v>
      </c>
      <c r="I317" s="237"/>
      <c r="J317" s="232"/>
      <c r="K317" s="232"/>
      <c r="L317" s="238"/>
      <c r="M317" s="239"/>
      <c r="N317" s="240"/>
      <c r="O317" s="240"/>
      <c r="P317" s="240"/>
      <c r="Q317" s="240"/>
      <c r="R317" s="240"/>
      <c r="S317" s="240"/>
      <c r="T317" s="241"/>
      <c r="AT317" s="242" t="s">
        <v>194</v>
      </c>
      <c r="AU317" s="242" t="s">
        <v>187</v>
      </c>
      <c r="AV317" s="11" t="s">
        <v>187</v>
      </c>
      <c r="AW317" s="11" t="s">
        <v>35</v>
      </c>
      <c r="AX317" s="11" t="s">
        <v>73</v>
      </c>
      <c r="AY317" s="242" t="s">
        <v>180</v>
      </c>
    </row>
    <row r="318" spans="2:51" s="11" customFormat="1" ht="13.5">
      <c r="B318" s="231"/>
      <c r="C318" s="232"/>
      <c r="D318" s="233" t="s">
        <v>194</v>
      </c>
      <c r="E318" s="234" t="s">
        <v>22</v>
      </c>
      <c r="F318" s="235" t="s">
        <v>325</v>
      </c>
      <c r="G318" s="232"/>
      <c r="H318" s="236">
        <v>1.1</v>
      </c>
      <c r="I318" s="237"/>
      <c r="J318" s="232"/>
      <c r="K318" s="232"/>
      <c r="L318" s="238"/>
      <c r="M318" s="239"/>
      <c r="N318" s="240"/>
      <c r="O318" s="240"/>
      <c r="P318" s="240"/>
      <c r="Q318" s="240"/>
      <c r="R318" s="240"/>
      <c r="S318" s="240"/>
      <c r="T318" s="241"/>
      <c r="AT318" s="242" t="s">
        <v>194</v>
      </c>
      <c r="AU318" s="242" t="s">
        <v>187</v>
      </c>
      <c r="AV318" s="11" t="s">
        <v>187</v>
      </c>
      <c r="AW318" s="11" t="s">
        <v>35</v>
      </c>
      <c r="AX318" s="11" t="s">
        <v>73</v>
      </c>
      <c r="AY318" s="242" t="s">
        <v>180</v>
      </c>
    </row>
    <row r="319" spans="2:51" s="12" customFormat="1" ht="13.5">
      <c r="B319" s="243"/>
      <c r="C319" s="244"/>
      <c r="D319" s="233" t="s">
        <v>194</v>
      </c>
      <c r="E319" s="245" t="s">
        <v>22</v>
      </c>
      <c r="F319" s="246" t="s">
        <v>196</v>
      </c>
      <c r="G319" s="244"/>
      <c r="H319" s="247">
        <v>5.49</v>
      </c>
      <c r="I319" s="248"/>
      <c r="J319" s="244"/>
      <c r="K319" s="244"/>
      <c r="L319" s="249"/>
      <c r="M319" s="250"/>
      <c r="N319" s="251"/>
      <c r="O319" s="251"/>
      <c r="P319" s="251"/>
      <c r="Q319" s="251"/>
      <c r="R319" s="251"/>
      <c r="S319" s="251"/>
      <c r="T319" s="252"/>
      <c r="AT319" s="253" t="s">
        <v>194</v>
      </c>
      <c r="AU319" s="253" t="s">
        <v>187</v>
      </c>
      <c r="AV319" s="12" t="s">
        <v>186</v>
      </c>
      <c r="AW319" s="12" t="s">
        <v>35</v>
      </c>
      <c r="AX319" s="12" t="s">
        <v>10</v>
      </c>
      <c r="AY319" s="253" t="s">
        <v>180</v>
      </c>
    </row>
    <row r="320" spans="2:65" s="1" customFormat="1" ht="14.4" customHeight="1">
      <c r="B320" s="45"/>
      <c r="C320" s="266" t="s">
        <v>630</v>
      </c>
      <c r="D320" s="266" t="s">
        <v>594</v>
      </c>
      <c r="E320" s="267" t="s">
        <v>631</v>
      </c>
      <c r="F320" s="268" t="s">
        <v>632</v>
      </c>
      <c r="G320" s="269" t="s">
        <v>192</v>
      </c>
      <c r="H320" s="270">
        <v>6.33</v>
      </c>
      <c r="I320" s="271"/>
      <c r="J320" s="270">
        <f>ROUND(I320*H320,0)</f>
        <v>0</v>
      </c>
      <c r="K320" s="268" t="s">
        <v>22</v>
      </c>
      <c r="L320" s="272"/>
      <c r="M320" s="273" t="s">
        <v>22</v>
      </c>
      <c r="N320" s="274" t="s">
        <v>45</v>
      </c>
      <c r="O320" s="46"/>
      <c r="P320" s="228">
        <f>O320*H320</f>
        <v>0</v>
      </c>
      <c r="Q320" s="228">
        <v>0</v>
      </c>
      <c r="R320" s="228">
        <f>Q320*H320</f>
        <v>0</v>
      </c>
      <c r="S320" s="228">
        <v>0</v>
      </c>
      <c r="T320" s="229">
        <f>S320*H320</f>
        <v>0</v>
      </c>
      <c r="AR320" s="23" t="s">
        <v>270</v>
      </c>
      <c r="AT320" s="23" t="s">
        <v>594</v>
      </c>
      <c r="AU320" s="23" t="s">
        <v>187</v>
      </c>
      <c r="AY320" s="23" t="s">
        <v>180</v>
      </c>
      <c r="BE320" s="230">
        <f>IF(N320="základní",J320,0)</f>
        <v>0</v>
      </c>
      <c r="BF320" s="230">
        <f>IF(N320="snížená",J320,0)</f>
        <v>0</v>
      </c>
      <c r="BG320" s="230">
        <f>IF(N320="zákl. přenesená",J320,0)</f>
        <v>0</v>
      </c>
      <c r="BH320" s="230">
        <f>IF(N320="sníž. přenesená",J320,0)</f>
        <v>0</v>
      </c>
      <c r="BI320" s="230">
        <f>IF(N320="nulová",J320,0)</f>
        <v>0</v>
      </c>
      <c r="BJ320" s="23" t="s">
        <v>187</v>
      </c>
      <c r="BK320" s="230">
        <f>ROUND(I320*H320,0)</f>
        <v>0</v>
      </c>
      <c r="BL320" s="23" t="s">
        <v>224</v>
      </c>
      <c r="BM320" s="23" t="s">
        <v>633</v>
      </c>
    </row>
    <row r="321" spans="2:51" s="11" customFormat="1" ht="13.5">
      <c r="B321" s="231"/>
      <c r="C321" s="232"/>
      <c r="D321" s="233" t="s">
        <v>194</v>
      </c>
      <c r="E321" s="234" t="s">
        <v>22</v>
      </c>
      <c r="F321" s="235" t="s">
        <v>634</v>
      </c>
      <c r="G321" s="232"/>
      <c r="H321" s="236">
        <v>0.29</v>
      </c>
      <c r="I321" s="237"/>
      <c r="J321" s="232"/>
      <c r="K321" s="232"/>
      <c r="L321" s="238"/>
      <c r="M321" s="239"/>
      <c r="N321" s="240"/>
      <c r="O321" s="240"/>
      <c r="P321" s="240"/>
      <c r="Q321" s="240"/>
      <c r="R321" s="240"/>
      <c r="S321" s="240"/>
      <c r="T321" s="241"/>
      <c r="AT321" s="242" t="s">
        <v>194</v>
      </c>
      <c r="AU321" s="242" t="s">
        <v>187</v>
      </c>
      <c r="AV321" s="11" t="s">
        <v>187</v>
      </c>
      <c r="AW321" s="11" t="s">
        <v>35</v>
      </c>
      <c r="AX321" s="11" t="s">
        <v>73</v>
      </c>
      <c r="AY321" s="242" t="s">
        <v>180</v>
      </c>
    </row>
    <row r="322" spans="2:51" s="11" customFormat="1" ht="13.5">
      <c r="B322" s="231"/>
      <c r="C322" s="232"/>
      <c r="D322" s="233" t="s">
        <v>194</v>
      </c>
      <c r="E322" s="234" t="s">
        <v>22</v>
      </c>
      <c r="F322" s="235" t="s">
        <v>635</v>
      </c>
      <c r="G322" s="232"/>
      <c r="H322" s="236">
        <v>6.04</v>
      </c>
      <c r="I322" s="237"/>
      <c r="J322" s="232"/>
      <c r="K322" s="232"/>
      <c r="L322" s="238"/>
      <c r="M322" s="239"/>
      <c r="N322" s="240"/>
      <c r="O322" s="240"/>
      <c r="P322" s="240"/>
      <c r="Q322" s="240"/>
      <c r="R322" s="240"/>
      <c r="S322" s="240"/>
      <c r="T322" s="241"/>
      <c r="AT322" s="242" t="s">
        <v>194</v>
      </c>
      <c r="AU322" s="242" t="s">
        <v>187</v>
      </c>
      <c r="AV322" s="11" t="s">
        <v>187</v>
      </c>
      <c r="AW322" s="11" t="s">
        <v>35</v>
      </c>
      <c r="AX322" s="11" t="s">
        <v>73</v>
      </c>
      <c r="AY322" s="242" t="s">
        <v>180</v>
      </c>
    </row>
    <row r="323" spans="2:51" s="12" customFormat="1" ht="13.5">
      <c r="B323" s="243"/>
      <c r="C323" s="244"/>
      <c r="D323" s="233" t="s">
        <v>194</v>
      </c>
      <c r="E323" s="245" t="s">
        <v>22</v>
      </c>
      <c r="F323" s="246" t="s">
        <v>196</v>
      </c>
      <c r="G323" s="244"/>
      <c r="H323" s="247">
        <v>6.33</v>
      </c>
      <c r="I323" s="248"/>
      <c r="J323" s="244"/>
      <c r="K323" s="244"/>
      <c r="L323" s="249"/>
      <c r="M323" s="250"/>
      <c r="N323" s="251"/>
      <c r="O323" s="251"/>
      <c r="P323" s="251"/>
      <c r="Q323" s="251"/>
      <c r="R323" s="251"/>
      <c r="S323" s="251"/>
      <c r="T323" s="252"/>
      <c r="AT323" s="253" t="s">
        <v>194</v>
      </c>
      <c r="AU323" s="253" t="s">
        <v>187</v>
      </c>
      <c r="AV323" s="12" t="s">
        <v>186</v>
      </c>
      <c r="AW323" s="12" t="s">
        <v>35</v>
      </c>
      <c r="AX323" s="12" t="s">
        <v>10</v>
      </c>
      <c r="AY323" s="253" t="s">
        <v>180</v>
      </c>
    </row>
    <row r="324" spans="2:65" s="1" customFormat="1" ht="22.8" customHeight="1">
      <c r="B324" s="45"/>
      <c r="C324" s="220" t="s">
        <v>435</v>
      </c>
      <c r="D324" s="220" t="s">
        <v>182</v>
      </c>
      <c r="E324" s="221" t="s">
        <v>636</v>
      </c>
      <c r="F324" s="222" t="s">
        <v>637</v>
      </c>
      <c r="G324" s="223" t="s">
        <v>192</v>
      </c>
      <c r="H324" s="224">
        <v>5.49</v>
      </c>
      <c r="I324" s="225"/>
      <c r="J324" s="224">
        <f>ROUND(I324*H324,0)</f>
        <v>0</v>
      </c>
      <c r="K324" s="222" t="s">
        <v>193</v>
      </c>
      <c r="L324" s="71"/>
      <c r="M324" s="226" t="s">
        <v>22</v>
      </c>
      <c r="N324" s="227" t="s">
        <v>45</v>
      </c>
      <c r="O324" s="46"/>
      <c r="P324" s="228">
        <f>O324*H324</f>
        <v>0</v>
      </c>
      <c r="Q324" s="228">
        <v>0</v>
      </c>
      <c r="R324" s="228">
        <f>Q324*H324</f>
        <v>0</v>
      </c>
      <c r="S324" s="228">
        <v>0</v>
      </c>
      <c r="T324" s="229">
        <f>S324*H324</f>
        <v>0</v>
      </c>
      <c r="AR324" s="23" t="s">
        <v>224</v>
      </c>
      <c r="AT324" s="23" t="s">
        <v>182</v>
      </c>
      <c r="AU324" s="23" t="s">
        <v>187</v>
      </c>
      <c r="AY324" s="23" t="s">
        <v>180</v>
      </c>
      <c r="BE324" s="230">
        <f>IF(N324="základní",J324,0)</f>
        <v>0</v>
      </c>
      <c r="BF324" s="230">
        <f>IF(N324="snížená",J324,0)</f>
        <v>0</v>
      </c>
      <c r="BG324" s="230">
        <f>IF(N324="zákl. přenesená",J324,0)</f>
        <v>0</v>
      </c>
      <c r="BH324" s="230">
        <f>IF(N324="sníž. přenesená",J324,0)</f>
        <v>0</v>
      </c>
      <c r="BI324" s="230">
        <f>IF(N324="nulová",J324,0)</f>
        <v>0</v>
      </c>
      <c r="BJ324" s="23" t="s">
        <v>187</v>
      </c>
      <c r="BK324" s="230">
        <f>ROUND(I324*H324,0)</f>
        <v>0</v>
      </c>
      <c r="BL324" s="23" t="s">
        <v>224</v>
      </c>
      <c r="BM324" s="23" t="s">
        <v>638</v>
      </c>
    </row>
    <row r="325" spans="2:51" s="11" customFormat="1" ht="13.5">
      <c r="B325" s="231"/>
      <c r="C325" s="232"/>
      <c r="D325" s="233" t="s">
        <v>194</v>
      </c>
      <c r="E325" s="234" t="s">
        <v>22</v>
      </c>
      <c r="F325" s="235" t="s">
        <v>628</v>
      </c>
      <c r="G325" s="232"/>
      <c r="H325" s="236">
        <v>1.94</v>
      </c>
      <c r="I325" s="237"/>
      <c r="J325" s="232"/>
      <c r="K325" s="232"/>
      <c r="L325" s="238"/>
      <c r="M325" s="239"/>
      <c r="N325" s="240"/>
      <c r="O325" s="240"/>
      <c r="P325" s="240"/>
      <c r="Q325" s="240"/>
      <c r="R325" s="240"/>
      <c r="S325" s="240"/>
      <c r="T325" s="241"/>
      <c r="AT325" s="242" t="s">
        <v>194</v>
      </c>
      <c r="AU325" s="242" t="s">
        <v>187</v>
      </c>
      <c r="AV325" s="11" t="s">
        <v>187</v>
      </c>
      <c r="AW325" s="11" t="s">
        <v>35</v>
      </c>
      <c r="AX325" s="11" t="s">
        <v>73</v>
      </c>
      <c r="AY325" s="242" t="s">
        <v>180</v>
      </c>
    </row>
    <row r="326" spans="2:51" s="11" customFormat="1" ht="13.5">
      <c r="B326" s="231"/>
      <c r="C326" s="232"/>
      <c r="D326" s="233" t="s">
        <v>194</v>
      </c>
      <c r="E326" s="234" t="s">
        <v>22</v>
      </c>
      <c r="F326" s="235" t="s">
        <v>629</v>
      </c>
      <c r="G326" s="232"/>
      <c r="H326" s="236">
        <v>2.45</v>
      </c>
      <c r="I326" s="237"/>
      <c r="J326" s="232"/>
      <c r="K326" s="232"/>
      <c r="L326" s="238"/>
      <c r="M326" s="239"/>
      <c r="N326" s="240"/>
      <c r="O326" s="240"/>
      <c r="P326" s="240"/>
      <c r="Q326" s="240"/>
      <c r="R326" s="240"/>
      <c r="S326" s="240"/>
      <c r="T326" s="241"/>
      <c r="AT326" s="242" t="s">
        <v>194</v>
      </c>
      <c r="AU326" s="242" t="s">
        <v>187</v>
      </c>
      <c r="AV326" s="11" t="s">
        <v>187</v>
      </c>
      <c r="AW326" s="11" t="s">
        <v>35</v>
      </c>
      <c r="AX326" s="11" t="s">
        <v>73</v>
      </c>
      <c r="AY326" s="242" t="s">
        <v>180</v>
      </c>
    </row>
    <row r="327" spans="2:51" s="11" customFormat="1" ht="13.5">
      <c r="B327" s="231"/>
      <c r="C327" s="232"/>
      <c r="D327" s="233" t="s">
        <v>194</v>
      </c>
      <c r="E327" s="234" t="s">
        <v>22</v>
      </c>
      <c r="F327" s="235" t="s">
        <v>325</v>
      </c>
      <c r="G327" s="232"/>
      <c r="H327" s="236">
        <v>1.1</v>
      </c>
      <c r="I327" s="237"/>
      <c r="J327" s="232"/>
      <c r="K327" s="232"/>
      <c r="L327" s="238"/>
      <c r="M327" s="239"/>
      <c r="N327" s="240"/>
      <c r="O327" s="240"/>
      <c r="P327" s="240"/>
      <c r="Q327" s="240"/>
      <c r="R327" s="240"/>
      <c r="S327" s="240"/>
      <c r="T327" s="241"/>
      <c r="AT327" s="242" t="s">
        <v>194</v>
      </c>
      <c r="AU327" s="242" t="s">
        <v>187</v>
      </c>
      <c r="AV327" s="11" t="s">
        <v>187</v>
      </c>
      <c r="AW327" s="11" t="s">
        <v>35</v>
      </c>
      <c r="AX327" s="11" t="s">
        <v>73</v>
      </c>
      <c r="AY327" s="242" t="s">
        <v>180</v>
      </c>
    </row>
    <row r="328" spans="2:51" s="12" customFormat="1" ht="13.5">
      <c r="B328" s="243"/>
      <c r="C328" s="244"/>
      <c r="D328" s="233" t="s">
        <v>194</v>
      </c>
      <c r="E328" s="245" t="s">
        <v>22</v>
      </c>
      <c r="F328" s="246" t="s">
        <v>196</v>
      </c>
      <c r="G328" s="244"/>
      <c r="H328" s="247">
        <v>5.49</v>
      </c>
      <c r="I328" s="248"/>
      <c r="J328" s="244"/>
      <c r="K328" s="244"/>
      <c r="L328" s="249"/>
      <c r="M328" s="250"/>
      <c r="N328" s="251"/>
      <c r="O328" s="251"/>
      <c r="P328" s="251"/>
      <c r="Q328" s="251"/>
      <c r="R328" s="251"/>
      <c r="S328" s="251"/>
      <c r="T328" s="252"/>
      <c r="AT328" s="253" t="s">
        <v>194</v>
      </c>
      <c r="AU328" s="253" t="s">
        <v>187</v>
      </c>
      <c r="AV328" s="12" t="s">
        <v>186</v>
      </c>
      <c r="AW328" s="12" t="s">
        <v>35</v>
      </c>
      <c r="AX328" s="12" t="s">
        <v>10</v>
      </c>
      <c r="AY328" s="253" t="s">
        <v>180</v>
      </c>
    </row>
    <row r="329" spans="2:65" s="1" customFormat="1" ht="14.4" customHeight="1">
      <c r="B329" s="45"/>
      <c r="C329" s="220" t="s">
        <v>639</v>
      </c>
      <c r="D329" s="220" t="s">
        <v>182</v>
      </c>
      <c r="E329" s="221" t="s">
        <v>640</v>
      </c>
      <c r="F329" s="222" t="s">
        <v>641</v>
      </c>
      <c r="G329" s="223" t="s">
        <v>192</v>
      </c>
      <c r="H329" s="224">
        <v>5.49</v>
      </c>
      <c r="I329" s="225"/>
      <c r="J329" s="224">
        <f>ROUND(I329*H329,0)</f>
        <v>0</v>
      </c>
      <c r="K329" s="222" t="s">
        <v>193</v>
      </c>
      <c r="L329" s="71"/>
      <c r="M329" s="226" t="s">
        <v>22</v>
      </c>
      <c r="N329" s="227" t="s">
        <v>45</v>
      </c>
      <c r="O329" s="46"/>
      <c r="P329" s="228">
        <f>O329*H329</f>
        <v>0</v>
      </c>
      <c r="Q329" s="228">
        <v>0</v>
      </c>
      <c r="R329" s="228">
        <f>Q329*H329</f>
        <v>0</v>
      </c>
      <c r="S329" s="228">
        <v>0</v>
      </c>
      <c r="T329" s="229">
        <f>S329*H329</f>
        <v>0</v>
      </c>
      <c r="AR329" s="23" t="s">
        <v>224</v>
      </c>
      <c r="AT329" s="23" t="s">
        <v>182</v>
      </c>
      <c r="AU329" s="23" t="s">
        <v>187</v>
      </c>
      <c r="AY329" s="23" t="s">
        <v>180</v>
      </c>
      <c r="BE329" s="230">
        <f>IF(N329="základní",J329,0)</f>
        <v>0</v>
      </c>
      <c r="BF329" s="230">
        <f>IF(N329="snížená",J329,0)</f>
        <v>0</v>
      </c>
      <c r="BG329" s="230">
        <f>IF(N329="zákl. přenesená",J329,0)</f>
        <v>0</v>
      </c>
      <c r="BH329" s="230">
        <f>IF(N329="sníž. přenesená",J329,0)</f>
        <v>0</v>
      </c>
      <c r="BI329" s="230">
        <f>IF(N329="nulová",J329,0)</f>
        <v>0</v>
      </c>
      <c r="BJ329" s="23" t="s">
        <v>187</v>
      </c>
      <c r="BK329" s="230">
        <f>ROUND(I329*H329,0)</f>
        <v>0</v>
      </c>
      <c r="BL329" s="23" t="s">
        <v>224</v>
      </c>
      <c r="BM329" s="23" t="s">
        <v>642</v>
      </c>
    </row>
    <row r="330" spans="2:47" s="1" customFormat="1" ht="13.5">
      <c r="B330" s="45"/>
      <c r="C330" s="73"/>
      <c r="D330" s="233" t="s">
        <v>205</v>
      </c>
      <c r="E330" s="73"/>
      <c r="F330" s="254" t="s">
        <v>643</v>
      </c>
      <c r="G330" s="73"/>
      <c r="H330" s="73"/>
      <c r="I330" s="190"/>
      <c r="J330" s="73"/>
      <c r="K330" s="73"/>
      <c r="L330" s="71"/>
      <c r="M330" s="255"/>
      <c r="N330" s="46"/>
      <c r="O330" s="46"/>
      <c r="P330" s="46"/>
      <c r="Q330" s="46"/>
      <c r="R330" s="46"/>
      <c r="S330" s="46"/>
      <c r="T330" s="94"/>
      <c r="AT330" s="23" t="s">
        <v>205</v>
      </c>
      <c r="AU330" s="23" t="s">
        <v>187</v>
      </c>
    </row>
    <row r="331" spans="2:51" s="11" customFormat="1" ht="13.5">
      <c r="B331" s="231"/>
      <c r="C331" s="232"/>
      <c r="D331" s="233" t="s">
        <v>194</v>
      </c>
      <c r="E331" s="234" t="s">
        <v>22</v>
      </c>
      <c r="F331" s="235" t="s">
        <v>644</v>
      </c>
      <c r="G331" s="232"/>
      <c r="H331" s="236">
        <v>5.49</v>
      </c>
      <c r="I331" s="237"/>
      <c r="J331" s="232"/>
      <c r="K331" s="232"/>
      <c r="L331" s="238"/>
      <c r="M331" s="239"/>
      <c r="N331" s="240"/>
      <c r="O331" s="240"/>
      <c r="P331" s="240"/>
      <c r="Q331" s="240"/>
      <c r="R331" s="240"/>
      <c r="S331" s="240"/>
      <c r="T331" s="241"/>
      <c r="AT331" s="242" t="s">
        <v>194</v>
      </c>
      <c r="AU331" s="242" t="s">
        <v>187</v>
      </c>
      <c r="AV331" s="11" t="s">
        <v>187</v>
      </c>
      <c r="AW331" s="11" t="s">
        <v>35</v>
      </c>
      <c r="AX331" s="11" t="s">
        <v>73</v>
      </c>
      <c r="AY331" s="242" t="s">
        <v>180</v>
      </c>
    </row>
    <row r="332" spans="2:51" s="12" customFormat="1" ht="13.5">
      <c r="B332" s="243"/>
      <c r="C332" s="244"/>
      <c r="D332" s="233" t="s">
        <v>194</v>
      </c>
      <c r="E332" s="245" t="s">
        <v>22</v>
      </c>
      <c r="F332" s="246" t="s">
        <v>196</v>
      </c>
      <c r="G332" s="244"/>
      <c r="H332" s="247">
        <v>5.49</v>
      </c>
      <c r="I332" s="248"/>
      <c r="J332" s="244"/>
      <c r="K332" s="244"/>
      <c r="L332" s="249"/>
      <c r="M332" s="250"/>
      <c r="N332" s="251"/>
      <c r="O332" s="251"/>
      <c r="P332" s="251"/>
      <c r="Q332" s="251"/>
      <c r="R332" s="251"/>
      <c r="S332" s="251"/>
      <c r="T332" s="252"/>
      <c r="AT332" s="253" t="s">
        <v>194</v>
      </c>
      <c r="AU332" s="253" t="s">
        <v>187</v>
      </c>
      <c r="AV332" s="12" t="s">
        <v>186</v>
      </c>
      <c r="AW332" s="12" t="s">
        <v>35</v>
      </c>
      <c r="AX332" s="12" t="s">
        <v>10</v>
      </c>
      <c r="AY332" s="253" t="s">
        <v>180</v>
      </c>
    </row>
    <row r="333" spans="2:65" s="1" customFormat="1" ht="14.4" customHeight="1">
      <c r="B333" s="45"/>
      <c r="C333" s="220" t="s">
        <v>439</v>
      </c>
      <c r="D333" s="220" t="s">
        <v>182</v>
      </c>
      <c r="E333" s="221" t="s">
        <v>645</v>
      </c>
      <c r="F333" s="222" t="s">
        <v>646</v>
      </c>
      <c r="G333" s="223" t="s">
        <v>358</v>
      </c>
      <c r="H333" s="224">
        <v>10.48</v>
      </c>
      <c r="I333" s="225"/>
      <c r="J333" s="224">
        <f>ROUND(I333*H333,0)</f>
        <v>0</v>
      </c>
      <c r="K333" s="222" t="s">
        <v>193</v>
      </c>
      <c r="L333" s="71"/>
      <c r="M333" s="226" t="s">
        <v>22</v>
      </c>
      <c r="N333" s="227" t="s">
        <v>45</v>
      </c>
      <c r="O333" s="46"/>
      <c r="P333" s="228">
        <f>O333*H333</f>
        <v>0</v>
      </c>
      <c r="Q333" s="228">
        <v>0</v>
      </c>
      <c r="R333" s="228">
        <f>Q333*H333</f>
        <v>0</v>
      </c>
      <c r="S333" s="228">
        <v>0</v>
      </c>
      <c r="T333" s="229">
        <f>S333*H333</f>
        <v>0</v>
      </c>
      <c r="AR333" s="23" t="s">
        <v>224</v>
      </c>
      <c r="AT333" s="23" t="s">
        <v>182</v>
      </c>
      <c r="AU333" s="23" t="s">
        <v>187</v>
      </c>
      <c r="AY333" s="23" t="s">
        <v>180</v>
      </c>
      <c r="BE333" s="230">
        <f>IF(N333="základní",J333,0)</f>
        <v>0</v>
      </c>
      <c r="BF333" s="230">
        <f>IF(N333="snížená",J333,0)</f>
        <v>0</v>
      </c>
      <c r="BG333" s="230">
        <f>IF(N333="zákl. přenesená",J333,0)</f>
        <v>0</v>
      </c>
      <c r="BH333" s="230">
        <f>IF(N333="sníž. přenesená",J333,0)</f>
        <v>0</v>
      </c>
      <c r="BI333" s="230">
        <f>IF(N333="nulová",J333,0)</f>
        <v>0</v>
      </c>
      <c r="BJ333" s="23" t="s">
        <v>187</v>
      </c>
      <c r="BK333" s="230">
        <f>ROUND(I333*H333,0)</f>
        <v>0</v>
      </c>
      <c r="BL333" s="23" t="s">
        <v>224</v>
      </c>
      <c r="BM333" s="23" t="s">
        <v>647</v>
      </c>
    </row>
    <row r="334" spans="2:47" s="1" customFormat="1" ht="13.5">
      <c r="B334" s="45"/>
      <c r="C334" s="73"/>
      <c r="D334" s="233" t="s">
        <v>205</v>
      </c>
      <c r="E334" s="73"/>
      <c r="F334" s="254" t="s">
        <v>643</v>
      </c>
      <c r="G334" s="73"/>
      <c r="H334" s="73"/>
      <c r="I334" s="190"/>
      <c r="J334" s="73"/>
      <c r="K334" s="73"/>
      <c r="L334" s="71"/>
      <c r="M334" s="255"/>
      <c r="N334" s="46"/>
      <c r="O334" s="46"/>
      <c r="P334" s="46"/>
      <c r="Q334" s="46"/>
      <c r="R334" s="46"/>
      <c r="S334" s="46"/>
      <c r="T334" s="94"/>
      <c r="AT334" s="23" t="s">
        <v>205</v>
      </c>
      <c r="AU334" s="23" t="s">
        <v>187</v>
      </c>
    </row>
    <row r="335" spans="2:51" s="11" customFormat="1" ht="13.5">
      <c r="B335" s="231"/>
      <c r="C335" s="232"/>
      <c r="D335" s="233" t="s">
        <v>194</v>
      </c>
      <c r="E335" s="234" t="s">
        <v>22</v>
      </c>
      <c r="F335" s="235" t="s">
        <v>648</v>
      </c>
      <c r="G335" s="232"/>
      <c r="H335" s="236">
        <v>10.48</v>
      </c>
      <c r="I335" s="237"/>
      <c r="J335" s="232"/>
      <c r="K335" s="232"/>
      <c r="L335" s="238"/>
      <c r="M335" s="239"/>
      <c r="N335" s="240"/>
      <c r="O335" s="240"/>
      <c r="P335" s="240"/>
      <c r="Q335" s="240"/>
      <c r="R335" s="240"/>
      <c r="S335" s="240"/>
      <c r="T335" s="241"/>
      <c r="AT335" s="242" t="s">
        <v>194</v>
      </c>
      <c r="AU335" s="242" t="s">
        <v>187</v>
      </c>
      <c r="AV335" s="11" t="s">
        <v>187</v>
      </c>
      <c r="AW335" s="11" t="s">
        <v>35</v>
      </c>
      <c r="AX335" s="11" t="s">
        <v>73</v>
      </c>
      <c r="AY335" s="242" t="s">
        <v>180</v>
      </c>
    </row>
    <row r="336" spans="2:51" s="12" customFormat="1" ht="13.5">
      <c r="B336" s="243"/>
      <c r="C336" s="244"/>
      <c r="D336" s="233" t="s">
        <v>194</v>
      </c>
      <c r="E336" s="245" t="s">
        <v>22</v>
      </c>
      <c r="F336" s="246" t="s">
        <v>196</v>
      </c>
      <c r="G336" s="244"/>
      <c r="H336" s="247">
        <v>10.48</v>
      </c>
      <c r="I336" s="248"/>
      <c r="J336" s="244"/>
      <c r="K336" s="244"/>
      <c r="L336" s="249"/>
      <c r="M336" s="250"/>
      <c r="N336" s="251"/>
      <c r="O336" s="251"/>
      <c r="P336" s="251"/>
      <c r="Q336" s="251"/>
      <c r="R336" s="251"/>
      <c r="S336" s="251"/>
      <c r="T336" s="252"/>
      <c r="AT336" s="253" t="s">
        <v>194</v>
      </c>
      <c r="AU336" s="253" t="s">
        <v>187</v>
      </c>
      <c r="AV336" s="12" t="s">
        <v>186</v>
      </c>
      <c r="AW336" s="12" t="s">
        <v>35</v>
      </c>
      <c r="AX336" s="12" t="s">
        <v>10</v>
      </c>
      <c r="AY336" s="253" t="s">
        <v>180</v>
      </c>
    </row>
    <row r="337" spans="2:65" s="1" customFormat="1" ht="22.8" customHeight="1">
      <c r="B337" s="45"/>
      <c r="C337" s="220" t="s">
        <v>649</v>
      </c>
      <c r="D337" s="220" t="s">
        <v>182</v>
      </c>
      <c r="E337" s="221" t="s">
        <v>650</v>
      </c>
      <c r="F337" s="222" t="s">
        <v>651</v>
      </c>
      <c r="G337" s="223" t="s">
        <v>192</v>
      </c>
      <c r="H337" s="224">
        <v>5.49</v>
      </c>
      <c r="I337" s="225"/>
      <c r="J337" s="224">
        <f>ROUND(I337*H337,0)</f>
        <v>0</v>
      </c>
      <c r="K337" s="222" t="s">
        <v>193</v>
      </c>
      <c r="L337" s="71"/>
      <c r="M337" s="226" t="s">
        <v>22</v>
      </c>
      <c r="N337" s="227" t="s">
        <v>45</v>
      </c>
      <c r="O337" s="46"/>
      <c r="P337" s="228">
        <f>O337*H337</f>
        <v>0</v>
      </c>
      <c r="Q337" s="228">
        <v>0</v>
      </c>
      <c r="R337" s="228">
        <f>Q337*H337</f>
        <v>0</v>
      </c>
      <c r="S337" s="228">
        <v>0</v>
      </c>
      <c r="T337" s="229">
        <f>S337*H337</f>
        <v>0</v>
      </c>
      <c r="AR337" s="23" t="s">
        <v>224</v>
      </c>
      <c r="AT337" s="23" t="s">
        <v>182</v>
      </c>
      <c r="AU337" s="23" t="s">
        <v>187</v>
      </c>
      <c r="AY337" s="23" t="s">
        <v>180</v>
      </c>
      <c r="BE337" s="230">
        <f>IF(N337="základní",J337,0)</f>
        <v>0</v>
      </c>
      <c r="BF337" s="230">
        <f>IF(N337="snížená",J337,0)</f>
        <v>0</v>
      </c>
      <c r="BG337" s="230">
        <f>IF(N337="zákl. přenesená",J337,0)</f>
        <v>0</v>
      </c>
      <c r="BH337" s="230">
        <f>IF(N337="sníž. přenesená",J337,0)</f>
        <v>0</v>
      </c>
      <c r="BI337" s="230">
        <f>IF(N337="nulová",J337,0)</f>
        <v>0</v>
      </c>
      <c r="BJ337" s="23" t="s">
        <v>187</v>
      </c>
      <c r="BK337" s="230">
        <f>ROUND(I337*H337,0)</f>
        <v>0</v>
      </c>
      <c r="BL337" s="23" t="s">
        <v>224</v>
      </c>
      <c r="BM337" s="23" t="s">
        <v>652</v>
      </c>
    </row>
    <row r="338" spans="2:47" s="1" customFormat="1" ht="13.5">
      <c r="B338" s="45"/>
      <c r="C338" s="73"/>
      <c r="D338" s="233" t="s">
        <v>205</v>
      </c>
      <c r="E338" s="73"/>
      <c r="F338" s="254" t="s">
        <v>653</v>
      </c>
      <c r="G338" s="73"/>
      <c r="H338" s="73"/>
      <c r="I338" s="190"/>
      <c r="J338" s="73"/>
      <c r="K338" s="73"/>
      <c r="L338" s="71"/>
      <c r="M338" s="255"/>
      <c r="N338" s="46"/>
      <c r="O338" s="46"/>
      <c r="P338" s="46"/>
      <c r="Q338" s="46"/>
      <c r="R338" s="46"/>
      <c r="S338" s="46"/>
      <c r="T338" s="94"/>
      <c r="AT338" s="23" t="s">
        <v>205</v>
      </c>
      <c r="AU338" s="23" t="s">
        <v>187</v>
      </c>
    </row>
    <row r="339" spans="2:51" s="11" customFormat="1" ht="13.5">
      <c r="B339" s="231"/>
      <c r="C339" s="232"/>
      <c r="D339" s="233" t="s">
        <v>194</v>
      </c>
      <c r="E339" s="234" t="s">
        <v>22</v>
      </c>
      <c r="F339" s="235" t="s">
        <v>628</v>
      </c>
      <c r="G339" s="232"/>
      <c r="H339" s="236">
        <v>1.94</v>
      </c>
      <c r="I339" s="237"/>
      <c r="J339" s="232"/>
      <c r="K339" s="232"/>
      <c r="L339" s="238"/>
      <c r="M339" s="239"/>
      <c r="N339" s="240"/>
      <c r="O339" s="240"/>
      <c r="P339" s="240"/>
      <c r="Q339" s="240"/>
      <c r="R339" s="240"/>
      <c r="S339" s="240"/>
      <c r="T339" s="241"/>
      <c r="AT339" s="242" t="s">
        <v>194</v>
      </c>
      <c r="AU339" s="242" t="s">
        <v>187</v>
      </c>
      <c r="AV339" s="11" t="s">
        <v>187</v>
      </c>
      <c r="AW339" s="11" t="s">
        <v>35</v>
      </c>
      <c r="AX339" s="11" t="s">
        <v>73</v>
      </c>
      <c r="AY339" s="242" t="s">
        <v>180</v>
      </c>
    </row>
    <row r="340" spans="2:51" s="11" customFormat="1" ht="13.5">
      <c r="B340" s="231"/>
      <c r="C340" s="232"/>
      <c r="D340" s="233" t="s">
        <v>194</v>
      </c>
      <c r="E340" s="234" t="s">
        <v>22</v>
      </c>
      <c r="F340" s="235" t="s">
        <v>629</v>
      </c>
      <c r="G340" s="232"/>
      <c r="H340" s="236">
        <v>2.45</v>
      </c>
      <c r="I340" s="237"/>
      <c r="J340" s="232"/>
      <c r="K340" s="232"/>
      <c r="L340" s="238"/>
      <c r="M340" s="239"/>
      <c r="N340" s="240"/>
      <c r="O340" s="240"/>
      <c r="P340" s="240"/>
      <c r="Q340" s="240"/>
      <c r="R340" s="240"/>
      <c r="S340" s="240"/>
      <c r="T340" s="241"/>
      <c r="AT340" s="242" t="s">
        <v>194</v>
      </c>
      <c r="AU340" s="242" t="s">
        <v>187</v>
      </c>
      <c r="AV340" s="11" t="s">
        <v>187</v>
      </c>
      <c r="AW340" s="11" t="s">
        <v>35</v>
      </c>
      <c r="AX340" s="11" t="s">
        <v>73</v>
      </c>
      <c r="AY340" s="242" t="s">
        <v>180</v>
      </c>
    </row>
    <row r="341" spans="2:51" s="11" customFormat="1" ht="13.5">
      <c r="B341" s="231"/>
      <c r="C341" s="232"/>
      <c r="D341" s="233" t="s">
        <v>194</v>
      </c>
      <c r="E341" s="234" t="s">
        <v>22</v>
      </c>
      <c r="F341" s="235" t="s">
        <v>325</v>
      </c>
      <c r="G341" s="232"/>
      <c r="H341" s="236">
        <v>1.1</v>
      </c>
      <c r="I341" s="237"/>
      <c r="J341" s="232"/>
      <c r="K341" s="232"/>
      <c r="L341" s="238"/>
      <c r="M341" s="239"/>
      <c r="N341" s="240"/>
      <c r="O341" s="240"/>
      <c r="P341" s="240"/>
      <c r="Q341" s="240"/>
      <c r="R341" s="240"/>
      <c r="S341" s="240"/>
      <c r="T341" s="241"/>
      <c r="AT341" s="242" t="s">
        <v>194</v>
      </c>
      <c r="AU341" s="242" t="s">
        <v>187</v>
      </c>
      <c r="AV341" s="11" t="s">
        <v>187</v>
      </c>
      <c r="AW341" s="11" t="s">
        <v>35</v>
      </c>
      <c r="AX341" s="11" t="s">
        <v>73</v>
      </c>
      <c r="AY341" s="242" t="s">
        <v>180</v>
      </c>
    </row>
    <row r="342" spans="2:51" s="12" customFormat="1" ht="13.5">
      <c r="B342" s="243"/>
      <c r="C342" s="244"/>
      <c r="D342" s="233" t="s">
        <v>194</v>
      </c>
      <c r="E342" s="245" t="s">
        <v>22</v>
      </c>
      <c r="F342" s="246" t="s">
        <v>196</v>
      </c>
      <c r="G342" s="244"/>
      <c r="H342" s="247">
        <v>5.49</v>
      </c>
      <c r="I342" s="248"/>
      <c r="J342" s="244"/>
      <c r="K342" s="244"/>
      <c r="L342" s="249"/>
      <c r="M342" s="250"/>
      <c r="N342" s="251"/>
      <c r="O342" s="251"/>
      <c r="P342" s="251"/>
      <c r="Q342" s="251"/>
      <c r="R342" s="251"/>
      <c r="S342" s="251"/>
      <c r="T342" s="252"/>
      <c r="AT342" s="253" t="s">
        <v>194</v>
      </c>
      <c r="AU342" s="253" t="s">
        <v>187</v>
      </c>
      <c r="AV342" s="12" t="s">
        <v>186</v>
      </c>
      <c r="AW342" s="12" t="s">
        <v>35</v>
      </c>
      <c r="AX342" s="12" t="s">
        <v>10</v>
      </c>
      <c r="AY342" s="253" t="s">
        <v>180</v>
      </c>
    </row>
    <row r="343" spans="2:65" s="1" customFormat="1" ht="34.2" customHeight="1">
      <c r="B343" s="45"/>
      <c r="C343" s="220" t="s">
        <v>443</v>
      </c>
      <c r="D343" s="220" t="s">
        <v>182</v>
      </c>
      <c r="E343" s="221" t="s">
        <v>654</v>
      </c>
      <c r="F343" s="222" t="s">
        <v>655</v>
      </c>
      <c r="G343" s="223" t="s">
        <v>334</v>
      </c>
      <c r="H343" s="225"/>
      <c r="I343" s="225"/>
      <c r="J343" s="224">
        <f>ROUND(I343*H343,0)</f>
        <v>0</v>
      </c>
      <c r="K343" s="222" t="s">
        <v>193</v>
      </c>
      <c r="L343" s="71"/>
      <c r="M343" s="226" t="s">
        <v>22</v>
      </c>
      <c r="N343" s="227" t="s">
        <v>45</v>
      </c>
      <c r="O343" s="46"/>
      <c r="P343" s="228">
        <f>O343*H343</f>
        <v>0</v>
      </c>
      <c r="Q343" s="228">
        <v>0</v>
      </c>
      <c r="R343" s="228">
        <f>Q343*H343</f>
        <v>0</v>
      </c>
      <c r="S343" s="228">
        <v>0</v>
      </c>
      <c r="T343" s="229">
        <f>S343*H343</f>
        <v>0</v>
      </c>
      <c r="AR343" s="23" t="s">
        <v>224</v>
      </c>
      <c r="AT343" s="23" t="s">
        <v>182</v>
      </c>
      <c r="AU343" s="23" t="s">
        <v>187</v>
      </c>
      <c r="AY343" s="23" t="s">
        <v>180</v>
      </c>
      <c r="BE343" s="230">
        <f>IF(N343="základní",J343,0)</f>
        <v>0</v>
      </c>
      <c r="BF343" s="230">
        <f>IF(N343="snížená",J343,0)</f>
        <v>0</v>
      </c>
      <c r="BG343" s="230">
        <f>IF(N343="zákl. přenesená",J343,0)</f>
        <v>0</v>
      </c>
      <c r="BH343" s="230">
        <f>IF(N343="sníž. přenesená",J343,0)</f>
        <v>0</v>
      </c>
      <c r="BI343" s="230">
        <f>IF(N343="nulová",J343,0)</f>
        <v>0</v>
      </c>
      <c r="BJ343" s="23" t="s">
        <v>187</v>
      </c>
      <c r="BK343" s="230">
        <f>ROUND(I343*H343,0)</f>
        <v>0</v>
      </c>
      <c r="BL343" s="23" t="s">
        <v>224</v>
      </c>
      <c r="BM343" s="23" t="s">
        <v>656</v>
      </c>
    </row>
    <row r="344" spans="2:47" s="1" customFormat="1" ht="13.5">
      <c r="B344" s="45"/>
      <c r="C344" s="73"/>
      <c r="D344" s="233" t="s">
        <v>205</v>
      </c>
      <c r="E344" s="73"/>
      <c r="F344" s="254" t="s">
        <v>336</v>
      </c>
      <c r="G344" s="73"/>
      <c r="H344" s="73"/>
      <c r="I344" s="190"/>
      <c r="J344" s="73"/>
      <c r="K344" s="73"/>
      <c r="L344" s="71"/>
      <c r="M344" s="255"/>
      <c r="N344" s="46"/>
      <c r="O344" s="46"/>
      <c r="P344" s="46"/>
      <c r="Q344" s="46"/>
      <c r="R344" s="46"/>
      <c r="S344" s="46"/>
      <c r="T344" s="94"/>
      <c r="AT344" s="23" t="s">
        <v>205</v>
      </c>
      <c r="AU344" s="23" t="s">
        <v>187</v>
      </c>
    </row>
    <row r="345" spans="2:63" s="10" customFormat="1" ht="29.85" customHeight="1">
      <c r="B345" s="204"/>
      <c r="C345" s="205"/>
      <c r="D345" s="206" t="s">
        <v>72</v>
      </c>
      <c r="E345" s="218" t="s">
        <v>657</v>
      </c>
      <c r="F345" s="218" t="s">
        <v>658</v>
      </c>
      <c r="G345" s="205"/>
      <c r="H345" s="205"/>
      <c r="I345" s="208"/>
      <c r="J345" s="219">
        <f>BK345</f>
        <v>0</v>
      </c>
      <c r="K345" s="205"/>
      <c r="L345" s="210"/>
      <c r="M345" s="211"/>
      <c r="N345" s="212"/>
      <c r="O345" s="212"/>
      <c r="P345" s="213">
        <f>SUM(P346:P375)</f>
        <v>0</v>
      </c>
      <c r="Q345" s="212"/>
      <c r="R345" s="213">
        <f>SUM(R346:R375)</f>
        <v>0</v>
      </c>
      <c r="S345" s="212"/>
      <c r="T345" s="214">
        <f>SUM(T346:T375)</f>
        <v>0</v>
      </c>
      <c r="AR345" s="215" t="s">
        <v>187</v>
      </c>
      <c r="AT345" s="216" t="s">
        <v>72</v>
      </c>
      <c r="AU345" s="216" t="s">
        <v>10</v>
      </c>
      <c r="AY345" s="215" t="s">
        <v>180</v>
      </c>
      <c r="BK345" s="217">
        <f>SUM(BK346:BK375)</f>
        <v>0</v>
      </c>
    </row>
    <row r="346" spans="2:65" s="1" customFormat="1" ht="22.8" customHeight="1">
      <c r="B346" s="45"/>
      <c r="C346" s="220" t="s">
        <v>659</v>
      </c>
      <c r="D346" s="220" t="s">
        <v>182</v>
      </c>
      <c r="E346" s="221" t="s">
        <v>660</v>
      </c>
      <c r="F346" s="222" t="s">
        <v>661</v>
      </c>
      <c r="G346" s="223" t="s">
        <v>192</v>
      </c>
      <c r="H346" s="224">
        <v>13.81</v>
      </c>
      <c r="I346" s="225"/>
      <c r="J346" s="224">
        <f>ROUND(I346*H346,0)</f>
        <v>0</v>
      </c>
      <c r="K346" s="222" t="s">
        <v>193</v>
      </c>
      <c r="L346" s="71"/>
      <c r="M346" s="226" t="s">
        <v>22</v>
      </c>
      <c r="N346" s="227" t="s">
        <v>45</v>
      </c>
      <c r="O346" s="46"/>
      <c r="P346" s="228">
        <f>O346*H346</f>
        <v>0</v>
      </c>
      <c r="Q346" s="228">
        <v>0</v>
      </c>
      <c r="R346" s="228">
        <f>Q346*H346</f>
        <v>0</v>
      </c>
      <c r="S346" s="228">
        <v>0</v>
      </c>
      <c r="T346" s="229">
        <f>S346*H346</f>
        <v>0</v>
      </c>
      <c r="AR346" s="23" t="s">
        <v>224</v>
      </c>
      <c r="AT346" s="23" t="s">
        <v>182</v>
      </c>
      <c r="AU346" s="23" t="s">
        <v>187</v>
      </c>
      <c r="AY346" s="23" t="s">
        <v>180</v>
      </c>
      <c r="BE346" s="230">
        <f>IF(N346="základní",J346,0)</f>
        <v>0</v>
      </c>
      <c r="BF346" s="230">
        <f>IF(N346="snížená",J346,0)</f>
        <v>0</v>
      </c>
      <c r="BG346" s="230">
        <f>IF(N346="zákl. přenesená",J346,0)</f>
        <v>0</v>
      </c>
      <c r="BH346" s="230">
        <f>IF(N346="sníž. přenesená",J346,0)</f>
        <v>0</v>
      </c>
      <c r="BI346" s="230">
        <f>IF(N346="nulová",J346,0)</f>
        <v>0</v>
      </c>
      <c r="BJ346" s="23" t="s">
        <v>187</v>
      </c>
      <c r="BK346" s="230">
        <f>ROUND(I346*H346,0)</f>
        <v>0</v>
      </c>
      <c r="BL346" s="23" t="s">
        <v>224</v>
      </c>
      <c r="BM346" s="23" t="s">
        <v>662</v>
      </c>
    </row>
    <row r="347" spans="2:47" s="1" customFormat="1" ht="13.5">
      <c r="B347" s="45"/>
      <c r="C347" s="73"/>
      <c r="D347" s="233" t="s">
        <v>205</v>
      </c>
      <c r="E347" s="73"/>
      <c r="F347" s="254" t="s">
        <v>663</v>
      </c>
      <c r="G347" s="73"/>
      <c r="H347" s="73"/>
      <c r="I347" s="190"/>
      <c r="J347" s="73"/>
      <c r="K347" s="73"/>
      <c r="L347" s="71"/>
      <c r="M347" s="255"/>
      <c r="N347" s="46"/>
      <c r="O347" s="46"/>
      <c r="P347" s="46"/>
      <c r="Q347" s="46"/>
      <c r="R347" s="46"/>
      <c r="S347" s="46"/>
      <c r="T347" s="94"/>
      <c r="AT347" s="23" t="s">
        <v>205</v>
      </c>
      <c r="AU347" s="23" t="s">
        <v>187</v>
      </c>
    </row>
    <row r="348" spans="2:51" s="11" customFormat="1" ht="13.5">
      <c r="B348" s="231"/>
      <c r="C348" s="232"/>
      <c r="D348" s="233" t="s">
        <v>194</v>
      </c>
      <c r="E348" s="234" t="s">
        <v>22</v>
      </c>
      <c r="F348" s="235" t="s">
        <v>664</v>
      </c>
      <c r="G348" s="232"/>
      <c r="H348" s="236">
        <v>13.81</v>
      </c>
      <c r="I348" s="237"/>
      <c r="J348" s="232"/>
      <c r="K348" s="232"/>
      <c r="L348" s="238"/>
      <c r="M348" s="239"/>
      <c r="N348" s="240"/>
      <c r="O348" s="240"/>
      <c r="P348" s="240"/>
      <c r="Q348" s="240"/>
      <c r="R348" s="240"/>
      <c r="S348" s="240"/>
      <c r="T348" s="241"/>
      <c r="AT348" s="242" t="s">
        <v>194</v>
      </c>
      <c r="AU348" s="242" t="s">
        <v>187</v>
      </c>
      <c r="AV348" s="11" t="s">
        <v>187</v>
      </c>
      <c r="AW348" s="11" t="s">
        <v>35</v>
      </c>
      <c r="AX348" s="11" t="s">
        <v>73</v>
      </c>
      <c r="AY348" s="242" t="s">
        <v>180</v>
      </c>
    </row>
    <row r="349" spans="2:51" s="12" customFormat="1" ht="13.5">
      <c r="B349" s="243"/>
      <c r="C349" s="244"/>
      <c r="D349" s="233" t="s">
        <v>194</v>
      </c>
      <c r="E349" s="245" t="s">
        <v>22</v>
      </c>
      <c r="F349" s="246" t="s">
        <v>196</v>
      </c>
      <c r="G349" s="244"/>
      <c r="H349" s="247">
        <v>13.81</v>
      </c>
      <c r="I349" s="248"/>
      <c r="J349" s="244"/>
      <c r="K349" s="244"/>
      <c r="L349" s="249"/>
      <c r="M349" s="250"/>
      <c r="N349" s="251"/>
      <c r="O349" s="251"/>
      <c r="P349" s="251"/>
      <c r="Q349" s="251"/>
      <c r="R349" s="251"/>
      <c r="S349" s="251"/>
      <c r="T349" s="252"/>
      <c r="AT349" s="253" t="s">
        <v>194</v>
      </c>
      <c r="AU349" s="253" t="s">
        <v>187</v>
      </c>
      <c r="AV349" s="12" t="s">
        <v>186</v>
      </c>
      <c r="AW349" s="12" t="s">
        <v>35</v>
      </c>
      <c r="AX349" s="12" t="s">
        <v>10</v>
      </c>
      <c r="AY349" s="253" t="s">
        <v>180</v>
      </c>
    </row>
    <row r="350" spans="2:65" s="1" customFormat="1" ht="14.4" customHeight="1">
      <c r="B350" s="45"/>
      <c r="C350" s="220" t="s">
        <v>447</v>
      </c>
      <c r="D350" s="220" t="s">
        <v>182</v>
      </c>
      <c r="E350" s="221" t="s">
        <v>665</v>
      </c>
      <c r="F350" s="222" t="s">
        <v>666</v>
      </c>
      <c r="G350" s="223" t="s">
        <v>192</v>
      </c>
      <c r="H350" s="224">
        <v>19.3</v>
      </c>
      <c r="I350" s="225"/>
      <c r="J350" s="224">
        <f>ROUND(I350*H350,0)</f>
        <v>0</v>
      </c>
      <c r="K350" s="222" t="s">
        <v>193</v>
      </c>
      <c r="L350" s="71"/>
      <c r="M350" s="226" t="s">
        <v>22</v>
      </c>
      <c r="N350" s="227" t="s">
        <v>45</v>
      </c>
      <c r="O350" s="46"/>
      <c r="P350" s="228">
        <f>O350*H350</f>
        <v>0</v>
      </c>
      <c r="Q350" s="228">
        <v>0</v>
      </c>
      <c r="R350" s="228">
        <f>Q350*H350</f>
        <v>0</v>
      </c>
      <c r="S350" s="228">
        <v>0</v>
      </c>
      <c r="T350" s="229">
        <f>S350*H350</f>
        <v>0</v>
      </c>
      <c r="AR350" s="23" t="s">
        <v>224</v>
      </c>
      <c r="AT350" s="23" t="s">
        <v>182</v>
      </c>
      <c r="AU350" s="23" t="s">
        <v>187</v>
      </c>
      <c r="AY350" s="23" t="s">
        <v>180</v>
      </c>
      <c r="BE350" s="230">
        <f>IF(N350="základní",J350,0)</f>
        <v>0</v>
      </c>
      <c r="BF350" s="230">
        <f>IF(N350="snížená",J350,0)</f>
        <v>0</v>
      </c>
      <c r="BG350" s="230">
        <f>IF(N350="zákl. přenesená",J350,0)</f>
        <v>0</v>
      </c>
      <c r="BH350" s="230">
        <f>IF(N350="sníž. přenesená",J350,0)</f>
        <v>0</v>
      </c>
      <c r="BI350" s="230">
        <f>IF(N350="nulová",J350,0)</f>
        <v>0</v>
      </c>
      <c r="BJ350" s="23" t="s">
        <v>187</v>
      </c>
      <c r="BK350" s="230">
        <f>ROUND(I350*H350,0)</f>
        <v>0</v>
      </c>
      <c r="BL350" s="23" t="s">
        <v>224</v>
      </c>
      <c r="BM350" s="23" t="s">
        <v>667</v>
      </c>
    </row>
    <row r="351" spans="2:51" s="11" customFormat="1" ht="13.5">
      <c r="B351" s="231"/>
      <c r="C351" s="232"/>
      <c r="D351" s="233" t="s">
        <v>194</v>
      </c>
      <c r="E351" s="234" t="s">
        <v>22</v>
      </c>
      <c r="F351" s="235" t="s">
        <v>664</v>
      </c>
      <c r="G351" s="232"/>
      <c r="H351" s="236">
        <v>13.81</v>
      </c>
      <c r="I351" s="237"/>
      <c r="J351" s="232"/>
      <c r="K351" s="232"/>
      <c r="L351" s="238"/>
      <c r="M351" s="239"/>
      <c r="N351" s="240"/>
      <c r="O351" s="240"/>
      <c r="P351" s="240"/>
      <c r="Q351" s="240"/>
      <c r="R351" s="240"/>
      <c r="S351" s="240"/>
      <c r="T351" s="241"/>
      <c r="AT351" s="242" t="s">
        <v>194</v>
      </c>
      <c r="AU351" s="242" t="s">
        <v>187</v>
      </c>
      <c r="AV351" s="11" t="s">
        <v>187</v>
      </c>
      <c r="AW351" s="11" t="s">
        <v>35</v>
      </c>
      <c r="AX351" s="11" t="s">
        <v>73</v>
      </c>
      <c r="AY351" s="242" t="s">
        <v>180</v>
      </c>
    </row>
    <row r="352" spans="2:51" s="11" customFormat="1" ht="13.5">
      <c r="B352" s="231"/>
      <c r="C352" s="232"/>
      <c r="D352" s="233" t="s">
        <v>194</v>
      </c>
      <c r="E352" s="234" t="s">
        <v>22</v>
      </c>
      <c r="F352" s="235" t="s">
        <v>628</v>
      </c>
      <c r="G352" s="232"/>
      <c r="H352" s="236">
        <v>1.94</v>
      </c>
      <c r="I352" s="237"/>
      <c r="J352" s="232"/>
      <c r="K352" s="232"/>
      <c r="L352" s="238"/>
      <c r="M352" s="239"/>
      <c r="N352" s="240"/>
      <c r="O352" s="240"/>
      <c r="P352" s="240"/>
      <c r="Q352" s="240"/>
      <c r="R352" s="240"/>
      <c r="S352" s="240"/>
      <c r="T352" s="241"/>
      <c r="AT352" s="242" t="s">
        <v>194</v>
      </c>
      <c r="AU352" s="242" t="s">
        <v>187</v>
      </c>
      <c r="AV352" s="11" t="s">
        <v>187</v>
      </c>
      <c r="AW352" s="11" t="s">
        <v>35</v>
      </c>
      <c r="AX352" s="11" t="s">
        <v>73</v>
      </c>
      <c r="AY352" s="242" t="s">
        <v>180</v>
      </c>
    </row>
    <row r="353" spans="2:51" s="11" customFormat="1" ht="13.5">
      <c r="B353" s="231"/>
      <c r="C353" s="232"/>
      <c r="D353" s="233" t="s">
        <v>194</v>
      </c>
      <c r="E353" s="234" t="s">
        <v>22</v>
      </c>
      <c r="F353" s="235" t="s">
        <v>324</v>
      </c>
      <c r="G353" s="232"/>
      <c r="H353" s="236">
        <v>2.45</v>
      </c>
      <c r="I353" s="237"/>
      <c r="J353" s="232"/>
      <c r="K353" s="232"/>
      <c r="L353" s="238"/>
      <c r="M353" s="239"/>
      <c r="N353" s="240"/>
      <c r="O353" s="240"/>
      <c r="P353" s="240"/>
      <c r="Q353" s="240"/>
      <c r="R353" s="240"/>
      <c r="S353" s="240"/>
      <c r="T353" s="241"/>
      <c r="AT353" s="242" t="s">
        <v>194</v>
      </c>
      <c r="AU353" s="242" t="s">
        <v>187</v>
      </c>
      <c r="AV353" s="11" t="s">
        <v>187</v>
      </c>
      <c r="AW353" s="11" t="s">
        <v>35</v>
      </c>
      <c r="AX353" s="11" t="s">
        <v>73</v>
      </c>
      <c r="AY353" s="242" t="s">
        <v>180</v>
      </c>
    </row>
    <row r="354" spans="2:51" s="11" customFormat="1" ht="13.5">
      <c r="B354" s="231"/>
      <c r="C354" s="232"/>
      <c r="D354" s="233" t="s">
        <v>194</v>
      </c>
      <c r="E354" s="234" t="s">
        <v>22</v>
      </c>
      <c r="F354" s="235" t="s">
        <v>325</v>
      </c>
      <c r="G354" s="232"/>
      <c r="H354" s="236">
        <v>1.1</v>
      </c>
      <c r="I354" s="237"/>
      <c r="J354" s="232"/>
      <c r="K354" s="232"/>
      <c r="L354" s="238"/>
      <c r="M354" s="239"/>
      <c r="N354" s="240"/>
      <c r="O354" s="240"/>
      <c r="P354" s="240"/>
      <c r="Q354" s="240"/>
      <c r="R354" s="240"/>
      <c r="S354" s="240"/>
      <c r="T354" s="241"/>
      <c r="AT354" s="242" t="s">
        <v>194</v>
      </c>
      <c r="AU354" s="242" t="s">
        <v>187</v>
      </c>
      <c r="AV354" s="11" t="s">
        <v>187</v>
      </c>
      <c r="AW354" s="11" t="s">
        <v>35</v>
      </c>
      <c r="AX354" s="11" t="s">
        <v>73</v>
      </c>
      <c r="AY354" s="242" t="s">
        <v>180</v>
      </c>
    </row>
    <row r="355" spans="2:51" s="12" customFormat="1" ht="13.5">
      <c r="B355" s="243"/>
      <c r="C355" s="244"/>
      <c r="D355" s="233" t="s">
        <v>194</v>
      </c>
      <c r="E355" s="245" t="s">
        <v>22</v>
      </c>
      <c r="F355" s="246" t="s">
        <v>196</v>
      </c>
      <c r="G355" s="244"/>
      <c r="H355" s="247">
        <v>19.3</v>
      </c>
      <c r="I355" s="248"/>
      <c r="J355" s="244"/>
      <c r="K355" s="244"/>
      <c r="L355" s="249"/>
      <c r="M355" s="250"/>
      <c r="N355" s="251"/>
      <c r="O355" s="251"/>
      <c r="P355" s="251"/>
      <c r="Q355" s="251"/>
      <c r="R355" s="251"/>
      <c r="S355" s="251"/>
      <c r="T355" s="252"/>
      <c r="AT355" s="253" t="s">
        <v>194</v>
      </c>
      <c r="AU355" s="253" t="s">
        <v>187</v>
      </c>
      <c r="AV355" s="12" t="s">
        <v>186</v>
      </c>
      <c r="AW355" s="12" t="s">
        <v>35</v>
      </c>
      <c r="AX355" s="12" t="s">
        <v>10</v>
      </c>
      <c r="AY355" s="253" t="s">
        <v>180</v>
      </c>
    </row>
    <row r="356" spans="2:65" s="1" customFormat="1" ht="22.8" customHeight="1">
      <c r="B356" s="45"/>
      <c r="C356" s="220" t="s">
        <v>668</v>
      </c>
      <c r="D356" s="220" t="s">
        <v>182</v>
      </c>
      <c r="E356" s="221" t="s">
        <v>669</v>
      </c>
      <c r="F356" s="222" t="s">
        <v>670</v>
      </c>
      <c r="G356" s="223" t="s">
        <v>192</v>
      </c>
      <c r="H356" s="224">
        <v>13.81</v>
      </c>
      <c r="I356" s="225"/>
      <c r="J356" s="224">
        <f>ROUND(I356*H356,0)</f>
        <v>0</v>
      </c>
      <c r="K356" s="222" t="s">
        <v>193</v>
      </c>
      <c r="L356" s="71"/>
      <c r="M356" s="226" t="s">
        <v>22</v>
      </c>
      <c r="N356" s="227" t="s">
        <v>45</v>
      </c>
      <c r="O356" s="46"/>
      <c r="P356" s="228">
        <f>O356*H356</f>
        <v>0</v>
      </c>
      <c r="Q356" s="228">
        <v>0</v>
      </c>
      <c r="R356" s="228">
        <f>Q356*H356</f>
        <v>0</v>
      </c>
      <c r="S356" s="228">
        <v>0</v>
      </c>
      <c r="T356" s="229">
        <f>S356*H356</f>
        <v>0</v>
      </c>
      <c r="AR356" s="23" t="s">
        <v>224</v>
      </c>
      <c r="AT356" s="23" t="s">
        <v>182</v>
      </c>
      <c r="AU356" s="23" t="s">
        <v>187</v>
      </c>
      <c r="AY356" s="23" t="s">
        <v>180</v>
      </c>
      <c r="BE356" s="230">
        <f>IF(N356="základní",J356,0)</f>
        <v>0</v>
      </c>
      <c r="BF356" s="230">
        <f>IF(N356="snížená",J356,0)</f>
        <v>0</v>
      </c>
      <c r="BG356" s="230">
        <f>IF(N356="zákl. přenesená",J356,0)</f>
        <v>0</v>
      </c>
      <c r="BH356" s="230">
        <f>IF(N356="sníž. přenesená",J356,0)</f>
        <v>0</v>
      </c>
      <c r="BI356" s="230">
        <f>IF(N356="nulová",J356,0)</f>
        <v>0</v>
      </c>
      <c r="BJ356" s="23" t="s">
        <v>187</v>
      </c>
      <c r="BK356" s="230">
        <f>ROUND(I356*H356,0)</f>
        <v>0</v>
      </c>
      <c r="BL356" s="23" t="s">
        <v>224</v>
      </c>
      <c r="BM356" s="23" t="s">
        <v>671</v>
      </c>
    </row>
    <row r="357" spans="2:51" s="11" customFormat="1" ht="13.5">
      <c r="B357" s="231"/>
      <c r="C357" s="232"/>
      <c r="D357" s="233" t="s">
        <v>194</v>
      </c>
      <c r="E357" s="234" t="s">
        <v>22</v>
      </c>
      <c r="F357" s="235" t="s">
        <v>664</v>
      </c>
      <c r="G357" s="232"/>
      <c r="H357" s="236">
        <v>13.81</v>
      </c>
      <c r="I357" s="237"/>
      <c r="J357" s="232"/>
      <c r="K357" s="232"/>
      <c r="L357" s="238"/>
      <c r="M357" s="239"/>
      <c r="N357" s="240"/>
      <c r="O357" s="240"/>
      <c r="P357" s="240"/>
      <c r="Q357" s="240"/>
      <c r="R357" s="240"/>
      <c r="S357" s="240"/>
      <c r="T357" s="241"/>
      <c r="AT357" s="242" t="s">
        <v>194</v>
      </c>
      <c r="AU357" s="242" t="s">
        <v>187</v>
      </c>
      <c r="AV357" s="11" t="s">
        <v>187</v>
      </c>
      <c r="AW357" s="11" t="s">
        <v>35</v>
      </c>
      <c r="AX357" s="11" t="s">
        <v>73</v>
      </c>
      <c r="AY357" s="242" t="s">
        <v>180</v>
      </c>
    </row>
    <row r="358" spans="2:51" s="12" customFormat="1" ht="13.5">
      <c r="B358" s="243"/>
      <c r="C358" s="244"/>
      <c r="D358" s="233" t="s">
        <v>194</v>
      </c>
      <c r="E358" s="245" t="s">
        <v>22</v>
      </c>
      <c r="F358" s="246" t="s">
        <v>196</v>
      </c>
      <c r="G358" s="244"/>
      <c r="H358" s="247">
        <v>13.81</v>
      </c>
      <c r="I358" s="248"/>
      <c r="J358" s="244"/>
      <c r="K358" s="244"/>
      <c r="L358" s="249"/>
      <c r="M358" s="250"/>
      <c r="N358" s="251"/>
      <c r="O358" s="251"/>
      <c r="P358" s="251"/>
      <c r="Q358" s="251"/>
      <c r="R358" s="251"/>
      <c r="S358" s="251"/>
      <c r="T358" s="252"/>
      <c r="AT358" s="253" t="s">
        <v>194</v>
      </c>
      <c r="AU358" s="253" t="s">
        <v>187</v>
      </c>
      <c r="AV358" s="12" t="s">
        <v>186</v>
      </c>
      <c r="AW358" s="12" t="s">
        <v>35</v>
      </c>
      <c r="AX358" s="12" t="s">
        <v>10</v>
      </c>
      <c r="AY358" s="253" t="s">
        <v>180</v>
      </c>
    </row>
    <row r="359" spans="2:65" s="1" customFormat="1" ht="14.4" customHeight="1">
      <c r="B359" s="45"/>
      <c r="C359" s="266" t="s">
        <v>451</v>
      </c>
      <c r="D359" s="266" t="s">
        <v>594</v>
      </c>
      <c r="E359" s="267" t="s">
        <v>672</v>
      </c>
      <c r="F359" s="268" t="s">
        <v>673</v>
      </c>
      <c r="G359" s="269" t="s">
        <v>192</v>
      </c>
      <c r="H359" s="270">
        <v>15.19</v>
      </c>
      <c r="I359" s="271"/>
      <c r="J359" s="270">
        <f>ROUND(I359*H359,0)</f>
        <v>0</v>
      </c>
      <c r="K359" s="268" t="s">
        <v>193</v>
      </c>
      <c r="L359" s="272"/>
      <c r="M359" s="273" t="s">
        <v>22</v>
      </c>
      <c r="N359" s="274" t="s">
        <v>45</v>
      </c>
      <c r="O359" s="46"/>
      <c r="P359" s="228">
        <f>O359*H359</f>
        <v>0</v>
      </c>
      <c r="Q359" s="228">
        <v>0</v>
      </c>
      <c r="R359" s="228">
        <f>Q359*H359</f>
        <v>0</v>
      </c>
      <c r="S359" s="228">
        <v>0</v>
      </c>
      <c r="T359" s="229">
        <f>S359*H359</f>
        <v>0</v>
      </c>
      <c r="AR359" s="23" t="s">
        <v>270</v>
      </c>
      <c r="AT359" s="23" t="s">
        <v>594</v>
      </c>
      <c r="AU359" s="23" t="s">
        <v>187</v>
      </c>
      <c r="AY359" s="23" t="s">
        <v>180</v>
      </c>
      <c r="BE359" s="230">
        <f>IF(N359="základní",J359,0)</f>
        <v>0</v>
      </c>
      <c r="BF359" s="230">
        <f>IF(N359="snížená",J359,0)</f>
        <v>0</v>
      </c>
      <c r="BG359" s="230">
        <f>IF(N359="zákl. přenesená",J359,0)</f>
        <v>0</v>
      </c>
      <c r="BH359" s="230">
        <f>IF(N359="sníž. přenesená",J359,0)</f>
        <v>0</v>
      </c>
      <c r="BI359" s="230">
        <f>IF(N359="nulová",J359,0)</f>
        <v>0</v>
      </c>
      <c r="BJ359" s="23" t="s">
        <v>187</v>
      </c>
      <c r="BK359" s="230">
        <f>ROUND(I359*H359,0)</f>
        <v>0</v>
      </c>
      <c r="BL359" s="23" t="s">
        <v>224</v>
      </c>
      <c r="BM359" s="23" t="s">
        <v>674</v>
      </c>
    </row>
    <row r="360" spans="2:51" s="11" customFormat="1" ht="13.5">
      <c r="B360" s="231"/>
      <c r="C360" s="232"/>
      <c r="D360" s="233" t="s">
        <v>194</v>
      </c>
      <c r="E360" s="234" t="s">
        <v>22</v>
      </c>
      <c r="F360" s="235" t="s">
        <v>675</v>
      </c>
      <c r="G360" s="232"/>
      <c r="H360" s="236">
        <v>15.19</v>
      </c>
      <c r="I360" s="237"/>
      <c r="J360" s="232"/>
      <c r="K360" s="232"/>
      <c r="L360" s="238"/>
      <c r="M360" s="239"/>
      <c r="N360" s="240"/>
      <c r="O360" s="240"/>
      <c r="P360" s="240"/>
      <c r="Q360" s="240"/>
      <c r="R360" s="240"/>
      <c r="S360" s="240"/>
      <c r="T360" s="241"/>
      <c r="AT360" s="242" t="s">
        <v>194</v>
      </c>
      <c r="AU360" s="242" t="s">
        <v>187</v>
      </c>
      <c r="AV360" s="11" t="s">
        <v>187</v>
      </c>
      <c r="AW360" s="11" t="s">
        <v>35</v>
      </c>
      <c r="AX360" s="11" t="s">
        <v>73</v>
      </c>
      <c r="AY360" s="242" t="s">
        <v>180</v>
      </c>
    </row>
    <row r="361" spans="2:51" s="12" customFormat="1" ht="13.5">
      <c r="B361" s="243"/>
      <c r="C361" s="244"/>
      <c r="D361" s="233" t="s">
        <v>194</v>
      </c>
      <c r="E361" s="245" t="s">
        <v>22</v>
      </c>
      <c r="F361" s="246" t="s">
        <v>196</v>
      </c>
      <c r="G361" s="244"/>
      <c r="H361" s="247">
        <v>15.19</v>
      </c>
      <c r="I361" s="248"/>
      <c r="J361" s="244"/>
      <c r="K361" s="244"/>
      <c r="L361" s="249"/>
      <c r="M361" s="250"/>
      <c r="N361" s="251"/>
      <c r="O361" s="251"/>
      <c r="P361" s="251"/>
      <c r="Q361" s="251"/>
      <c r="R361" s="251"/>
      <c r="S361" s="251"/>
      <c r="T361" s="252"/>
      <c r="AT361" s="253" t="s">
        <v>194</v>
      </c>
      <c r="AU361" s="253" t="s">
        <v>187</v>
      </c>
      <c r="AV361" s="12" t="s">
        <v>186</v>
      </c>
      <c r="AW361" s="12" t="s">
        <v>35</v>
      </c>
      <c r="AX361" s="12" t="s">
        <v>10</v>
      </c>
      <c r="AY361" s="253" t="s">
        <v>180</v>
      </c>
    </row>
    <row r="362" spans="2:65" s="1" customFormat="1" ht="14.4" customHeight="1">
      <c r="B362" s="45"/>
      <c r="C362" s="220" t="s">
        <v>676</v>
      </c>
      <c r="D362" s="220" t="s">
        <v>182</v>
      </c>
      <c r="E362" s="221" t="s">
        <v>677</v>
      </c>
      <c r="F362" s="222" t="s">
        <v>678</v>
      </c>
      <c r="G362" s="223" t="s">
        <v>203</v>
      </c>
      <c r="H362" s="224">
        <v>25.66</v>
      </c>
      <c r="I362" s="225"/>
      <c r="J362" s="224">
        <f>ROUND(I362*H362,0)</f>
        <v>0</v>
      </c>
      <c r="K362" s="222" t="s">
        <v>193</v>
      </c>
      <c r="L362" s="71"/>
      <c r="M362" s="226" t="s">
        <v>22</v>
      </c>
      <c r="N362" s="227" t="s">
        <v>45</v>
      </c>
      <c r="O362" s="46"/>
      <c r="P362" s="228">
        <f>O362*H362</f>
        <v>0</v>
      </c>
      <c r="Q362" s="228">
        <v>0</v>
      </c>
      <c r="R362" s="228">
        <f>Q362*H362</f>
        <v>0</v>
      </c>
      <c r="S362" s="228">
        <v>0</v>
      </c>
      <c r="T362" s="229">
        <f>S362*H362</f>
        <v>0</v>
      </c>
      <c r="AR362" s="23" t="s">
        <v>224</v>
      </c>
      <c r="AT362" s="23" t="s">
        <v>182</v>
      </c>
      <c r="AU362" s="23" t="s">
        <v>187</v>
      </c>
      <c r="AY362" s="23" t="s">
        <v>180</v>
      </c>
      <c r="BE362" s="230">
        <f>IF(N362="základní",J362,0)</f>
        <v>0</v>
      </c>
      <c r="BF362" s="230">
        <f>IF(N362="snížená",J362,0)</f>
        <v>0</v>
      </c>
      <c r="BG362" s="230">
        <f>IF(N362="zákl. přenesená",J362,0)</f>
        <v>0</v>
      </c>
      <c r="BH362" s="230">
        <f>IF(N362="sníž. přenesená",J362,0)</f>
        <v>0</v>
      </c>
      <c r="BI362" s="230">
        <f>IF(N362="nulová",J362,0)</f>
        <v>0</v>
      </c>
      <c r="BJ362" s="23" t="s">
        <v>187</v>
      </c>
      <c r="BK362" s="230">
        <f>ROUND(I362*H362,0)</f>
        <v>0</v>
      </c>
      <c r="BL362" s="23" t="s">
        <v>224</v>
      </c>
      <c r="BM362" s="23" t="s">
        <v>679</v>
      </c>
    </row>
    <row r="363" spans="2:51" s="11" customFormat="1" ht="13.5">
      <c r="B363" s="231"/>
      <c r="C363" s="232"/>
      <c r="D363" s="233" t="s">
        <v>194</v>
      </c>
      <c r="E363" s="234" t="s">
        <v>22</v>
      </c>
      <c r="F363" s="235" t="s">
        <v>680</v>
      </c>
      <c r="G363" s="232"/>
      <c r="H363" s="236">
        <v>14.1</v>
      </c>
      <c r="I363" s="237"/>
      <c r="J363" s="232"/>
      <c r="K363" s="232"/>
      <c r="L363" s="238"/>
      <c r="M363" s="239"/>
      <c r="N363" s="240"/>
      <c r="O363" s="240"/>
      <c r="P363" s="240"/>
      <c r="Q363" s="240"/>
      <c r="R363" s="240"/>
      <c r="S363" s="240"/>
      <c r="T363" s="241"/>
      <c r="AT363" s="242" t="s">
        <v>194</v>
      </c>
      <c r="AU363" s="242" t="s">
        <v>187</v>
      </c>
      <c r="AV363" s="11" t="s">
        <v>187</v>
      </c>
      <c r="AW363" s="11" t="s">
        <v>35</v>
      </c>
      <c r="AX363" s="11" t="s">
        <v>73</v>
      </c>
      <c r="AY363" s="242" t="s">
        <v>180</v>
      </c>
    </row>
    <row r="364" spans="2:51" s="11" customFormat="1" ht="13.5">
      <c r="B364" s="231"/>
      <c r="C364" s="232"/>
      <c r="D364" s="233" t="s">
        <v>194</v>
      </c>
      <c r="E364" s="234" t="s">
        <v>22</v>
      </c>
      <c r="F364" s="235" t="s">
        <v>681</v>
      </c>
      <c r="G364" s="232"/>
      <c r="H364" s="236">
        <v>2.72</v>
      </c>
      <c r="I364" s="237"/>
      <c r="J364" s="232"/>
      <c r="K364" s="232"/>
      <c r="L364" s="238"/>
      <c r="M364" s="239"/>
      <c r="N364" s="240"/>
      <c r="O364" s="240"/>
      <c r="P364" s="240"/>
      <c r="Q364" s="240"/>
      <c r="R364" s="240"/>
      <c r="S364" s="240"/>
      <c r="T364" s="241"/>
      <c r="AT364" s="242" t="s">
        <v>194</v>
      </c>
      <c r="AU364" s="242" t="s">
        <v>187</v>
      </c>
      <c r="AV364" s="11" t="s">
        <v>187</v>
      </c>
      <c r="AW364" s="11" t="s">
        <v>35</v>
      </c>
      <c r="AX364" s="11" t="s">
        <v>73</v>
      </c>
      <c r="AY364" s="242" t="s">
        <v>180</v>
      </c>
    </row>
    <row r="365" spans="2:51" s="11" customFormat="1" ht="13.5">
      <c r="B365" s="231"/>
      <c r="C365" s="232"/>
      <c r="D365" s="233" t="s">
        <v>194</v>
      </c>
      <c r="E365" s="234" t="s">
        <v>22</v>
      </c>
      <c r="F365" s="235" t="s">
        <v>682</v>
      </c>
      <c r="G365" s="232"/>
      <c r="H365" s="236">
        <v>5.1</v>
      </c>
      <c r="I365" s="237"/>
      <c r="J365" s="232"/>
      <c r="K365" s="232"/>
      <c r="L365" s="238"/>
      <c r="M365" s="239"/>
      <c r="N365" s="240"/>
      <c r="O365" s="240"/>
      <c r="P365" s="240"/>
      <c r="Q365" s="240"/>
      <c r="R365" s="240"/>
      <c r="S365" s="240"/>
      <c r="T365" s="241"/>
      <c r="AT365" s="242" t="s">
        <v>194</v>
      </c>
      <c r="AU365" s="242" t="s">
        <v>187</v>
      </c>
      <c r="AV365" s="11" t="s">
        <v>187</v>
      </c>
      <c r="AW365" s="11" t="s">
        <v>35</v>
      </c>
      <c r="AX365" s="11" t="s">
        <v>73</v>
      </c>
      <c r="AY365" s="242" t="s">
        <v>180</v>
      </c>
    </row>
    <row r="366" spans="2:51" s="11" customFormat="1" ht="13.5">
      <c r="B366" s="231"/>
      <c r="C366" s="232"/>
      <c r="D366" s="233" t="s">
        <v>194</v>
      </c>
      <c r="E366" s="234" t="s">
        <v>22</v>
      </c>
      <c r="F366" s="235" t="s">
        <v>683</v>
      </c>
      <c r="G366" s="232"/>
      <c r="H366" s="236">
        <v>3.74</v>
      </c>
      <c r="I366" s="237"/>
      <c r="J366" s="232"/>
      <c r="K366" s="232"/>
      <c r="L366" s="238"/>
      <c r="M366" s="239"/>
      <c r="N366" s="240"/>
      <c r="O366" s="240"/>
      <c r="P366" s="240"/>
      <c r="Q366" s="240"/>
      <c r="R366" s="240"/>
      <c r="S366" s="240"/>
      <c r="T366" s="241"/>
      <c r="AT366" s="242" t="s">
        <v>194</v>
      </c>
      <c r="AU366" s="242" t="s">
        <v>187</v>
      </c>
      <c r="AV366" s="11" t="s">
        <v>187</v>
      </c>
      <c r="AW366" s="11" t="s">
        <v>35</v>
      </c>
      <c r="AX366" s="11" t="s">
        <v>73</v>
      </c>
      <c r="AY366" s="242" t="s">
        <v>180</v>
      </c>
    </row>
    <row r="367" spans="2:51" s="12" customFormat="1" ht="13.5">
      <c r="B367" s="243"/>
      <c r="C367" s="244"/>
      <c r="D367" s="233" t="s">
        <v>194</v>
      </c>
      <c r="E367" s="245" t="s">
        <v>22</v>
      </c>
      <c r="F367" s="246" t="s">
        <v>196</v>
      </c>
      <c r="G367" s="244"/>
      <c r="H367" s="247">
        <v>25.66</v>
      </c>
      <c r="I367" s="248"/>
      <c r="J367" s="244"/>
      <c r="K367" s="244"/>
      <c r="L367" s="249"/>
      <c r="M367" s="250"/>
      <c r="N367" s="251"/>
      <c r="O367" s="251"/>
      <c r="P367" s="251"/>
      <c r="Q367" s="251"/>
      <c r="R367" s="251"/>
      <c r="S367" s="251"/>
      <c r="T367" s="252"/>
      <c r="AT367" s="253" t="s">
        <v>194</v>
      </c>
      <c r="AU367" s="253" t="s">
        <v>187</v>
      </c>
      <c r="AV367" s="12" t="s">
        <v>186</v>
      </c>
      <c r="AW367" s="12" t="s">
        <v>35</v>
      </c>
      <c r="AX367" s="12" t="s">
        <v>10</v>
      </c>
      <c r="AY367" s="253" t="s">
        <v>180</v>
      </c>
    </row>
    <row r="368" spans="2:65" s="1" customFormat="1" ht="14.4" customHeight="1">
      <c r="B368" s="45"/>
      <c r="C368" s="220" t="s">
        <v>455</v>
      </c>
      <c r="D368" s="220" t="s">
        <v>182</v>
      </c>
      <c r="E368" s="221" t="s">
        <v>684</v>
      </c>
      <c r="F368" s="222" t="s">
        <v>685</v>
      </c>
      <c r="G368" s="223" t="s">
        <v>203</v>
      </c>
      <c r="H368" s="224">
        <v>14.1</v>
      </c>
      <c r="I368" s="225"/>
      <c r="J368" s="224">
        <f>ROUND(I368*H368,0)</f>
        <v>0</v>
      </c>
      <c r="K368" s="222" t="s">
        <v>193</v>
      </c>
      <c r="L368" s="71"/>
      <c r="M368" s="226" t="s">
        <v>22</v>
      </c>
      <c r="N368" s="227" t="s">
        <v>45</v>
      </c>
      <c r="O368" s="46"/>
      <c r="P368" s="228">
        <f>O368*H368</f>
        <v>0</v>
      </c>
      <c r="Q368" s="228">
        <v>0</v>
      </c>
      <c r="R368" s="228">
        <f>Q368*H368</f>
        <v>0</v>
      </c>
      <c r="S368" s="228">
        <v>0</v>
      </c>
      <c r="T368" s="229">
        <f>S368*H368</f>
        <v>0</v>
      </c>
      <c r="AR368" s="23" t="s">
        <v>224</v>
      </c>
      <c r="AT368" s="23" t="s">
        <v>182</v>
      </c>
      <c r="AU368" s="23" t="s">
        <v>187</v>
      </c>
      <c r="AY368" s="23" t="s">
        <v>180</v>
      </c>
      <c r="BE368" s="230">
        <f>IF(N368="základní",J368,0)</f>
        <v>0</v>
      </c>
      <c r="BF368" s="230">
        <f>IF(N368="snížená",J368,0)</f>
        <v>0</v>
      </c>
      <c r="BG368" s="230">
        <f>IF(N368="zákl. přenesená",J368,0)</f>
        <v>0</v>
      </c>
      <c r="BH368" s="230">
        <f>IF(N368="sníž. přenesená",J368,0)</f>
        <v>0</v>
      </c>
      <c r="BI368" s="230">
        <f>IF(N368="nulová",J368,0)</f>
        <v>0</v>
      </c>
      <c r="BJ368" s="23" t="s">
        <v>187</v>
      </c>
      <c r="BK368" s="230">
        <f>ROUND(I368*H368,0)</f>
        <v>0</v>
      </c>
      <c r="BL368" s="23" t="s">
        <v>224</v>
      </c>
      <c r="BM368" s="23" t="s">
        <v>686</v>
      </c>
    </row>
    <row r="369" spans="2:51" s="11" customFormat="1" ht="13.5">
      <c r="B369" s="231"/>
      <c r="C369" s="232"/>
      <c r="D369" s="233" t="s">
        <v>194</v>
      </c>
      <c r="E369" s="234" t="s">
        <v>22</v>
      </c>
      <c r="F369" s="235" t="s">
        <v>680</v>
      </c>
      <c r="G369" s="232"/>
      <c r="H369" s="236">
        <v>14.1</v>
      </c>
      <c r="I369" s="237"/>
      <c r="J369" s="232"/>
      <c r="K369" s="232"/>
      <c r="L369" s="238"/>
      <c r="M369" s="239"/>
      <c r="N369" s="240"/>
      <c r="O369" s="240"/>
      <c r="P369" s="240"/>
      <c r="Q369" s="240"/>
      <c r="R369" s="240"/>
      <c r="S369" s="240"/>
      <c r="T369" s="241"/>
      <c r="AT369" s="242" t="s">
        <v>194</v>
      </c>
      <c r="AU369" s="242" t="s">
        <v>187</v>
      </c>
      <c r="AV369" s="11" t="s">
        <v>187</v>
      </c>
      <c r="AW369" s="11" t="s">
        <v>35</v>
      </c>
      <c r="AX369" s="11" t="s">
        <v>73</v>
      </c>
      <c r="AY369" s="242" t="s">
        <v>180</v>
      </c>
    </row>
    <row r="370" spans="2:51" s="12" customFormat="1" ht="13.5">
      <c r="B370" s="243"/>
      <c r="C370" s="244"/>
      <c r="D370" s="233" t="s">
        <v>194</v>
      </c>
      <c r="E370" s="245" t="s">
        <v>22</v>
      </c>
      <c r="F370" s="246" t="s">
        <v>196</v>
      </c>
      <c r="G370" s="244"/>
      <c r="H370" s="247">
        <v>14.1</v>
      </c>
      <c r="I370" s="248"/>
      <c r="J370" s="244"/>
      <c r="K370" s="244"/>
      <c r="L370" s="249"/>
      <c r="M370" s="250"/>
      <c r="N370" s="251"/>
      <c r="O370" s="251"/>
      <c r="P370" s="251"/>
      <c r="Q370" s="251"/>
      <c r="R370" s="251"/>
      <c r="S370" s="251"/>
      <c r="T370" s="252"/>
      <c r="AT370" s="253" t="s">
        <v>194</v>
      </c>
      <c r="AU370" s="253" t="s">
        <v>187</v>
      </c>
      <c r="AV370" s="12" t="s">
        <v>186</v>
      </c>
      <c r="AW370" s="12" t="s">
        <v>35</v>
      </c>
      <c r="AX370" s="12" t="s">
        <v>10</v>
      </c>
      <c r="AY370" s="253" t="s">
        <v>180</v>
      </c>
    </row>
    <row r="371" spans="2:65" s="1" customFormat="1" ht="14.4" customHeight="1">
      <c r="B371" s="45"/>
      <c r="C371" s="266" t="s">
        <v>687</v>
      </c>
      <c r="D371" s="266" t="s">
        <v>594</v>
      </c>
      <c r="E371" s="267" t="s">
        <v>688</v>
      </c>
      <c r="F371" s="268" t="s">
        <v>689</v>
      </c>
      <c r="G371" s="269" t="s">
        <v>203</v>
      </c>
      <c r="H371" s="270">
        <v>15.51</v>
      </c>
      <c r="I371" s="271"/>
      <c r="J371" s="270">
        <f>ROUND(I371*H371,0)</f>
        <v>0</v>
      </c>
      <c r="K371" s="268" t="s">
        <v>22</v>
      </c>
      <c r="L371" s="272"/>
      <c r="M371" s="273" t="s">
        <v>22</v>
      </c>
      <c r="N371" s="274" t="s">
        <v>45</v>
      </c>
      <c r="O371" s="46"/>
      <c r="P371" s="228">
        <f>O371*H371</f>
        <v>0</v>
      </c>
      <c r="Q371" s="228">
        <v>0</v>
      </c>
      <c r="R371" s="228">
        <f>Q371*H371</f>
        <v>0</v>
      </c>
      <c r="S371" s="228">
        <v>0</v>
      </c>
      <c r="T371" s="229">
        <f>S371*H371</f>
        <v>0</v>
      </c>
      <c r="AR371" s="23" t="s">
        <v>270</v>
      </c>
      <c r="AT371" s="23" t="s">
        <v>594</v>
      </c>
      <c r="AU371" s="23" t="s">
        <v>187</v>
      </c>
      <c r="AY371" s="23" t="s">
        <v>180</v>
      </c>
      <c r="BE371" s="230">
        <f>IF(N371="základní",J371,0)</f>
        <v>0</v>
      </c>
      <c r="BF371" s="230">
        <f>IF(N371="snížená",J371,0)</f>
        <v>0</v>
      </c>
      <c r="BG371" s="230">
        <f>IF(N371="zákl. přenesená",J371,0)</f>
        <v>0</v>
      </c>
      <c r="BH371" s="230">
        <f>IF(N371="sníž. přenesená",J371,0)</f>
        <v>0</v>
      </c>
      <c r="BI371" s="230">
        <f>IF(N371="nulová",J371,0)</f>
        <v>0</v>
      </c>
      <c r="BJ371" s="23" t="s">
        <v>187</v>
      </c>
      <c r="BK371" s="230">
        <f>ROUND(I371*H371,0)</f>
        <v>0</v>
      </c>
      <c r="BL371" s="23" t="s">
        <v>224</v>
      </c>
      <c r="BM371" s="23" t="s">
        <v>690</v>
      </c>
    </row>
    <row r="372" spans="2:51" s="11" customFormat="1" ht="13.5">
      <c r="B372" s="231"/>
      <c r="C372" s="232"/>
      <c r="D372" s="233" t="s">
        <v>194</v>
      </c>
      <c r="E372" s="234" t="s">
        <v>22</v>
      </c>
      <c r="F372" s="235" t="s">
        <v>691</v>
      </c>
      <c r="G372" s="232"/>
      <c r="H372" s="236">
        <v>15.51</v>
      </c>
      <c r="I372" s="237"/>
      <c r="J372" s="232"/>
      <c r="K372" s="232"/>
      <c r="L372" s="238"/>
      <c r="M372" s="239"/>
      <c r="N372" s="240"/>
      <c r="O372" s="240"/>
      <c r="P372" s="240"/>
      <c r="Q372" s="240"/>
      <c r="R372" s="240"/>
      <c r="S372" s="240"/>
      <c r="T372" s="241"/>
      <c r="AT372" s="242" t="s">
        <v>194</v>
      </c>
      <c r="AU372" s="242" t="s">
        <v>187</v>
      </c>
      <c r="AV372" s="11" t="s">
        <v>187</v>
      </c>
      <c r="AW372" s="11" t="s">
        <v>35</v>
      </c>
      <c r="AX372" s="11" t="s">
        <v>73</v>
      </c>
      <c r="AY372" s="242" t="s">
        <v>180</v>
      </c>
    </row>
    <row r="373" spans="2:51" s="12" customFormat="1" ht="13.5">
      <c r="B373" s="243"/>
      <c r="C373" s="244"/>
      <c r="D373" s="233" t="s">
        <v>194</v>
      </c>
      <c r="E373" s="245" t="s">
        <v>22</v>
      </c>
      <c r="F373" s="246" t="s">
        <v>196</v>
      </c>
      <c r="G373" s="244"/>
      <c r="H373" s="247">
        <v>15.51</v>
      </c>
      <c r="I373" s="248"/>
      <c r="J373" s="244"/>
      <c r="K373" s="244"/>
      <c r="L373" s="249"/>
      <c r="M373" s="250"/>
      <c r="N373" s="251"/>
      <c r="O373" s="251"/>
      <c r="P373" s="251"/>
      <c r="Q373" s="251"/>
      <c r="R373" s="251"/>
      <c r="S373" s="251"/>
      <c r="T373" s="252"/>
      <c r="AT373" s="253" t="s">
        <v>194</v>
      </c>
      <c r="AU373" s="253" t="s">
        <v>187</v>
      </c>
      <c r="AV373" s="12" t="s">
        <v>186</v>
      </c>
      <c r="AW373" s="12" t="s">
        <v>35</v>
      </c>
      <c r="AX373" s="12" t="s">
        <v>10</v>
      </c>
      <c r="AY373" s="253" t="s">
        <v>180</v>
      </c>
    </row>
    <row r="374" spans="2:65" s="1" customFormat="1" ht="34.2" customHeight="1">
      <c r="B374" s="45"/>
      <c r="C374" s="220" t="s">
        <v>459</v>
      </c>
      <c r="D374" s="220" t="s">
        <v>182</v>
      </c>
      <c r="E374" s="221" t="s">
        <v>692</v>
      </c>
      <c r="F374" s="222" t="s">
        <v>693</v>
      </c>
      <c r="G374" s="223" t="s">
        <v>334</v>
      </c>
      <c r="H374" s="225"/>
      <c r="I374" s="225"/>
      <c r="J374" s="224">
        <f>ROUND(I374*H374,0)</f>
        <v>0</v>
      </c>
      <c r="K374" s="222" t="s">
        <v>193</v>
      </c>
      <c r="L374" s="71"/>
      <c r="M374" s="226" t="s">
        <v>22</v>
      </c>
      <c r="N374" s="227" t="s">
        <v>45</v>
      </c>
      <c r="O374" s="46"/>
      <c r="P374" s="228">
        <f>O374*H374</f>
        <v>0</v>
      </c>
      <c r="Q374" s="228">
        <v>0</v>
      </c>
      <c r="R374" s="228">
        <f>Q374*H374</f>
        <v>0</v>
      </c>
      <c r="S374" s="228">
        <v>0</v>
      </c>
      <c r="T374" s="229">
        <f>S374*H374</f>
        <v>0</v>
      </c>
      <c r="AR374" s="23" t="s">
        <v>224</v>
      </c>
      <c r="AT374" s="23" t="s">
        <v>182</v>
      </c>
      <c r="AU374" s="23" t="s">
        <v>187</v>
      </c>
      <c r="AY374" s="23" t="s">
        <v>180</v>
      </c>
      <c r="BE374" s="230">
        <f>IF(N374="základní",J374,0)</f>
        <v>0</v>
      </c>
      <c r="BF374" s="230">
        <f>IF(N374="snížená",J374,0)</f>
        <v>0</v>
      </c>
      <c r="BG374" s="230">
        <f>IF(N374="zákl. přenesená",J374,0)</f>
        <v>0</v>
      </c>
      <c r="BH374" s="230">
        <f>IF(N374="sníž. přenesená",J374,0)</f>
        <v>0</v>
      </c>
      <c r="BI374" s="230">
        <f>IF(N374="nulová",J374,0)</f>
        <v>0</v>
      </c>
      <c r="BJ374" s="23" t="s">
        <v>187</v>
      </c>
      <c r="BK374" s="230">
        <f>ROUND(I374*H374,0)</f>
        <v>0</v>
      </c>
      <c r="BL374" s="23" t="s">
        <v>224</v>
      </c>
      <c r="BM374" s="23" t="s">
        <v>694</v>
      </c>
    </row>
    <row r="375" spans="2:47" s="1" customFormat="1" ht="13.5">
      <c r="B375" s="45"/>
      <c r="C375" s="73"/>
      <c r="D375" s="233" t="s">
        <v>205</v>
      </c>
      <c r="E375" s="73"/>
      <c r="F375" s="254" t="s">
        <v>616</v>
      </c>
      <c r="G375" s="73"/>
      <c r="H375" s="73"/>
      <c r="I375" s="190"/>
      <c r="J375" s="73"/>
      <c r="K375" s="73"/>
      <c r="L375" s="71"/>
      <c r="M375" s="255"/>
      <c r="N375" s="46"/>
      <c r="O375" s="46"/>
      <c r="P375" s="46"/>
      <c r="Q375" s="46"/>
      <c r="R375" s="46"/>
      <c r="S375" s="46"/>
      <c r="T375" s="94"/>
      <c r="AT375" s="23" t="s">
        <v>205</v>
      </c>
      <c r="AU375" s="23" t="s">
        <v>187</v>
      </c>
    </row>
    <row r="376" spans="2:63" s="10" customFormat="1" ht="29.85" customHeight="1">
      <c r="B376" s="204"/>
      <c r="C376" s="205"/>
      <c r="D376" s="206" t="s">
        <v>72</v>
      </c>
      <c r="E376" s="218" t="s">
        <v>695</v>
      </c>
      <c r="F376" s="218" t="s">
        <v>696</v>
      </c>
      <c r="G376" s="205"/>
      <c r="H376" s="205"/>
      <c r="I376" s="208"/>
      <c r="J376" s="219">
        <f>BK376</f>
        <v>0</v>
      </c>
      <c r="K376" s="205"/>
      <c r="L376" s="210"/>
      <c r="M376" s="211"/>
      <c r="N376" s="212"/>
      <c r="O376" s="212"/>
      <c r="P376" s="213">
        <f>SUM(P377:P404)</f>
        <v>0</v>
      </c>
      <c r="Q376" s="212"/>
      <c r="R376" s="213">
        <f>SUM(R377:R404)</f>
        <v>0</v>
      </c>
      <c r="S376" s="212"/>
      <c r="T376" s="214">
        <f>SUM(T377:T404)</f>
        <v>0</v>
      </c>
      <c r="AR376" s="215" t="s">
        <v>187</v>
      </c>
      <c r="AT376" s="216" t="s">
        <v>72</v>
      </c>
      <c r="AU376" s="216" t="s">
        <v>10</v>
      </c>
      <c r="AY376" s="215" t="s">
        <v>180</v>
      </c>
      <c r="BK376" s="217">
        <f>SUM(BK377:BK404)</f>
        <v>0</v>
      </c>
    </row>
    <row r="377" spans="2:65" s="1" customFormat="1" ht="34.2" customHeight="1">
      <c r="B377" s="45"/>
      <c r="C377" s="220" t="s">
        <v>697</v>
      </c>
      <c r="D377" s="220" t="s">
        <v>182</v>
      </c>
      <c r="E377" s="221" t="s">
        <v>698</v>
      </c>
      <c r="F377" s="222" t="s">
        <v>699</v>
      </c>
      <c r="G377" s="223" t="s">
        <v>192</v>
      </c>
      <c r="H377" s="224">
        <v>20.06</v>
      </c>
      <c r="I377" s="225"/>
      <c r="J377" s="224">
        <f>ROUND(I377*H377,0)</f>
        <v>0</v>
      </c>
      <c r="K377" s="222" t="s">
        <v>193</v>
      </c>
      <c r="L377" s="71"/>
      <c r="M377" s="226" t="s">
        <v>22</v>
      </c>
      <c r="N377" s="227" t="s">
        <v>45</v>
      </c>
      <c r="O377" s="46"/>
      <c r="P377" s="228">
        <f>O377*H377</f>
        <v>0</v>
      </c>
      <c r="Q377" s="228">
        <v>0</v>
      </c>
      <c r="R377" s="228">
        <f>Q377*H377</f>
        <v>0</v>
      </c>
      <c r="S377" s="228">
        <v>0</v>
      </c>
      <c r="T377" s="229">
        <f>S377*H377</f>
        <v>0</v>
      </c>
      <c r="AR377" s="23" t="s">
        <v>224</v>
      </c>
      <c r="AT377" s="23" t="s">
        <v>182</v>
      </c>
      <c r="AU377" s="23" t="s">
        <v>187</v>
      </c>
      <c r="AY377" s="23" t="s">
        <v>180</v>
      </c>
      <c r="BE377" s="230">
        <f>IF(N377="základní",J377,0)</f>
        <v>0</v>
      </c>
      <c r="BF377" s="230">
        <f>IF(N377="snížená",J377,0)</f>
        <v>0</v>
      </c>
      <c r="BG377" s="230">
        <f>IF(N377="zákl. přenesená",J377,0)</f>
        <v>0</v>
      </c>
      <c r="BH377" s="230">
        <f>IF(N377="sníž. přenesená",J377,0)</f>
        <v>0</v>
      </c>
      <c r="BI377" s="230">
        <f>IF(N377="nulová",J377,0)</f>
        <v>0</v>
      </c>
      <c r="BJ377" s="23" t="s">
        <v>187</v>
      </c>
      <c r="BK377" s="230">
        <f>ROUND(I377*H377,0)</f>
        <v>0</v>
      </c>
      <c r="BL377" s="23" t="s">
        <v>224</v>
      </c>
      <c r="BM377" s="23" t="s">
        <v>700</v>
      </c>
    </row>
    <row r="378" spans="2:51" s="11" customFormat="1" ht="13.5">
      <c r="B378" s="231"/>
      <c r="C378" s="232"/>
      <c r="D378" s="233" t="s">
        <v>194</v>
      </c>
      <c r="E378" s="234" t="s">
        <v>22</v>
      </c>
      <c r="F378" s="235" t="s">
        <v>701</v>
      </c>
      <c r="G378" s="232"/>
      <c r="H378" s="236">
        <v>4.8</v>
      </c>
      <c r="I378" s="237"/>
      <c r="J378" s="232"/>
      <c r="K378" s="232"/>
      <c r="L378" s="238"/>
      <c r="M378" s="239"/>
      <c r="N378" s="240"/>
      <c r="O378" s="240"/>
      <c r="P378" s="240"/>
      <c r="Q378" s="240"/>
      <c r="R378" s="240"/>
      <c r="S378" s="240"/>
      <c r="T378" s="241"/>
      <c r="AT378" s="242" t="s">
        <v>194</v>
      </c>
      <c r="AU378" s="242" t="s">
        <v>187</v>
      </c>
      <c r="AV378" s="11" t="s">
        <v>187</v>
      </c>
      <c r="AW378" s="11" t="s">
        <v>35</v>
      </c>
      <c r="AX378" s="11" t="s">
        <v>73</v>
      </c>
      <c r="AY378" s="242" t="s">
        <v>180</v>
      </c>
    </row>
    <row r="379" spans="2:51" s="11" customFormat="1" ht="13.5">
      <c r="B379" s="231"/>
      <c r="C379" s="232"/>
      <c r="D379" s="233" t="s">
        <v>194</v>
      </c>
      <c r="E379" s="234" t="s">
        <v>22</v>
      </c>
      <c r="F379" s="235" t="s">
        <v>702</v>
      </c>
      <c r="G379" s="232"/>
      <c r="H379" s="236">
        <v>9.8</v>
      </c>
      <c r="I379" s="237"/>
      <c r="J379" s="232"/>
      <c r="K379" s="232"/>
      <c r="L379" s="238"/>
      <c r="M379" s="239"/>
      <c r="N379" s="240"/>
      <c r="O379" s="240"/>
      <c r="P379" s="240"/>
      <c r="Q379" s="240"/>
      <c r="R379" s="240"/>
      <c r="S379" s="240"/>
      <c r="T379" s="241"/>
      <c r="AT379" s="242" t="s">
        <v>194</v>
      </c>
      <c r="AU379" s="242" t="s">
        <v>187</v>
      </c>
      <c r="AV379" s="11" t="s">
        <v>187</v>
      </c>
      <c r="AW379" s="11" t="s">
        <v>35</v>
      </c>
      <c r="AX379" s="11" t="s">
        <v>73</v>
      </c>
      <c r="AY379" s="242" t="s">
        <v>180</v>
      </c>
    </row>
    <row r="380" spans="2:51" s="11" customFormat="1" ht="13.5">
      <c r="B380" s="231"/>
      <c r="C380" s="232"/>
      <c r="D380" s="233" t="s">
        <v>194</v>
      </c>
      <c r="E380" s="234" t="s">
        <v>22</v>
      </c>
      <c r="F380" s="235" t="s">
        <v>331</v>
      </c>
      <c r="G380" s="232"/>
      <c r="H380" s="236">
        <v>5.46</v>
      </c>
      <c r="I380" s="237"/>
      <c r="J380" s="232"/>
      <c r="K380" s="232"/>
      <c r="L380" s="238"/>
      <c r="M380" s="239"/>
      <c r="N380" s="240"/>
      <c r="O380" s="240"/>
      <c r="P380" s="240"/>
      <c r="Q380" s="240"/>
      <c r="R380" s="240"/>
      <c r="S380" s="240"/>
      <c r="T380" s="241"/>
      <c r="AT380" s="242" t="s">
        <v>194</v>
      </c>
      <c r="AU380" s="242" t="s">
        <v>187</v>
      </c>
      <c r="AV380" s="11" t="s">
        <v>187</v>
      </c>
      <c r="AW380" s="11" t="s">
        <v>35</v>
      </c>
      <c r="AX380" s="11" t="s">
        <v>73</v>
      </c>
      <c r="AY380" s="242" t="s">
        <v>180</v>
      </c>
    </row>
    <row r="381" spans="2:51" s="12" customFormat="1" ht="13.5">
      <c r="B381" s="243"/>
      <c r="C381" s="244"/>
      <c r="D381" s="233" t="s">
        <v>194</v>
      </c>
      <c r="E381" s="245" t="s">
        <v>22</v>
      </c>
      <c r="F381" s="246" t="s">
        <v>196</v>
      </c>
      <c r="G381" s="244"/>
      <c r="H381" s="247">
        <v>20.06</v>
      </c>
      <c r="I381" s="248"/>
      <c r="J381" s="244"/>
      <c r="K381" s="244"/>
      <c r="L381" s="249"/>
      <c r="M381" s="250"/>
      <c r="N381" s="251"/>
      <c r="O381" s="251"/>
      <c r="P381" s="251"/>
      <c r="Q381" s="251"/>
      <c r="R381" s="251"/>
      <c r="S381" s="251"/>
      <c r="T381" s="252"/>
      <c r="AT381" s="253" t="s">
        <v>194</v>
      </c>
      <c r="AU381" s="253" t="s">
        <v>187</v>
      </c>
      <c r="AV381" s="12" t="s">
        <v>186</v>
      </c>
      <c r="AW381" s="12" t="s">
        <v>35</v>
      </c>
      <c r="AX381" s="12" t="s">
        <v>10</v>
      </c>
      <c r="AY381" s="253" t="s">
        <v>180</v>
      </c>
    </row>
    <row r="382" spans="2:65" s="1" customFormat="1" ht="14.4" customHeight="1">
      <c r="B382" s="45"/>
      <c r="C382" s="266" t="s">
        <v>462</v>
      </c>
      <c r="D382" s="266" t="s">
        <v>594</v>
      </c>
      <c r="E382" s="267" t="s">
        <v>703</v>
      </c>
      <c r="F382" s="268" t="s">
        <v>704</v>
      </c>
      <c r="G382" s="269" t="s">
        <v>192</v>
      </c>
      <c r="H382" s="270">
        <v>22.07</v>
      </c>
      <c r="I382" s="271"/>
      <c r="J382" s="270">
        <f>ROUND(I382*H382,0)</f>
        <v>0</v>
      </c>
      <c r="K382" s="268" t="s">
        <v>22</v>
      </c>
      <c r="L382" s="272"/>
      <c r="M382" s="273" t="s">
        <v>22</v>
      </c>
      <c r="N382" s="274" t="s">
        <v>45</v>
      </c>
      <c r="O382" s="46"/>
      <c r="P382" s="228">
        <f>O382*H382</f>
        <v>0</v>
      </c>
      <c r="Q382" s="228">
        <v>0</v>
      </c>
      <c r="R382" s="228">
        <f>Q382*H382</f>
        <v>0</v>
      </c>
      <c r="S382" s="228">
        <v>0</v>
      </c>
      <c r="T382" s="229">
        <f>S382*H382</f>
        <v>0</v>
      </c>
      <c r="AR382" s="23" t="s">
        <v>270</v>
      </c>
      <c r="AT382" s="23" t="s">
        <v>594</v>
      </c>
      <c r="AU382" s="23" t="s">
        <v>187</v>
      </c>
      <c r="AY382" s="23" t="s">
        <v>180</v>
      </c>
      <c r="BE382" s="230">
        <f>IF(N382="základní",J382,0)</f>
        <v>0</v>
      </c>
      <c r="BF382" s="230">
        <f>IF(N382="snížená",J382,0)</f>
        <v>0</v>
      </c>
      <c r="BG382" s="230">
        <f>IF(N382="zákl. přenesená",J382,0)</f>
        <v>0</v>
      </c>
      <c r="BH382" s="230">
        <f>IF(N382="sníž. přenesená",J382,0)</f>
        <v>0</v>
      </c>
      <c r="BI382" s="230">
        <f>IF(N382="nulová",J382,0)</f>
        <v>0</v>
      </c>
      <c r="BJ382" s="23" t="s">
        <v>187</v>
      </c>
      <c r="BK382" s="230">
        <f>ROUND(I382*H382,0)</f>
        <v>0</v>
      </c>
      <c r="BL382" s="23" t="s">
        <v>224</v>
      </c>
      <c r="BM382" s="23" t="s">
        <v>705</v>
      </c>
    </row>
    <row r="383" spans="2:51" s="11" customFormat="1" ht="13.5">
      <c r="B383" s="231"/>
      <c r="C383" s="232"/>
      <c r="D383" s="233" t="s">
        <v>194</v>
      </c>
      <c r="E383" s="234" t="s">
        <v>22</v>
      </c>
      <c r="F383" s="235" t="s">
        <v>706</v>
      </c>
      <c r="G383" s="232"/>
      <c r="H383" s="236">
        <v>22.07</v>
      </c>
      <c r="I383" s="237"/>
      <c r="J383" s="232"/>
      <c r="K383" s="232"/>
      <c r="L383" s="238"/>
      <c r="M383" s="239"/>
      <c r="N383" s="240"/>
      <c r="O383" s="240"/>
      <c r="P383" s="240"/>
      <c r="Q383" s="240"/>
      <c r="R383" s="240"/>
      <c r="S383" s="240"/>
      <c r="T383" s="241"/>
      <c r="AT383" s="242" t="s">
        <v>194</v>
      </c>
      <c r="AU383" s="242" t="s">
        <v>187</v>
      </c>
      <c r="AV383" s="11" t="s">
        <v>187</v>
      </c>
      <c r="AW383" s="11" t="s">
        <v>35</v>
      </c>
      <c r="AX383" s="11" t="s">
        <v>73</v>
      </c>
      <c r="AY383" s="242" t="s">
        <v>180</v>
      </c>
    </row>
    <row r="384" spans="2:51" s="12" customFormat="1" ht="13.5">
      <c r="B384" s="243"/>
      <c r="C384" s="244"/>
      <c r="D384" s="233" t="s">
        <v>194</v>
      </c>
      <c r="E384" s="245" t="s">
        <v>22</v>
      </c>
      <c r="F384" s="246" t="s">
        <v>196</v>
      </c>
      <c r="G384" s="244"/>
      <c r="H384" s="247">
        <v>22.07</v>
      </c>
      <c r="I384" s="248"/>
      <c r="J384" s="244"/>
      <c r="K384" s="244"/>
      <c r="L384" s="249"/>
      <c r="M384" s="250"/>
      <c r="N384" s="251"/>
      <c r="O384" s="251"/>
      <c r="P384" s="251"/>
      <c r="Q384" s="251"/>
      <c r="R384" s="251"/>
      <c r="S384" s="251"/>
      <c r="T384" s="252"/>
      <c r="AT384" s="253" t="s">
        <v>194</v>
      </c>
      <c r="AU384" s="253" t="s">
        <v>187</v>
      </c>
      <c r="AV384" s="12" t="s">
        <v>186</v>
      </c>
      <c r="AW384" s="12" t="s">
        <v>35</v>
      </c>
      <c r="AX384" s="12" t="s">
        <v>10</v>
      </c>
      <c r="AY384" s="253" t="s">
        <v>180</v>
      </c>
    </row>
    <row r="385" spans="2:65" s="1" customFormat="1" ht="34.2" customHeight="1">
      <c r="B385" s="45"/>
      <c r="C385" s="220" t="s">
        <v>707</v>
      </c>
      <c r="D385" s="220" t="s">
        <v>182</v>
      </c>
      <c r="E385" s="221" t="s">
        <v>708</v>
      </c>
      <c r="F385" s="222" t="s">
        <v>709</v>
      </c>
      <c r="G385" s="223" t="s">
        <v>203</v>
      </c>
      <c r="H385" s="224">
        <v>24.04</v>
      </c>
      <c r="I385" s="225"/>
      <c r="J385" s="224">
        <f>ROUND(I385*H385,0)</f>
        <v>0</v>
      </c>
      <c r="K385" s="222" t="s">
        <v>193</v>
      </c>
      <c r="L385" s="71"/>
      <c r="M385" s="226" t="s">
        <v>22</v>
      </c>
      <c r="N385" s="227" t="s">
        <v>45</v>
      </c>
      <c r="O385" s="46"/>
      <c r="P385" s="228">
        <f>O385*H385</f>
        <v>0</v>
      </c>
      <c r="Q385" s="228">
        <v>0</v>
      </c>
      <c r="R385" s="228">
        <f>Q385*H385</f>
        <v>0</v>
      </c>
      <c r="S385" s="228">
        <v>0</v>
      </c>
      <c r="T385" s="229">
        <f>S385*H385</f>
        <v>0</v>
      </c>
      <c r="AR385" s="23" t="s">
        <v>224</v>
      </c>
      <c r="AT385" s="23" t="s">
        <v>182</v>
      </c>
      <c r="AU385" s="23" t="s">
        <v>187</v>
      </c>
      <c r="AY385" s="23" t="s">
        <v>180</v>
      </c>
      <c r="BE385" s="230">
        <f>IF(N385="základní",J385,0)</f>
        <v>0</v>
      </c>
      <c r="BF385" s="230">
        <f>IF(N385="snížená",J385,0)</f>
        <v>0</v>
      </c>
      <c r="BG385" s="230">
        <f>IF(N385="zákl. přenesená",J385,0)</f>
        <v>0</v>
      </c>
      <c r="BH385" s="230">
        <f>IF(N385="sníž. přenesená",J385,0)</f>
        <v>0</v>
      </c>
      <c r="BI385" s="230">
        <f>IF(N385="nulová",J385,0)</f>
        <v>0</v>
      </c>
      <c r="BJ385" s="23" t="s">
        <v>187</v>
      </c>
      <c r="BK385" s="230">
        <f>ROUND(I385*H385,0)</f>
        <v>0</v>
      </c>
      <c r="BL385" s="23" t="s">
        <v>224</v>
      </c>
      <c r="BM385" s="23" t="s">
        <v>710</v>
      </c>
    </row>
    <row r="386" spans="2:51" s="11" customFormat="1" ht="13.5">
      <c r="B386" s="231"/>
      <c r="C386" s="232"/>
      <c r="D386" s="233" t="s">
        <v>194</v>
      </c>
      <c r="E386" s="234" t="s">
        <v>22</v>
      </c>
      <c r="F386" s="235" t="s">
        <v>711</v>
      </c>
      <c r="G386" s="232"/>
      <c r="H386" s="236">
        <v>1.5</v>
      </c>
      <c r="I386" s="237"/>
      <c r="J386" s="232"/>
      <c r="K386" s="232"/>
      <c r="L386" s="238"/>
      <c r="M386" s="239"/>
      <c r="N386" s="240"/>
      <c r="O386" s="240"/>
      <c r="P386" s="240"/>
      <c r="Q386" s="240"/>
      <c r="R386" s="240"/>
      <c r="S386" s="240"/>
      <c r="T386" s="241"/>
      <c r="AT386" s="242" t="s">
        <v>194</v>
      </c>
      <c r="AU386" s="242" t="s">
        <v>187</v>
      </c>
      <c r="AV386" s="11" t="s">
        <v>187</v>
      </c>
      <c r="AW386" s="11" t="s">
        <v>35</v>
      </c>
      <c r="AX386" s="11" t="s">
        <v>73</v>
      </c>
      <c r="AY386" s="242" t="s">
        <v>180</v>
      </c>
    </row>
    <row r="387" spans="2:51" s="11" customFormat="1" ht="13.5">
      <c r="B387" s="231"/>
      <c r="C387" s="232"/>
      <c r="D387" s="233" t="s">
        <v>194</v>
      </c>
      <c r="E387" s="234" t="s">
        <v>22</v>
      </c>
      <c r="F387" s="235" t="s">
        <v>712</v>
      </c>
      <c r="G387" s="232"/>
      <c r="H387" s="236">
        <v>12.9</v>
      </c>
      <c r="I387" s="237"/>
      <c r="J387" s="232"/>
      <c r="K387" s="232"/>
      <c r="L387" s="238"/>
      <c r="M387" s="239"/>
      <c r="N387" s="240"/>
      <c r="O387" s="240"/>
      <c r="P387" s="240"/>
      <c r="Q387" s="240"/>
      <c r="R387" s="240"/>
      <c r="S387" s="240"/>
      <c r="T387" s="241"/>
      <c r="AT387" s="242" t="s">
        <v>194</v>
      </c>
      <c r="AU387" s="242" t="s">
        <v>187</v>
      </c>
      <c r="AV387" s="11" t="s">
        <v>187</v>
      </c>
      <c r="AW387" s="11" t="s">
        <v>35</v>
      </c>
      <c r="AX387" s="11" t="s">
        <v>73</v>
      </c>
      <c r="AY387" s="242" t="s">
        <v>180</v>
      </c>
    </row>
    <row r="388" spans="2:51" s="11" customFormat="1" ht="13.5">
      <c r="B388" s="231"/>
      <c r="C388" s="232"/>
      <c r="D388" s="233" t="s">
        <v>194</v>
      </c>
      <c r="E388" s="234" t="s">
        <v>22</v>
      </c>
      <c r="F388" s="235" t="s">
        <v>713</v>
      </c>
      <c r="G388" s="232"/>
      <c r="H388" s="236">
        <v>9.64</v>
      </c>
      <c r="I388" s="237"/>
      <c r="J388" s="232"/>
      <c r="K388" s="232"/>
      <c r="L388" s="238"/>
      <c r="M388" s="239"/>
      <c r="N388" s="240"/>
      <c r="O388" s="240"/>
      <c r="P388" s="240"/>
      <c r="Q388" s="240"/>
      <c r="R388" s="240"/>
      <c r="S388" s="240"/>
      <c r="T388" s="241"/>
      <c r="AT388" s="242" t="s">
        <v>194</v>
      </c>
      <c r="AU388" s="242" t="s">
        <v>187</v>
      </c>
      <c r="AV388" s="11" t="s">
        <v>187</v>
      </c>
      <c r="AW388" s="11" t="s">
        <v>35</v>
      </c>
      <c r="AX388" s="11" t="s">
        <v>73</v>
      </c>
      <c r="AY388" s="242" t="s">
        <v>180</v>
      </c>
    </row>
    <row r="389" spans="2:51" s="12" customFormat="1" ht="13.5">
      <c r="B389" s="243"/>
      <c r="C389" s="244"/>
      <c r="D389" s="233" t="s">
        <v>194</v>
      </c>
      <c r="E389" s="245" t="s">
        <v>22</v>
      </c>
      <c r="F389" s="246" t="s">
        <v>196</v>
      </c>
      <c r="G389" s="244"/>
      <c r="H389" s="247">
        <v>24.04</v>
      </c>
      <c r="I389" s="248"/>
      <c r="J389" s="244"/>
      <c r="K389" s="244"/>
      <c r="L389" s="249"/>
      <c r="M389" s="250"/>
      <c r="N389" s="251"/>
      <c r="O389" s="251"/>
      <c r="P389" s="251"/>
      <c r="Q389" s="251"/>
      <c r="R389" s="251"/>
      <c r="S389" s="251"/>
      <c r="T389" s="252"/>
      <c r="AT389" s="253" t="s">
        <v>194</v>
      </c>
      <c r="AU389" s="253" t="s">
        <v>187</v>
      </c>
      <c r="AV389" s="12" t="s">
        <v>186</v>
      </c>
      <c r="AW389" s="12" t="s">
        <v>35</v>
      </c>
      <c r="AX389" s="12" t="s">
        <v>10</v>
      </c>
      <c r="AY389" s="253" t="s">
        <v>180</v>
      </c>
    </row>
    <row r="390" spans="2:65" s="1" customFormat="1" ht="34.2" customHeight="1">
      <c r="B390" s="45"/>
      <c r="C390" s="220" t="s">
        <v>466</v>
      </c>
      <c r="D390" s="220" t="s">
        <v>182</v>
      </c>
      <c r="E390" s="221" t="s">
        <v>714</v>
      </c>
      <c r="F390" s="222" t="s">
        <v>715</v>
      </c>
      <c r="G390" s="223" t="s">
        <v>192</v>
      </c>
      <c r="H390" s="224">
        <v>20.06</v>
      </c>
      <c r="I390" s="225"/>
      <c r="J390" s="224">
        <f>ROUND(I390*H390,0)</f>
        <v>0</v>
      </c>
      <c r="K390" s="222" t="s">
        <v>193</v>
      </c>
      <c r="L390" s="71"/>
      <c r="M390" s="226" t="s">
        <v>22</v>
      </c>
      <c r="N390" s="227" t="s">
        <v>45</v>
      </c>
      <c r="O390" s="46"/>
      <c r="P390" s="228">
        <f>O390*H390</f>
        <v>0</v>
      </c>
      <c r="Q390" s="228">
        <v>0</v>
      </c>
      <c r="R390" s="228">
        <f>Q390*H390</f>
        <v>0</v>
      </c>
      <c r="S390" s="228">
        <v>0</v>
      </c>
      <c r="T390" s="229">
        <f>S390*H390</f>
        <v>0</v>
      </c>
      <c r="AR390" s="23" t="s">
        <v>224</v>
      </c>
      <c r="AT390" s="23" t="s">
        <v>182</v>
      </c>
      <c r="AU390" s="23" t="s">
        <v>187</v>
      </c>
      <c r="AY390" s="23" t="s">
        <v>180</v>
      </c>
      <c r="BE390" s="230">
        <f>IF(N390="základní",J390,0)</f>
        <v>0</v>
      </c>
      <c r="BF390" s="230">
        <f>IF(N390="snížená",J390,0)</f>
        <v>0</v>
      </c>
      <c r="BG390" s="230">
        <f>IF(N390="zákl. přenesená",J390,0)</f>
        <v>0</v>
      </c>
      <c r="BH390" s="230">
        <f>IF(N390="sníž. přenesená",J390,0)</f>
        <v>0</v>
      </c>
      <c r="BI390" s="230">
        <f>IF(N390="nulová",J390,0)</f>
        <v>0</v>
      </c>
      <c r="BJ390" s="23" t="s">
        <v>187</v>
      </c>
      <c r="BK390" s="230">
        <f>ROUND(I390*H390,0)</f>
        <v>0</v>
      </c>
      <c r="BL390" s="23" t="s">
        <v>224</v>
      </c>
      <c r="BM390" s="23" t="s">
        <v>716</v>
      </c>
    </row>
    <row r="391" spans="2:51" s="11" customFormat="1" ht="13.5">
      <c r="B391" s="231"/>
      <c r="C391" s="232"/>
      <c r="D391" s="233" t="s">
        <v>194</v>
      </c>
      <c r="E391" s="234" t="s">
        <v>22</v>
      </c>
      <c r="F391" s="235" t="s">
        <v>701</v>
      </c>
      <c r="G391" s="232"/>
      <c r="H391" s="236">
        <v>4.8</v>
      </c>
      <c r="I391" s="237"/>
      <c r="J391" s="232"/>
      <c r="K391" s="232"/>
      <c r="L391" s="238"/>
      <c r="M391" s="239"/>
      <c r="N391" s="240"/>
      <c r="O391" s="240"/>
      <c r="P391" s="240"/>
      <c r="Q391" s="240"/>
      <c r="R391" s="240"/>
      <c r="S391" s="240"/>
      <c r="T391" s="241"/>
      <c r="AT391" s="242" t="s">
        <v>194</v>
      </c>
      <c r="AU391" s="242" t="s">
        <v>187</v>
      </c>
      <c r="AV391" s="11" t="s">
        <v>187</v>
      </c>
      <c r="AW391" s="11" t="s">
        <v>35</v>
      </c>
      <c r="AX391" s="11" t="s">
        <v>73</v>
      </c>
      <c r="AY391" s="242" t="s">
        <v>180</v>
      </c>
    </row>
    <row r="392" spans="2:51" s="11" customFormat="1" ht="13.5">
      <c r="B392" s="231"/>
      <c r="C392" s="232"/>
      <c r="D392" s="233" t="s">
        <v>194</v>
      </c>
      <c r="E392" s="234" t="s">
        <v>22</v>
      </c>
      <c r="F392" s="235" t="s">
        <v>702</v>
      </c>
      <c r="G392" s="232"/>
      <c r="H392" s="236">
        <v>9.8</v>
      </c>
      <c r="I392" s="237"/>
      <c r="J392" s="232"/>
      <c r="K392" s="232"/>
      <c r="L392" s="238"/>
      <c r="M392" s="239"/>
      <c r="N392" s="240"/>
      <c r="O392" s="240"/>
      <c r="P392" s="240"/>
      <c r="Q392" s="240"/>
      <c r="R392" s="240"/>
      <c r="S392" s="240"/>
      <c r="T392" s="241"/>
      <c r="AT392" s="242" t="s">
        <v>194</v>
      </c>
      <c r="AU392" s="242" t="s">
        <v>187</v>
      </c>
      <c r="AV392" s="11" t="s">
        <v>187</v>
      </c>
      <c r="AW392" s="11" t="s">
        <v>35</v>
      </c>
      <c r="AX392" s="11" t="s">
        <v>73</v>
      </c>
      <c r="AY392" s="242" t="s">
        <v>180</v>
      </c>
    </row>
    <row r="393" spans="2:51" s="11" customFormat="1" ht="13.5">
      <c r="B393" s="231"/>
      <c r="C393" s="232"/>
      <c r="D393" s="233" t="s">
        <v>194</v>
      </c>
      <c r="E393" s="234" t="s">
        <v>22</v>
      </c>
      <c r="F393" s="235" t="s">
        <v>331</v>
      </c>
      <c r="G393" s="232"/>
      <c r="H393" s="236">
        <v>5.46</v>
      </c>
      <c r="I393" s="237"/>
      <c r="J393" s="232"/>
      <c r="K393" s="232"/>
      <c r="L393" s="238"/>
      <c r="M393" s="239"/>
      <c r="N393" s="240"/>
      <c r="O393" s="240"/>
      <c r="P393" s="240"/>
      <c r="Q393" s="240"/>
      <c r="R393" s="240"/>
      <c r="S393" s="240"/>
      <c r="T393" s="241"/>
      <c r="AT393" s="242" t="s">
        <v>194</v>
      </c>
      <c r="AU393" s="242" t="s">
        <v>187</v>
      </c>
      <c r="AV393" s="11" t="s">
        <v>187</v>
      </c>
      <c r="AW393" s="11" t="s">
        <v>35</v>
      </c>
      <c r="AX393" s="11" t="s">
        <v>73</v>
      </c>
      <c r="AY393" s="242" t="s">
        <v>180</v>
      </c>
    </row>
    <row r="394" spans="2:51" s="12" customFormat="1" ht="13.5">
      <c r="B394" s="243"/>
      <c r="C394" s="244"/>
      <c r="D394" s="233" t="s">
        <v>194</v>
      </c>
      <c r="E394" s="245" t="s">
        <v>22</v>
      </c>
      <c r="F394" s="246" t="s">
        <v>196</v>
      </c>
      <c r="G394" s="244"/>
      <c r="H394" s="247">
        <v>20.06</v>
      </c>
      <c r="I394" s="248"/>
      <c r="J394" s="244"/>
      <c r="K394" s="244"/>
      <c r="L394" s="249"/>
      <c r="M394" s="250"/>
      <c r="N394" s="251"/>
      <c r="O394" s="251"/>
      <c r="P394" s="251"/>
      <c r="Q394" s="251"/>
      <c r="R394" s="251"/>
      <c r="S394" s="251"/>
      <c r="T394" s="252"/>
      <c r="AT394" s="253" t="s">
        <v>194</v>
      </c>
      <c r="AU394" s="253" t="s">
        <v>187</v>
      </c>
      <c r="AV394" s="12" t="s">
        <v>186</v>
      </c>
      <c r="AW394" s="12" t="s">
        <v>35</v>
      </c>
      <c r="AX394" s="12" t="s">
        <v>10</v>
      </c>
      <c r="AY394" s="253" t="s">
        <v>180</v>
      </c>
    </row>
    <row r="395" spans="2:65" s="1" customFormat="1" ht="22.8" customHeight="1">
      <c r="B395" s="45"/>
      <c r="C395" s="220" t="s">
        <v>717</v>
      </c>
      <c r="D395" s="220" t="s">
        <v>182</v>
      </c>
      <c r="E395" s="221" t="s">
        <v>718</v>
      </c>
      <c r="F395" s="222" t="s">
        <v>719</v>
      </c>
      <c r="G395" s="223" t="s">
        <v>203</v>
      </c>
      <c r="H395" s="224">
        <v>3</v>
      </c>
      <c r="I395" s="225"/>
      <c r="J395" s="224">
        <f>ROUND(I395*H395,0)</f>
        <v>0</v>
      </c>
      <c r="K395" s="222" t="s">
        <v>193</v>
      </c>
      <c r="L395" s="71"/>
      <c r="M395" s="226" t="s">
        <v>22</v>
      </c>
      <c r="N395" s="227" t="s">
        <v>45</v>
      </c>
      <c r="O395" s="46"/>
      <c r="P395" s="228">
        <f>O395*H395</f>
        <v>0</v>
      </c>
      <c r="Q395" s="228">
        <v>0</v>
      </c>
      <c r="R395" s="228">
        <f>Q395*H395</f>
        <v>0</v>
      </c>
      <c r="S395" s="228">
        <v>0</v>
      </c>
      <c r="T395" s="229">
        <f>S395*H395</f>
        <v>0</v>
      </c>
      <c r="AR395" s="23" t="s">
        <v>224</v>
      </c>
      <c r="AT395" s="23" t="s">
        <v>182</v>
      </c>
      <c r="AU395" s="23" t="s">
        <v>187</v>
      </c>
      <c r="AY395" s="23" t="s">
        <v>180</v>
      </c>
      <c r="BE395" s="230">
        <f>IF(N395="základní",J395,0)</f>
        <v>0</v>
      </c>
      <c r="BF395" s="230">
        <f>IF(N395="snížená",J395,0)</f>
        <v>0</v>
      </c>
      <c r="BG395" s="230">
        <f>IF(N395="zákl. přenesená",J395,0)</f>
        <v>0</v>
      </c>
      <c r="BH395" s="230">
        <f>IF(N395="sníž. přenesená",J395,0)</f>
        <v>0</v>
      </c>
      <c r="BI395" s="230">
        <f>IF(N395="nulová",J395,0)</f>
        <v>0</v>
      </c>
      <c r="BJ395" s="23" t="s">
        <v>187</v>
      </c>
      <c r="BK395" s="230">
        <f>ROUND(I395*H395,0)</f>
        <v>0</v>
      </c>
      <c r="BL395" s="23" t="s">
        <v>224</v>
      </c>
      <c r="BM395" s="23" t="s">
        <v>720</v>
      </c>
    </row>
    <row r="396" spans="2:47" s="1" customFormat="1" ht="13.5">
      <c r="B396" s="45"/>
      <c r="C396" s="73"/>
      <c r="D396" s="233" t="s">
        <v>205</v>
      </c>
      <c r="E396" s="73"/>
      <c r="F396" s="254" t="s">
        <v>721</v>
      </c>
      <c r="G396" s="73"/>
      <c r="H396" s="73"/>
      <c r="I396" s="190"/>
      <c r="J396" s="73"/>
      <c r="K396" s="73"/>
      <c r="L396" s="71"/>
      <c r="M396" s="255"/>
      <c r="N396" s="46"/>
      <c r="O396" s="46"/>
      <c r="P396" s="46"/>
      <c r="Q396" s="46"/>
      <c r="R396" s="46"/>
      <c r="S396" s="46"/>
      <c r="T396" s="94"/>
      <c r="AT396" s="23" t="s">
        <v>205</v>
      </c>
      <c r="AU396" s="23" t="s">
        <v>187</v>
      </c>
    </row>
    <row r="397" spans="2:51" s="11" customFormat="1" ht="13.5">
      <c r="B397" s="231"/>
      <c r="C397" s="232"/>
      <c r="D397" s="233" t="s">
        <v>194</v>
      </c>
      <c r="E397" s="234" t="s">
        <v>22</v>
      </c>
      <c r="F397" s="235" t="s">
        <v>722</v>
      </c>
      <c r="G397" s="232"/>
      <c r="H397" s="236">
        <v>3</v>
      </c>
      <c r="I397" s="237"/>
      <c r="J397" s="232"/>
      <c r="K397" s="232"/>
      <c r="L397" s="238"/>
      <c r="M397" s="239"/>
      <c r="N397" s="240"/>
      <c r="O397" s="240"/>
      <c r="P397" s="240"/>
      <c r="Q397" s="240"/>
      <c r="R397" s="240"/>
      <c r="S397" s="240"/>
      <c r="T397" s="241"/>
      <c r="AT397" s="242" t="s">
        <v>194</v>
      </c>
      <c r="AU397" s="242" t="s">
        <v>187</v>
      </c>
      <c r="AV397" s="11" t="s">
        <v>187</v>
      </c>
      <c r="AW397" s="11" t="s">
        <v>35</v>
      </c>
      <c r="AX397" s="11" t="s">
        <v>73</v>
      </c>
      <c r="AY397" s="242" t="s">
        <v>180</v>
      </c>
    </row>
    <row r="398" spans="2:51" s="12" customFormat="1" ht="13.5">
      <c r="B398" s="243"/>
      <c r="C398" s="244"/>
      <c r="D398" s="233" t="s">
        <v>194</v>
      </c>
      <c r="E398" s="245" t="s">
        <v>22</v>
      </c>
      <c r="F398" s="246" t="s">
        <v>196</v>
      </c>
      <c r="G398" s="244"/>
      <c r="H398" s="247">
        <v>3</v>
      </c>
      <c r="I398" s="248"/>
      <c r="J398" s="244"/>
      <c r="K398" s="244"/>
      <c r="L398" s="249"/>
      <c r="M398" s="250"/>
      <c r="N398" s="251"/>
      <c r="O398" s="251"/>
      <c r="P398" s="251"/>
      <c r="Q398" s="251"/>
      <c r="R398" s="251"/>
      <c r="S398" s="251"/>
      <c r="T398" s="252"/>
      <c r="AT398" s="253" t="s">
        <v>194</v>
      </c>
      <c r="AU398" s="253" t="s">
        <v>187</v>
      </c>
      <c r="AV398" s="12" t="s">
        <v>186</v>
      </c>
      <c r="AW398" s="12" t="s">
        <v>35</v>
      </c>
      <c r="AX398" s="12" t="s">
        <v>10</v>
      </c>
      <c r="AY398" s="253" t="s">
        <v>180</v>
      </c>
    </row>
    <row r="399" spans="2:65" s="1" customFormat="1" ht="14.4" customHeight="1">
      <c r="B399" s="45"/>
      <c r="C399" s="220" t="s">
        <v>470</v>
      </c>
      <c r="D399" s="220" t="s">
        <v>182</v>
      </c>
      <c r="E399" s="221" t="s">
        <v>723</v>
      </c>
      <c r="F399" s="222" t="s">
        <v>724</v>
      </c>
      <c r="G399" s="223" t="s">
        <v>192</v>
      </c>
      <c r="H399" s="224">
        <v>20.06</v>
      </c>
      <c r="I399" s="225"/>
      <c r="J399" s="224">
        <f>ROUND(I399*H399,0)</f>
        <v>0</v>
      </c>
      <c r="K399" s="222" t="s">
        <v>193</v>
      </c>
      <c r="L399" s="71"/>
      <c r="M399" s="226" t="s">
        <v>22</v>
      </c>
      <c r="N399" s="227" t="s">
        <v>45</v>
      </c>
      <c r="O399" s="46"/>
      <c r="P399" s="228">
        <f>O399*H399</f>
        <v>0</v>
      </c>
      <c r="Q399" s="228">
        <v>0</v>
      </c>
      <c r="R399" s="228">
        <f>Q399*H399</f>
        <v>0</v>
      </c>
      <c r="S399" s="228">
        <v>0</v>
      </c>
      <c r="T399" s="229">
        <f>S399*H399</f>
        <v>0</v>
      </c>
      <c r="AR399" s="23" t="s">
        <v>224</v>
      </c>
      <c r="AT399" s="23" t="s">
        <v>182</v>
      </c>
      <c r="AU399" s="23" t="s">
        <v>187</v>
      </c>
      <c r="AY399" s="23" t="s">
        <v>180</v>
      </c>
      <c r="BE399" s="230">
        <f>IF(N399="základní",J399,0)</f>
        <v>0</v>
      </c>
      <c r="BF399" s="230">
        <f>IF(N399="snížená",J399,0)</f>
        <v>0</v>
      </c>
      <c r="BG399" s="230">
        <f>IF(N399="zákl. přenesená",J399,0)</f>
        <v>0</v>
      </c>
      <c r="BH399" s="230">
        <f>IF(N399="sníž. přenesená",J399,0)</f>
        <v>0</v>
      </c>
      <c r="BI399" s="230">
        <f>IF(N399="nulová",J399,0)</f>
        <v>0</v>
      </c>
      <c r="BJ399" s="23" t="s">
        <v>187</v>
      </c>
      <c r="BK399" s="230">
        <f>ROUND(I399*H399,0)</f>
        <v>0</v>
      </c>
      <c r="BL399" s="23" t="s">
        <v>224</v>
      </c>
      <c r="BM399" s="23" t="s">
        <v>725</v>
      </c>
    </row>
    <row r="400" spans="2:47" s="1" customFormat="1" ht="13.5">
      <c r="B400" s="45"/>
      <c r="C400" s="73"/>
      <c r="D400" s="233" t="s">
        <v>205</v>
      </c>
      <c r="E400" s="73"/>
      <c r="F400" s="254" t="s">
        <v>721</v>
      </c>
      <c r="G400" s="73"/>
      <c r="H400" s="73"/>
      <c r="I400" s="190"/>
      <c r="J400" s="73"/>
      <c r="K400" s="73"/>
      <c r="L400" s="71"/>
      <c r="M400" s="255"/>
      <c r="N400" s="46"/>
      <c r="O400" s="46"/>
      <c r="P400" s="46"/>
      <c r="Q400" s="46"/>
      <c r="R400" s="46"/>
      <c r="S400" s="46"/>
      <c r="T400" s="94"/>
      <c r="AT400" s="23" t="s">
        <v>205</v>
      </c>
      <c r="AU400" s="23" t="s">
        <v>187</v>
      </c>
    </row>
    <row r="401" spans="2:51" s="11" customFormat="1" ht="13.5">
      <c r="B401" s="231"/>
      <c r="C401" s="232"/>
      <c r="D401" s="233" t="s">
        <v>194</v>
      </c>
      <c r="E401" s="234" t="s">
        <v>22</v>
      </c>
      <c r="F401" s="235" t="s">
        <v>726</v>
      </c>
      <c r="G401" s="232"/>
      <c r="H401" s="236">
        <v>20.06</v>
      </c>
      <c r="I401" s="237"/>
      <c r="J401" s="232"/>
      <c r="K401" s="232"/>
      <c r="L401" s="238"/>
      <c r="M401" s="239"/>
      <c r="N401" s="240"/>
      <c r="O401" s="240"/>
      <c r="P401" s="240"/>
      <c r="Q401" s="240"/>
      <c r="R401" s="240"/>
      <c r="S401" s="240"/>
      <c r="T401" s="241"/>
      <c r="AT401" s="242" t="s">
        <v>194</v>
      </c>
      <c r="AU401" s="242" t="s">
        <v>187</v>
      </c>
      <c r="AV401" s="11" t="s">
        <v>187</v>
      </c>
      <c r="AW401" s="11" t="s">
        <v>35</v>
      </c>
      <c r="AX401" s="11" t="s">
        <v>73</v>
      </c>
      <c r="AY401" s="242" t="s">
        <v>180</v>
      </c>
    </row>
    <row r="402" spans="2:51" s="12" customFormat="1" ht="13.5">
      <c r="B402" s="243"/>
      <c r="C402" s="244"/>
      <c r="D402" s="233" t="s">
        <v>194</v>
      </c>
      <c r="E402" s="245" t="s">
        <v>22</v>
      </c>
      <c r="F402" s="246" t="s">
        <v>196</v>
      </c>
      <c r="G402" s="244"/>
      <c r="H402" s="247">
        <v>20.06</v>
      </c>
      <c r="I402" s="248"/>
      <c r="J402" s="244"/>
      <c r="K402" s="244"/>
      <c r="L402" s="249"/>
      <c r="M402" s="250"/>
      <c r="N402" s="251"/>
      <c r="O402" s="251"/>
      <c r="P402" s="251"/>
      <c r="Q402" s="251"/>
      <c r="R402" s="251"/>
      <c r="S402" s="251"/>
      <c r="T402" s="252"/>
      <c r="AT402" s="253" t="s">
        <v>194</v>
      </c>
      <c r="AU402" s="253" t="s">
        <v>187</v>
      </c>
      <c r="AV402" s="12" t="s">
        <v>186</v>
      </c>
      <c r="AW402" s="12" t="s">
        <v>35</v>
      </c>
      <c r="AX402" s="12" t="s">
        <v>10</v>
      </c>
      <c r="AY402" s="253" t="s">
        <v>180</v>
      </c>
    </row>
    <row r="403" spans="2:65" s="1" customFormat="1" ht="34.2" customHeight="1">
      <c r="B403" s="45"/>
      <c r="C403" s="220" t="s">
        <v>727</v>
      </c>
      <c r="D403" s="220" t="s">
        <v>182</v>
      </c>
      <c r="E403" s="221" t="s">
        <v>728</v>
      </c>
      <c r="F403" s="222" t="s">
        <v>729</v>
      </c>
      <c r="G403" s="223" t="s">
        <v>334</v>
      </c>
      <c r="H403" s="225"/>
      <c r="I403" s="225"/>
      <c r="J403" s="224">
        <f>ROUND(I403*H403,0)</f>
        <v>0</v>
      </c>
      <c r="K403" s="222" t="s">
        <v>193</v>
      </c>
      <c r="L403" s="71"/>
      <c r="M403" s="226" t="s">
        <v>22</v>
      </c>
      <c r="N403" s="227" t="s">
        <v>45</v>
      </c>
      <c r="O403" s="46"/>
      <c r="P403" s="228">
        <f>O403*H403</f>
        <v>0</v>
      </c>
      <c r="Q403" s="228">
        <v>0</v>
      </c>
      <c r="R403" s="228">
        <f>Q403*H403</f>
        <v>0</v>
      </c>
      <c r="S403" s="228">
        <v>0</v>
      </c>
      <c r="T403" s="229">
        <f>S403*H403</f>
        <v>0</v>
      </c>
      <c r="AR403" s="23" t="s">
        <v>224</v>
      </c>
      <c r="AT403" s="23" t="s">
        <v>182</v>
      </c>
      <c r="AU403" s="23" t="s">
        <v>187</v>
      </c>
      <c r="AY403" s="23" t="s">
        <v>180</v>
      </c>
      <c r="BE403" s="230">
        <f>IF(N403="základní",J403,0)</f>
        <v>0</v>
      </c>
      <c r="BF403" s="230">
        <f>IF(N403="snížená",J403,0)</f>
        <v>0</v>
      </c>
      <c r="BG403" s="230">
        <f>IF(N403="zákl. přenesená",J403,0)</f>
        <v>0</v>
      </c>
      <c r="BH403" s="230">
        <f>IF(N403="sníž. přenesená",J403,0)</f>
        <v>0</v>
      </c>
      <c r="BI403" s="230">
        <f>IF(N403="nulová",J403,0)</f>
        <v>0</v>
      </c>
      <c r="BJ403" s="23" t="s">
        <v>187</v>
      </c>
      <c r="BK403" s="230">
        <f>ROUND(I403*H403,0)</f>
        <v>0</v>
      </c>
      <c r="BL403" s="23" t="s">
        <v>224</v>
      </c>
      <c r="BM403" s="23" t="s">
        <v>730</v>
      </c>
    </row>
    <row r="404" spans="2:47" s="1" customFormat="1" ht="13.5">
      <c r="B404" s="45"/>
      <c r="C404" s="73"/>
      <c r="D404" s="233" t="s">
        <v>205</v>
      </c>
      <c r="E404" s="73"/>
      <c r="F404" s="254" t="s">
        <v>336</v>
      </c>
      <c r="G404" s="73"/>
      <c r="H404" s="73"/>
      <c r="I404" s="190"/>
      <c r="J404" s="73"/>
      <c r="K404" s="73"/>
      <c r="L404" s="71"/>
      <c r="M404" s="255"/>
      <c r="N404" s="46"/>
      <c r="O404" s="46"/>
      <c r="P404" s="46"/>
      <c r="Q404" s="46"/>
      <c r="R404" s="46"/>
      <c r="S404" s="46"/>
      <c r="T404" s="94"/>
      <c r="AT404" s="23" t="s">
        <v>205</v>
      </c>
      <c r="AU404" s="23" t="s">
        <v>187</v>
      </c>
    </row>
    <row r="405" spans="2:63" s="10" customFormat="1" ht="29.85" customHeight="1">
      <c r="B405" s="204"/>
      <c r="C405" s="205"/>
      <c r="D405" s="206" t="s">
        <v>72</v>
      </c>
      <c r="E405" s="218" t="s">
        <v>731</v>
      </c>
      <c r="F405" s="218" t="s">
        <v>732</v>
      </c>
      <c r="G405" s="205"/>
      <c r="H405" s="205"/>
      <c r="I405" s="208"/>
      <c r="J405" s="219">
        <f>BK405</f>
        <v>0</v>
      </c>
      <c r="K405" s="205"/>
      <c r="L405" s="210"/>
      <c r="M405" s="211"/>
      <c r="N405" s="212"/>
      <c r="O405" s="212"/>
      <c r="P405" s="213">
        <f>SUM(P406:P417)</f>
        <v>0</v>
      </c>
      <c r="Q405" s="212"/>
      <c r="R405" s="213">
        <f>SUM(R406:R417)</f>
        <v>0</v>
      </c>
      <c r="S405" s="212"/>
      <c r="T405" s="214">
        <f>SUM(T406:T417)</f>
        <v>0</v>
      </c>
      <c r="AR405" s="215" t="s">
        <v>187</v>
      </c>
      <c r="AT405" s="216" t="s">
        <v>72</v>
      </c>
      <c r="AU405" s="216" t="s">
        <v>10</v>
      </c>
      <c r="AY405" s="215" t="s">
        <v>180</v>
      </c>
      <c r="BK405" s="217">
        <f>SUM(BK406:BK417)</f>
        <v>0</v>
      </c>
    </row>
    <row r="406" spans="2:65" s="1" customFormat="1" ht="22.8" customHeight="1">
      <c r="B406" s="45"/>
      <c r="C406" s="220" t="s">
        <v>475</v>
      </c>
      <c r="D406" s="220" t="s">
        <v>182</v>
      </c>
      <c r="E406" s="221" t="s">
        <v>733</v>
      </c>
      <c r="F406" s="222" t="s">
        <v>734</v>
      </c>
      <c r="G406" s="223" t="s">
        <v>192</v>
      </c>
      <c r="H406" s="224">
        <v>78.82</v>
      </c>
      <c r="I406" s="225"/>
      <c r="J406" s="224">
        <f>ROUND(I406*H406,0)</f>
        <v>0</v>
      </c>
      <c r="K406" s="222" t="s">
        <v>193</v>
      </c>
      <c r="L406" s="71"/>
      <c r="M406" s="226" t="s">
        <v>22</v>
      </c>
      <c r="N406" s="227" t="s">
        <v>45</v>
      </c>
      <c r="O406" s="46"/>
      <c r="P406" s="228">
        <f>O406*H406</f>
        <v>0</v>
      </c>
      <c r="Q406" s="228">
        <v>0</v>
      </c>
      <c r="R406" s="228">
        <f>Q406*H406</f>
        <v>0</v>
      </c>
      <c r="S406" s="228">
        <v>0</v>
      </c>
      <c r="T406" s="229">
        <f>S406*H406</f>
        <v>0</v>
      </c>
      <c r="AR406" s="23" t="s">
        <v>224</v>
      </c>
      <c r="AT406" s="23" t="s">
        <v>182</v>
      </c>
      <c r="AU406" s="23" t="s">
        <v>187</v>
      </c>
      <c r="AY406" s="23" t="s">
        <v>180</v>
      </c>
      <c r="BE406" s="230">
        <f>IF(N406="základní",J406,0)</f>
        <v>0</v>
      </c>
      <c r="BF406" s="230">
        <f>IF(N406="snížená",J406,0)</f>
        <v>0</v>
      </c>
      <c r="BG406" s="230">
        <f>IF(N406="zákl. přenesená",J406,0)</f>
        <v>0</v>
      </c>
      <c r="BH406" s="230">
        <f>IF(N406="sníž. přenesená",J406,0)</f>
        <v>0</v>
      </c>
      <c r="BI406" s="230">
        <f>IF(N406="nulová",J406,0)</f>
        <v>0</v>
      </c>
      <c r="BJ406" s="23" t="s">
        <v>187</v>
      </c>
      <c r="BK406" s="230">
        <f>ROUND(I406*H406,0)</f>
        <v>0</v>
      </c>
      <c r="BL406" s="23" t="s">
        <v>224</v>
      </c>
      <c r="BM406" s="23" t="s">
        <v>735</v>
      </c>
    </row>
    <row r="407" spans="2:51" s="13" customFormat="1" ht="13.5">
      <c r="B407" s="256"/>
      <c r="C407" s="257"/>
      <c r="D407" s="233" t="s">
        <v>194</v>
      </c>
      <c r="E407" s="258" t="s">
        <v>22</v>
      </c>
      <c r="F407" s="259" t="s">
        <v>736</v>
      </c>
      <c r="G407" s="257"/>
      <c r="H407" s="258" t="s">
        <v>22</v>
      </c>
      <c r="I407" s="260"/>
      <c r="J407" s="257"/>
      <c r="K407" s="257"/>
      <c r="L407" s="261"/>
      <c r="M407" s="262"/>
      <c r="N407" s="263"/>
      <c r="O407" s="263"/>
      <c r="P407" s="263"/>
      <c r="Q407" s="263"/>
      <c r="R407" s="263"/>
      <c r="S407" s="263"/>
      <c r="T407" s="264"/>
      <c r="AT407" s="265" t="s">
        <v>194</v>
      </c>
      <c r="AU407" s="265" t="s">
        <v>187</v>
      </c>
      <c r="AV407" s="13" t="s">
        <v>10</v>
      </c>
      <c r="AW407" s="13" t="s">
        <v>35</v>
      </c>
      <c r="AX407" s="13" t="s">
        <v>73</v>
      </c>
      <c r="AY407" s="265" t="s">
        <v>180</v>
      </c>
    </row>
    <row r="408" spans="2:51" s="11" customFormat="1" ht="13.5">
      <c r="B408" s="231"/>
      <c r="C408" s="232"/>
      <c r="D408" s="233" t="s">
        <v>194</v>
      </c>
      <c r="E408" s="234" t="s">
        <v>22</v>
      </c>
      <c r="F408" s="235" t="s">
        <v>225</v>
      </c>
      <c r="G408" s="232"/>
      <c r="H408" s="236">
        <v>19.3</v>
      </c>
      <c r="I408" s="237"/>
      <c r="J408" s="232"/>
      <c r="K408" s="232"/>
      <c r="L408" s="238"/>
      <c r="M408" s="239"/>
      <c r="N408" s="240"/>
      <c r="O408" s="240"/>
      <c r="P408" s="240"/>
      <c r="Q408" s="240"/>
      <c r="R408" s="240"/>
      <c r="S408" s="240"/>
      <c r="T408" s="241"/>
      <c r="AT408" s="242" t="s">
        <v>194</v>
      </c>
      <c r="AU408" s="242" t="s">
        <v>187</v>
      </c>
      <c r="AV408" s="11" t="s">
        <v>187</v>
      </c>
      <c r="AW408" s="11" t="s">
        <v>35</v>
      </c>
      <c r="AX408" s="11" t="s">
        <v>73</v>
      </c>
      <c r="AY408" s="242" t="s">
        <v>180</v>
      </c>
    </row>
    <row r="409" spans="2:51" s="13" customFormat="1" ht="13.5">
      <c r="B409" s="256"/>
      <c r="C409" s="257"/>
      <c r="D409" s="233" t="s">
        <v>194</v>
      </c>
      <c r="E409" s="258" t="s">
        <v>22</v>
      </c>
      <c r="F409" s="259" t="s">
        <v>261</v>
      </c>
      <c r="G409" s="257"/>
      <c r="H409" s="258" t="s">
        <v>22</v>
      </c>
      <c r="I409" s="260"/>
      <c r="J409" s="257"/>
      <c r="K409" s="257"/>
      <c r="L409" s="261"/>
      <c r="M409" s="262"/>
      <c r="N409" s="263"/>
      <c r="O409" s="263"/>
      <c r="P409" s="263"/>
      <c r="Q409" s="263"/>
      <c r="R409" s="263"/>
      <c r="S409" s="263"/>
      <c r="T409" s="264"/>
      <c r="AT409" s="265" t="s">
        <v>194</v>
      </c>
      <c r="AU409" s="265" t="s">
        <v>187</v>
      </c>
      <c r="AV409" s="13" t="s">
        <v>10</v>
      </c>
      <c r="AW409" s="13" t="s">
        <v>35</v>
      </c>
      <c r="AX409" s="13" t="s">
        <v>73</v>
      </c>
      <c r="AY409" s="265" t="s">
        <v>180</v>
      </c>
    </row>
    <row r="410" spans="2:51" s="11" customFormat="1" ht="13.5">
      <c r="B410" s="231"/>
      <c r="C410" s="232"/>
      <c r="D410" s="233" t="s">
        <v>194</v>
      </c>
      <c r="E410" s="234" t="s">
        <v>22</v>
      </c>
      <c r="F410" s="235" t="s">
        <v>737</v>
      </c>
      <c r="G410" s="232"/>
      <c r="H410" s="236">
        <v>35.14</v>
      </c>
      <c r="I410" s="237"/>
      <c r="J410" s="232"/>
      <c r="K410" s="232"/>
      <c r="L410" s="238"/>
      <c r="M410" s="239"/>
      <c r="N410" s="240"/>
      <c r="O410" s="240"/>
      <c r="P410" s="240"/>
      <c r="Q410" s="240"/>
      <c r="R410" s="240"/>
      <c r="S410" s="240"/>
      <c r="T410" s="241"/>
      <c r="AT410" s="242" t="s">
        <v>194</v>
      </c>
      <c r="AU410" s="242" t="s">
        <v>187</v>
      </c>
      <c r="AV410" s="11" t="s">
        <v>187</v>
      </c>
      <c r="AW410" s="11" t="s">
        <v>35</v>
      </c>
      <c r="AX410" s="11" t="s">
        <v>73</v>
      </c>
      <c r="AY410" s="242" t="s">
        <v>180</v>
      </c>
    </row>
    <row r="411" spans="2:51" s="11" customFormat="1" ht="13.5">
      <c r="B411" s="231"/>
      <c r="C411" s="232"/>
      <c r="D411" s="233" t="s">
        <v>194</v>
      </c>
      <c r="E411" s="234" t="s">
        <v>22</v>
      </c>
      <c r="F411" s="235" t="s">
        <v>738</v>
      </c>
      <c r="G411" s="232"/>
      <c r="H411" s="236">
        <v>14.87</v>
      </c>
      <c r="I411" s="237"/>
      <c r="J411" s="232"/>
      <c r="K411" s="232"/>
      <c r="L411" s="238"/>
      <c r="M411" s="239"/>
      <c r="N411" s="240"/>
      <c r="O411" s="240"/>
      <c r="P411" s="240"/>
      <c r="Q411" s="240"/>
      <c r="R411" s="240"/>
      <c r="S411" s="240"/>
      <c r="T411" s="241"/>
      <c r="AT411" s="242" t="s">
        <v>194</v>
      </c>
      <c r="AU411" s="242" t="s">
        <v>187</v>
      </c>
      <c r="AV411" s="11" t="s">
        <v>187</v>
      </c>
      <c r="AW411" s="11" t="s">
        <v>35</v>
      </c>
      <c r="AX411" s="11" t="s">
        <v>73</v>
      </c>
      <c r="AY411" s="242" t="s">
        <v>180</v>
      </c>
    </row>
    <row r="412" spans="2:51" s="11" customFormat="1" ht="13.5">
      <c r="B412" s="231"/>
      <c r="C412" s="232"/>
      <c r="D412" s="233" t="s">
        <v>194</v>
      </c>
      <c r="E412" s="234" t="s">
        <v>22</v>
      </c>
      <c r="F412" s="235" t="s">
        <v>739</v>
      </c>
      <c r="G412" s="232"/>
      <c r="H412" s="236">
        <v>4.74</v>
      </c>
      <c r="I412" s="237"/>
      <c r="J412" s="232"/>
      <c r="K412" s="232"/>
      <c r="L412" s="238"/>
      <c r="M412" s="239"/>
      <c r="N412" s="240"/>
      <c r="O412" s="240"/>
      <c r="P412" s="240"/>
      <c r="Q412" s="240"/>
      <c r="R412" s="240"/>
      <c r="S412" s="240"/>
      <c r="T412" s="241"/>
      <c r="AT412" s="242" t="s">
        <v>194</v>
      </c>
      <c r="AU412" s="242" t="s">
        <v>187</v>
      </c>
      <c r="AV412" s="11" t="s">
        <v>187</v>
      </c>
      <c r="AW412" s="11" t="s">
        <v>35</v>
      </c>
      <c r="AX412" s="11" t="s">
        <v>73</v>
      </c>
      <c r="AY412" s="242" t="s">
        <v>180</v>
      </c>
    </row>
    <row r="413" spans="2:51" s="11" customFormat="1" ht="13.5">
      <c r="B413" s="231"/>
      <c r="C413" s="232"/>
      <c r="D413" s="233" t="s">
        <v>194</v>
      </c>
      <c r="E413" s="234" t="s">
        <v>22</v>
      </c>
      <c r="F413" s="235" t="s">
        <v>740</v>
      </c>
      <c r="G413" s="232"/>
      <c r="H413" s="236">
        <v>4.77</v>
      </c>
      <c r="I413" s="237"/>
      <c r="J413" s="232"/>
      <c r="K413" s="232"/>
      <c r="L413" s="238"/>
      <c r="M413" s="239"/>
      <c r="N413" s="240"/>
      <c r="O413" s="240"/>
      <c r="P413" s="240"/>
      <c r="Q413" s="240"/>
      <c r="R413" s="240"/>
      <c r="S413" s="240"/>
      <c r="T413" s="241"/>
      <c r="AT413" s="242" t="s">
        <v>194</v>
      </c>
      <c r="AU413" s="242" t="s">
        <v>187</v>
      </c>
      <c r="AV413" s="11" t="s">
        <v>187</v>
      </c>
      <c r="AW413" s="11" t="s">
        <v>35</v>
      </c>
      <c r="AX413" s="11" t="s">
        <v>73</v>
      </c>
      <c r="AY413" s="242" t="s">
        <v>180</v>
      </c>
    </row>
    <row r="414" spans="2:51" s="12" customFormat="1" ht="13.5">
      <c r="B414" s="243"/>
      <c r="C414" s="244"/>
      <c r="D414" s="233" t="s">
        <v>194</v>
      </c>
      <c r="E414" s="245" t="s">
        <v>22</v>
      </c>
      <c r="F414" s="246" t="s">
        <v>196</v>
      </c>
      <c r="G414" s="244"/>
      <c r="H414" s="247">
        <v>78.82</v>
      </c>
      <c r="I414" s="248"/>
      <c r="J414" s="244"/>
      <c r="K414" s="244"/>
      <c r="L414" s="249"/>
      <c r="M414" s="250"/>
      <c r="N414" s="251"/>
      <c r="O414" s="251"/>
      <c r="P414" s="251"/>
      <c r="Q414" s="251"/>
      <c r="R414" s="251"/>
      <c r="S414" s="251"/>
      <c r="T414" s="252"/>
      <c r="AT414" s="253" t="s">
        <v>194</v>
      </c>
      <c r="AU414" s="253" t="s">
        <v>187</v>
      </c>
      <c r="AV414" s="12" t="s">
        <v>186</v>
      </c>
      <c r="AW414" s="12" t="s">
        <v>35</v>
      </c>
      <c r="AX414" s="12" t="s">
        <v>10</v>
      </c>
      <c r="AY414" s="253" t="s">
        <v>180</v>
      </c>
    </row>
    <row r="415" spans="2:65" s="1" customFormat="1" ht="34.2" customHeight="1">
      <c r="B415" s="45"/>
      <c r="C415" s="220" t="s">
        <v>741</v>
      </c>
      <c r="D415" s="220" t="s">
        <v>182</v>
      </c>
      <c r="E415" s="221" t="s">
        <v>742</v>
      </c>
      <c r="F415" s="222" t="s">
        <v>743</v>
      </c>
      <c r="G415" s="223" t="s">
        <v>192</v>
      </c>
      <c r="H415" s="224">
        <v>78.82</v>
      </c>
      <c r="I415" s="225"/>
      <c r="J415" s="224">
        <f>ROUND(I415*H415,0)</f>
        <v>0</v>
      </c>
      <c r="K415" s="222" t="s">
        <v>193</v>
      </c>
      <c r="L415" s="71"/>
      <c r="M415" s="226" t="s">
        <v>22</v>
      </c>
      <c r="N415" s="227" t="s">
        <v>45</v>
      </c>
      <c r="O415" s="46"/>
      <c r="P415" s="228">
        <f>O415*H415</f>
        <v>0</v>
      </c>
      <c r="Q415" s="228">
        <v>0</v>
      </c>
      <c r="R415" s="228">
        <f>Q415*H415</f>
        <v>0</v>
      </c>
      <c r="S415" s="228">
        <v>0</v>
      </c>
      <c r="T415" s="229">
        <f>S415*H415</f>
        <v>0</v>
      </c>
      <c r="AR415" s="23" t="s">
        <v>224</v>
      </c>
      <c r="AT415" s="23" t="s">
        <v>182</v>
      </c>
      <c r="AU415" s="23" t="s">
        <v>187</v>
      </c>
      <c r="AY415" s="23" t="s">
        <v>180</v>
      </c>
      <c r="BE415" s="230">
        <f>IF(N415="základní",J415,0)</f>
        <v>0</v>
      </c>
      <c r="BF415" s="230">
        <f>IF(N415="snížená",J415,0)</f>
        <v>0</v>
      </c>
      <c r="BG415" s="230">
        <f>IF(N415="zákl. přenesená",J415,0)</f>
        <v>0</v>
      </c>
      <c r="BH415" s="230">
        <f>IF(N415="sníž. přenesená",J415,0)</f>
        <v>0</v>
      </c>
      <c r="BI415" s="230">
        <f>IF(N415="nulová",J415,0)</f>
        <v>0</v>
      </c>
      <c r="BJ415" s="23" t="s">
        <v>187</v>
      </c>
      <c r="BK415" s="230">
        <f>ROUND(I415*H415,0)</f>
        <v>0</v>
      </c>
      <c r="BL415" s="23" t="s">
        <v>224</v>
      </c>
      <c r="BM415" s="23" t="s">
        <v>744</v>
      </c>
    </row>
    <row r="416" spans="2:51" s="11" customFormat="1" ht="13.5">
      <c r="B416" s="231"/>
      <c r="C416" s="232"/>
      <c r="D416" s="233" t="s">
        <v>194</v>
      </c>
      <c r="E416" s="234" t="s">
        <v>22</v>
      </c>
      <c r="F416" s="235" t="s">
        <v>745</v>
      </c>
      <c r="G416" s="232"/>
      <c r="H416" s="236">
        <v>78.82</v>
      </c>
      <c r="I416" s="237"/>
      <c r="J416" s="232"/>
      <c r="K416" s="232"/>
      <c r="L416" s="238"/>
      <c r="M416" s="239"/>
      <c r="N416" s="240"/>
      <c r="O416" s="240"/>
      <c r="P416" s="240"/>
      <c r="Q416" s="240"/>
      <c r="R416" s="240"/>
      <c r="S416" s="240"/>
      <c r="T416" s="241"/>
      <c r="AT416" s="242" t="s">
        <v>194</v>
      </c>
      <c r="AU416" s="242" t="s">
        <v>187</v>
      </c>
      <c r="AV416" s="11" t="s">
        <v>187</v>
      </c>
      <c r="AW416" s="11" t="s">
        <v>35</v>
      </c>
      <c r="AX416" s="11" t="s">
        <v>73</v>
      </c>
      <c r="AY416" s="242" t="s">
        <v>180</v>
      </c>
    </row>
    <row r="417" spans="2:51" s="12" customFormat="1" ht="13.5">
      <c r="B417" s="243"/>
      <c r="C417" s="244"/>
      <c r="D417" s="233" t="s">
        <v>194</v>
      </c>
      <c r="E417" s="245" t="s">
        <v>22</v>
      </c>
      <c r="F417" s="246" t="s">
        <v>196</v>
      </c>
      <c r="G417" s="244"/>
      <c r="H417" s="247">
        <v>78.82</v>
      </c>
      <c r="I417" s="248"/>
      <c r="J417" s="244"/>
      <c r="K417" s="244"/>
      <c r="L417" s="249"/>
      <c r="M417" s="275"/>
      <c r="N417" s="276"/>
      <c r="O417" s="276"/>
      <c r="P417" s="276"/>
      <c r="Q417" s="276"/>
      <c r="R417" s="276"/>
      <c r="S417" s="276"/>
      <c r="T417" s="277"/>
      <c r="AT417" s="253" t="s">
        <v>194</v>
      </c>
      <c r="AU417" s="253" t="s">
        <v>187</v>
      </c>
      <c r="AV417" s="12" t="s">
        <v>186</v>
      </c>
      <c r="AW417" s="12" t="s">
        <v>35</v>
      </c>
      <c r="AX417" s="12" t="s">
        <v>10</v>
      </c>
      <c r="AY417" s="253" t="s">
        <v>180</v>
      </c>
    </row>
    <row r="418" spans="2:12" s="1" customFormat="1" ht="6.95" customHeight="1">
      <c r="B418" s="66"/>
      <c r="C418" s="67"/>
      <c r="D418" s="67"/>
      <c r="E418" s="67"/>
      <c r="F418" s="67"/>
      <c r="G418" s="67"/>
      <c r="H418" s="67"/>
      <c r="I418" s="165"/>
      <c r="J418" s="67"/>
      <c r="K418" s="67"/>
      <c r="L418" s="71"/>
    </row>
  </sheetData>
  <sheetProtection password="CC35" sheet="1" objects="1" scenarios="1" formatColumns="0" formatRows="0" autoFilter="0"/>
  <autoFilter ref="C93:K417"/>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4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93</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749</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ROUND(J94,2)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ROUND(SUM(BE94:BE417),2)</f>
        <v>0</v>
      </c>
      <c r="G30" s="46"/>
      <c r="H30" s="46"/>
      <c r="I30" s="157">
        <v>0.21</v>
      </c>
      <c r="J30" s="156">
        <f>ROUND(ROUND((SUM(BE94:BE417)),2)*I30,0)</f>
        <v>0</v>
      </c>
      <c r="K30" s="50"/>
    </row>
    <row r="31" spans="2:11" s="1" customFormat="1" ht="14.4" customHeight="1">
      <c r="B31" s="45"/>
      <c r="C31" s="46"/>
      <c r="D31" s="46"/>
      <c r="E31" s="54" t="s">
        <v>45</v>
      </c>
      <c r="F31" s="156">
        <f>ROUND(SUM(BF94:BF417),2)</f>
        <v>0</v>
      </c>
      <c r="G31" s="46"/>
      <c r="H31" s="46"/>
      <c r="I31" s="157">
        <v>0.15</v>
      </c>
      <c r="J31" s="156">
        <f>ROUND(ROUND((SUM(BF94:BF417)),2)*I31,0)</f>
        <v>0</v>
      </c>
      <c r="K31" s="50"/>
    </row>
    <row r="32" spans="2:11" s="1" customFormat="1" ht="14.4" customHeight="1" hidden="1">
      <c r="B32" s="45"/>
      <c r="C32" s="46"/>
      <c r="D32" s="46"/>
      <c r="E32" s="54" t="s">
        <v>46</v>
      </c>
      <c r="F32" s="156">
        <f>ROUND(SUM(BG94:BG417),2)</f>
        <v>0</v>
      </c>
      <c r="G32" s="46"/>
      <c r="H32" s="46"/>
      <c r="I32" s="157">
        <v>0.21</v>
      </c>
      <c r="J32" s="156">
        <v>0</v>
      </c>
      <c r="K32" s="50"/>
    </row>
    <row r="33" spans="2:11" s="1" customFormat="1" ht="14.4" customHeight="1" hidden="1">
      <c r="B33" s="45"/>
      <c r="C33" s="46"/>
      <c r="D33" s="46"/>
      <c r="E33" s="54" t="s">
        <v>47</v>
      </c>
      <c r="F33" s="156">
        <f>ROUND(SUM(BH94:BH417),2)</f>
        <v>0</v>
      </c>
      <c r="G33" s="46"/>
      <c r="H33" s="46"/>
      <c r="I33" s="157">
        <v>0.15</v>
      </c>
      <c r="J33" s="156">
        <v>0</v>
      </c>
      <c r="K33" s="50"/>
    </row>
    <row r="34" spans="2:11" s="1" customFormat="1" ht="14.4" customHeight="1" hidden="1">
      <c r="B34" s="45"/>
      <c r="C34" s="46"/>
      <c r="D34" s="46"/>
      <c r="E34" s="54" t="s">
        <v>48</v>
      </c>
      <c r="F34" s="156">
        <f>ROUND(SUM(BI94:BI417),2)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02-2 - SO 02-2 Byt 1+1 č. 2</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J94</f>
        <v>0</v>
      </c>
      <c r="K56" s="50"/>
      <c r="AU56" s="23" t="s">
        <v>145</v>
      </c>
    </row>
    <row r="57" spans="2:11" s="7" customFormat="1" ht="24.95" customHeight="1">
      <c r="B57" s="176"/>
      <c r="C57" s="177"/>
      <c r="D57" s="178" t="s">
        <v>146</v>
      </c>
      <c r="E57" s="179"/>
      <c r="F57" s="179"/>
      <c r="G57" s="179"/>
      <c r="H57" s="179"/>
      <c r="I57" s="180"/>
      <c r="J57" s="181">
        <f>J95</f>
        <v>0</v>
      </c>
      <c r="K57" s="182"/>
    </row>
    <row r="58" spans="2:11" s="8" customFormat="1" ht="19.9" customHeight="1">
      <c r="B58" s="183"/>
      <c r="C58" s="184"/>
      <c r="D58" s="185" t="s">
        <v>147</v>
      </c>
      <c r="E58" s="186"/>
      <c r="F58" s="186"/>
      <c r="G58" s="186"/>
      <c r="H58" s="186"/>
      <c r="I58" s="187"/>
      <c r="J58" s="188">
        <f>J96</f>
        <v>0</v>
      </c>
      <c r="K58" s="189"/>
    </row>
    <row r="59" spans="2:11" s="8" customFormat="1" ht="19.9" customHeight="1">
      <c r="B59" s="183"/>
      <c r="C59" s="184"/>
      <c r="D59" s="185" t="s">
        <v>148</v>
      </c>
      <c r="E59" s="186"/>
      <c r="F59" s="186"/>
      <c r="G59" s="186"/>
      <c r="H59" s="186"/>
      <c r="I59" s="187"/>
      <c r="J59" s="188">
        <f>J98</f>
        <v>0</v>
      </c>
      <c r="K59" s="189"/>
    </row>
    <row r="60" spans="2:11" s="8" customFormat="1" ht="19.9" customHeight="1">
      <c r="B60" s="183"/>
      <c r="C60" s="184"/>
      <c r="D60" s="185" t="s">
        <v>149</v>
      </c>
      <c r="E60" s="186"/>
      <c r="F60" s="186"/>
      <c r="G60" s="186"/>
      <c r="H60" s="186"/>
      <c r="I60" s="187"/>
      <c r="J60" s="188">
        <f>J121</f>
        <v>0</v>
      </c>
      <c r="K60" s="189"/>
    </row>
    <row r="61" spans="2:11" s="8" customFormat="1" ht="19.9" customHeight="1">
      <c r="B61" s="183"/>
      <c r="C61" s="184"/>
      <c r="D61" s="185" t="s">
        <v>150</v>
      </c>
      <c r="E61" s="186"/>
      <c r="F61" s="186"/>
      <c r="G61" s="186"/>
      <c r="H61" s="186"/>
      <c r="I61" s="187"/>
      <c r="J61" s="188">
        <f>J161</f>
        <v>0</v>
      </c>
      <c r="K61" s="189"/>
    </row>
    <row r="62" spans="2:11" s="8" customFormat="1" ht="19.9" customHeight="1">
      <c r="B62" s="183"/>
      <c r="C62" s="184"/>
      <c r="D62" s="185" t="s">
        <v>151</v>
      </c>
      <c r="E62" s="186"/>
      <c r="F62" s="186"/>
      <c r="G62" s="186"/>
      <c r="H62" s="186"/>
      <c r="I62" s="187"/>
      <c r="J62" s="188">
        <f>J173</f>
        <v>0</v>
      </c>
      <c r="K62" s="189"/>
    </row>
    <row r="63" spans="2:11" s="8" customFormat="1" ht="19.9" customHeight="1">
      <c r="B63" s="183"/>
      <c r="C63" s="184"/>
      <c r="D63" s="185" t="s">
        <v>152</v>
      </c>
      <c r="E63" s="186"/>
      <c r="F63" s="186"/>
      <c r="G63" s="186"/>
      <c r="H63" s="186"/>
      <c r="I63" s="187"/>
      <c r="J63" s="188">
        <f>J186</f>
        <v>0</v>
      </c>
      <c r="K63" s="189"/>
    </row>
    <row r="64" spans="2:11" s="7" customFormat="1" ht="24.95" customHeight="1">
      <c r="B64" s="176"/>
      <c r="C64" s="177"/>
      <c r="D64" s="178" t="s">
        <v>153</v>
      </c>
      <c r="E64" s="179"/>
      <c r="F64" s="179"/>
      <c r="G64" s="179"/>
      <c r="H64" s="179"/>
      <c r="I64" s="180"/>
      <c r="J64" s="181">
        <f>J189</f>
        <v>0</v>
      </c>
      <c r="K64" s="182"/>
    </row>
    <row r="65" spans="2:11" s="8" customFormat="1" ht="19.9" customHeight="1">
      <c r="B65" s="183"/>
      <c r="C65" s="184"/>
      <c r="D65" s="185" t="s">
        <v>154</v>
      </c>
      <c r="E65" s="186"/>
      <c r="F65" s="186"/>
      <c r="G65" s="186"/>
      <c r="H65" s="186"/>
      <c r="I65" s="187"/>
      <c r="J65" s="188">
        <f>J190</f>
        <v>0</v>
      </c>
      <c r="K65" s="189"/>
    </row>
    <row r="66" spans="2:11" s="8" customFormat="1" ht="19.9" customHeight="1">
      <c r="B66" s="183"/>
      <c r="C66" s="184"/>
      <c r="D66" s="185" t="s">
        <v>155</v>
      </c>
      <c r="E66" s="186"/>
      <c r="F66" s="186"/>
      <c r="G66" s="186"/>
      <c r="H66" s="186"/>
      <c r="I66" s="187"/>
      <c r="J66" s="188">
        <f>J205</f>
        <v>0</v>
      </c>
      <c r="K66" s="189"/>
    </row>
    <row r="67" spans="2:11" s="8" customFormat="1" ht="19.9" customHeight="1">
      <c r="B67" s="183"/>
      <c r="C67" s="184"/>
      <c r="D67" s="185" t="s">
        <v>156</v>
      </c>
      <c r="E67" s="186"/>
      <c r="F67" s="186"/>
      <c r="G67" s="186"/>
      <c r="H67" s="186"/>
      <c r="I67" s="187"/>
      <c r="J67" s="188">
        <f>J226</f>
        <v>0</v>
      </c>
      <c r="K67" s="189"/>
    </row>
    <row r="68" spans="2:11" s="8" customFormat="1" ht="19.9" customHeight="1">
      <c r="B68" s="183"/>
      <c r="C68" s="184"/>
      <c r="D68" s="185" t="s">
        <v>157</v>
      </c>
      <c r="E68" s="186"/>
      <c r="F68" s="186"/>
      <c r="G68" s="186"/>
      <c r="H68" s="186"/>
      <c r="I68" s="187"/>
      <c r="J68" s="188">
        <f>J245</f>
        <v>0</v>
      </c>
      <c r="K68" s="189"/>
    </row>
    <row r="69" spans="2:11" s="8" customFormat="1" ht="19.9" customHeight="1">
      <c r="B69" s="183"/>
      <c r="C69" s="184"/>
      <c r="D69" s="185" t="s">
        <v>158</v>
      </c>
      <c r="E69" s="186"/>
      <c r="F69" s="186"/>
      <c r="G69" s="186"/>
      <c r="H69" s="186"/>
      <c r="I69" s="187"/>
      <c r="J69" s="188">
        <f>J269</f>
        <v>0</v>
      </c>
      <c r="K69" s="189"/>
    </row>
    <row r="70" spans="2:11" s="8" customFormat="1" ht="19.9" customHeight="1">
      <c r="B70" s="183"/>
      <c r="C70" s="184"/>
      <c r="D70" s="185" t="s">
        <v>159</v>
      </c>
      <c r="E70" s="186"/>
      <c r="F70" s="186"/>
      <c r="G70" s="186"/>
      <c r="H70" s="186"/>
      <c r="I70" s="187"/>
      <c r="J70" s="188">
        <f>J297</f>
        <v>0</v>
      </c>
      <c r="K70" s="189"/>
    </row>
    <row r="71" spans="2:11" s="8" customFormat="1" ht="19.9" customHeight="1">
      <c r="B71" s="183"/>
      <c r="C71" s="184"/>
      <c r="D71" s="185" t="s">
        <v>160</v>
      </c>
      <c r="E71" s="186"/>
      <c r="F71" s="186"/>
      <c r="G71" s="186"/>
      <c r="H71" s="186"/>
      <c r="I71" s="187"/>
      <c r="J71" s="188">
        <f>J310</f>
        <v>0</v>
      </c>
      <c r="K71" s="189"/>
    </row>
    <row r="72" spans="2:11" s="8" customFormat="1" ht="19.9" customHeight="1">
      <c r="B72" s="183"/>
      <c r="C72" s="184"/>
      <c r="D72" s="185" t="s">
        <v>161</v>
      </c>
      <c r="E72" s="186"/>
      <c r="F72" s="186"/>
      <c r="G72" s="186"/>
      <c r="H72" s="186"/>
      <c r="I72" s="187"/>
      <c r="J72" s="188">
        <f>J345</f>
        <v>0</v>
      </c>
      <c r="K72" s="189"/>
    </row>
    <row r="73" spans="2:11" s="8" customFormat="1" ht="19.9" customHeight="1">
      <c r="B73" s="183"/>
      <c r="C73" s="184"/>
      <c r="D73" s="185" t="s">
        <v>162</v>
      </c>
      <c r="E73" s="186"/>
      <c r="F73" s="186"/>
      <c r="G73" s="186"/>
      <c r="H73" s="186"/>
      <c r="I73" s="187"/>
      <c r="J73" s="188">
        <f>J376</f>
        <v>0</v>
      </c>
      <c r="K73" s="189"/>
    </row>
    <row r="74" spans="2:11" s="8" customFormat="1" ht="19.9" customHeight="1">
      <c r="B74" s="183"/>
      <c r="C74" s="184"/>
      <c r="D74" s="185" t="s">
        <v>163</v>
      </c>
      <c r="E74" s="186"/>
      <c r="F74" s="186"/>
      <c r="G74" s="186"/>
      <c r="H74" s="186"/>
      <c r="I74" s="187"/>
      <c r="J74" s="188">
        <f>J405</f>
        <v>0</v>
      </c>
      <c r="K74" s="189"/>
    </row>
    <row r="75" spans="2:11" s="1" customFormat="1" ht="21.8" customHeight="1">
      <c r="B75" s="45"/>
      <c r="C75" s="46"/>
      <c r="D75" s="46"/>
      <c r="E75" s="46"/>
      <c r="F75" s="46"/>
      <c r="G75" s="46"/>
      <c r="H75" s="46"/>
      <c r="I75" s="143"/>
      <c r="J75" s="46"/>
      <c r="K75" s="50"/>
    </row>
    <row r="76" spans="2:11" s="1" customFormat="1" ht="6.95" customHeight="1">
      <c r="B76" s="66"/>
      <c r="C76" s="67"/>
      <c r="D76" s="67"/>
      <c r="E76" s="67"/>
      <c r="F76" s="67"/>
      <c r="G76" s="67"/>
      <c r="H76" s="67"/>
      <c r="I76" s="165"/>
      <c r="J76" s="67"/>
      <c r="K76" s="68"/>
    </row>
    <row r="80" spans="2:12" s="1" customFormat="1" ht="6.95" customHeight="1">
      <c r="B80" s="69"/>
      <c r="C80" s="70"/>
      <c r="D80" s="70"/>
      <c r="E80" s="70"/>
      <c r="F80" s="70"/>
      <c r="G80" s="70"/>
      <c r="H80" s="70"/>
      <c r="I80" s="168"/>
      <c r="J80" s="70"/>
      <c r="K80" s="70"/>
      <c r="L80" s="71"/>
    </row>
    <row r="81" spans="2:12" s="1" customFormat="1" ht="36.95" customHeight="1">
      <c r="B81" s="45"/>
      <c r="C81" s="72" t="s">
        <v>164</v>
      </c>
      <c r="D81" s="73"/>
      <c r="E81" s="73"/>
      <c r="F81" s="73"/>
      <c r="G81" s="73"/>
      <c r="H81" s="73"/>
      <c r="I81" s="190"/>
      <c r="J81" s="73"/>
      <c r="K81" s="73"/>
      <c r="L81" s="71"/>
    </row>
    <row r="82" spans="2:12" s="1" customFormat="1" ht="6.95" customHeight="1">
      <c r="B82" s="45"/>
      <c r="C82" s="73"/>
      <c r="D82" s="73"/>
      <c r="E82" s="73"/>
      <c r="F82" s="73"/>
      <c r="G82" s="73"/>
      <c r="H82" s="73"/>
      <c r="I82" s="190"/>
      <c r="J82" s="73"/>
      <c r="K82" s="73"/>
      <c r="L82" s="71"/>
    </row>
    <row r="83" spans="2:12" s="1" customFormat="1" ht="14.4" customHeight="1">
      <c r="B83" s="45"/>
      <c r="C83" s="75" t="s">
        <v>18</v>
      </c>
      <c r="D83" s="73"/>
      <c r="E83" s="73"/>
      <c r="F83" s="73"/>
      <c r="G83" s="73"/>
      <c r="H83" s="73"/>
      <c r="I83" s="190"/>
      <c r="J83" s="73"/>
      <c r="K83" s="73"/>
      <c r="L83" s="71"/>
    </row>
    <row r="84" spans="2:12" s="1" customFormat="1" ht="14.4" customHeight="1">
      <c r="B84" s="45"/>
      <c r="C84" s="73"/>
      <c r="D84" s="73"/>
      <c r="E84" s="191" t="str">
        <f>E7</f>
        <v>6118 Klatovská nemocnice, a. s.</v>
      </c>
      <c r="F84" s="75"/>
      <c r="G84" s="75"/>
      <c r="H84" s="75"/>
      <c r="I84" s="190"/>
      <c r="J84" s="73"/>
      <c r="K84" s="73"/>
      <c r="L84" s="71"/>
    </row>
    <row r="85" spans="2:12" s="1" customFormat="1" ht="14.4" customHeight="1">
      <c r="B85" s="45"/>
      <c r="C85" s="75" t="s">
        <v>139</v>
      </c>
      <c r="D85" s="73"/>
      <c r="E85" s="73"/>
      <c r="F85" s="73"/>
      <c r="G85" s="73"/>
      <c r="H85" s="73"/>
      <c r="I85" s="190"/>
      <c r="J85" s="73"/>
      <c r="K85" s="73"/>
      <c r="L85" s="71"/>
    </row>
    <row r="86" spans="2:12" s="1" customFormat="1" ht="16.2" customHeight="1">
      <c r="B86" s="45"/>
      <c r="C86" s="73"/>
      <c r="D86" s="73"/>
      <c r="E86" s="81" t="str">
        <f>E9</f>
        <v>02-2 - SO 02-2 Byt 1+1 č. 2</v>
      </c>
      <c r="F86" s="73"/>
      <c r="G86" s="73"/>
      <c r="H86" s="73"/>
      <c r="I86" s="190"/>
      <c r="J86" s="73"/>
      <c r="K86" s="73"/>
      <c r="L86" s="71"/>
    </row>
    <row r="87" spans="2:12" s="1" customFormat="1" ht="6.95" customHeight="1">
      <c r="B87" s="45"/>
      <c r="C87" s="73"/>
      <c r="D87" s="73"/>
      <c r="E87" s="73"/>
      <c r="F87" s="73"/>
      <c r="G87" s="73"/>
      <c r="H87" s="73"/>
      <c r="I87" s="190"/>
      <c r="J87" s="73"/>
      <c r="K87" s="73"/>
      <c r="L87" s="71"/>
    </row>
    <row r="88" spans="2:12" s="1" customFormat="1" ht="18" customHeight="1">
      <c r="B88" s="45"/>
      <c r="C88" s="75" t="s">
        <v>24</v>
      </c>
      <c r="D88" s="73"/>
      <c r="E88" s="73"/>
      <c r="F88" s="192" t="str">
        <f>F12</f>
        <v xml:space="preserve"> </v>
      </c>
      <c r="G88" s="73"/>
      <c r="H88" s="73"/>
      <c r="I88" s="193" t="s">
        <v>26</v>
      </c>
      <c r="J88" s="84" t="str">
        <f>IF(J12="","",J12)</f>
        <v>28. 5. 2018</v>
      </c>
      <c r="K88" s="73"/>
      <c r="L88" s="71"/>
    </row>
    <row r="89" spans="2:12" s="1" customFormat="1" ht="6.95" customHeight="1">
      <c r="B89" s="45"/>
      <c r="C89" s="73"/>
      <c r="D89" s="73"/>
      <c r="E89" s="73"/>
      <c r="F89" s="73"/>
      <c r="G89" s="73"/>
      <c r="H89" s="73"/>
      <c r="I89" s="190"/>
      <c r="J89" s="73"/>
      <c r="K89" s="73"/>
      <c r="L89" s="71"/>
    </row>
    <row r="90" spans="2:12" s="1" customFormat="1" ht="13.5">
      <c r="B90" s="45"/>
      <c r="C90" s="75" t="s">
        <v>30</v>
      </c>
      <c r="D90" s="73"/>
      <c r="E90" s="73"/>
      <c r="F90" s="192" t="str">
        <f>E15</f>
        <v xml:space="preserve"> </v>
      </c>
      <c r="G90" s="73"/>
      <c r="H90" s="73"/>
      <c r="I90" s="193" t="s">
        <v>36</v>
      </c>
      <c r="J90" s="192" t="str">
        <f>E21</f>
        <v xml:space="preserve"> </v>
      </c>
      <c r="K90" s="73"/>
      <c r="L90" s="71"/>
    </row>
    <row r="91" spans="2:12" s="1" customFormat="1" ht="14.4" customHeight="1">
      <c r="B91" s="45"/>
      <c r="C91" s="75" t="s">
        <v>33</v>
      </c>
      <c r="D91" s="73"/>
      <c r="E91" s="73"/>
      <c r="F91" s="192" t="str">
        <f>IF(E18="","",E18)</f>
        <v/>
      </c>
      <c r="G91" s="73"/>
      <c r="H91" s="73"/>
      <c r="I91" s="190"/>
      <c r="J91" s="73"/>
      <c r="K91" s="73"/>
      <c r="L91" s="71"/>
    </row>
    <row r="92" spans="2:12" s="1" customFormat="1" ht="10.3" customHeight="1">
      <c r="B92" s="45"/>
      <c r="C92" s="73"/>
      <c r="D92" s="73"/>
      <c r="E92" s="73"/>
      <c r="F92" s="73"/>
      <c r="G92" s="73"/>
      <c r="H92" s="73"/>
      <c r="I92" s="190"/>
      <c r="J92" s="73"/>
      <c r="K92" s="73"/>
      <c r="L92" s="71"/>
    </row>
    <row r="93" spans="2:20" s="9" customFormat="1" ht="29.25" customHeight="1">
      <c r="B93" s="194"/>
      <c r="C93" s="195" t="s">
        <v>165</v>
      </c>
      <c r="D93" s="196" t="s">
        <v>58</v>
      </c>
      <c r="E93" s="196" t="s">
        <v>54</v>
      </c>
      <c r="F93" s="196" t="s">
        <v>166</v>
      </c>
      <c r="G93" s="196" t="s">
        <v>167</v>
      </c>
      <c r="H93" s="196" t="s">
        <v>168</v>
      </c>
      <c r="I93" s="197" t="s">
        <v>169</v>
      </c>
      <c r="J93" s="196" t="s">
        <v>143</v>
      </c>
      <c r="K93" s="198" t="s">
        <v>170</v>
      </c>
      <c r="L93" s="199"/>
      <c r="M93" s="101" t="s">
        <v>171</v>
      </c>
      <c r="N93" s="102" t="s">
        <v>43</v>
      </c>
      <c r="O93" s="102" t="s">
        <v>172</v>
      </c>
      <c r="P93" s="102" t="s">
        <v>173</v>
      </c>
      <c r="Q93" s="102" t="s">
        <v>174</v>
      </c>
      <c r="R93" s="102" t="s">
        <v>175</v>
      </c>
      <c r="S93" s="102" t="s">
        <v>176</v>
      </c>
      <c r="T93" s="103" t="s">
        <v>177</v>
      </c>
    </row>
    <row r="94" spans="2:63" s="1" customFormat="1" ht="29.25" customHeight="1">
      <c r="B94" s="45"/>
      <c r="C94" s="107" t="s">
        <v>144</v>
      </c>
      <c r="D94" s="73"/>
      <c r="E94" s="73"/>
      <c r="F94" s="73"/>
      <c r="G94" s="73"/>
      <c r="H94" s="73"/>
      <c r="I94" s="190"/>
      <c r="J94" s="200">
        <f>BK94</f>
        <v>0</v>
      </c>
      <c r="K94" s="73"/>
      <c r="L94" s="71"/>
      <c r="M94" s="104"/>
      <c r="N94" s="105"/>
      <c r="O94" s="105"/>
      <c r="P94" s="201">
        <f>P95+P189</f>
        <v>0</v>
      </c>
      <c r="Q94" s="105"/>
      <c r="R94" s="201">
        <f>R95+R189</f>
        <v>0</v>
      </c>
      <c r="S94" s="105"/>
      <c r="T94" s="202">
        <f>T95+T189</f>
        <v>0</v>
      </c>
      <c r="AT94" s="23" t="s">
        <v>72</v>
      </c>
      <c r="AU94" s="23" t="s">
        <v>145</v>
      </c>
      <c r="BK94" s="203">
        <f>BK95+BK189</f>
        <v>0</v>
      </c>
    </row>
    <row r="95" spans="2:63" s="10" customFormat="1" ht="37.4" customHeight="1">
      <c r="B95" s="204"/>
      <c r="C95" s="205"/>
      <c r="D95" s="206" t="s">
        <v>72</v>
      </c>
      <c r="E95" s="207" t="s">
        <v>178</v>
      </c>
      <c r="F95" s="207" t="s">
        <v>179</v>
      </c>
      <c r="G95" s="205"/>
      <c r="H95" s="205"/>
      <c r="I95" s="208"/>
      <c r="J95" s="209">
        <f>BK95</f>
        <v>0</v>
      </c>
      <c r="K95" s="205"/>
      <c r="L95" s="210"/>
      <c r="M95" s="211"/>
      <c r="N95" s="212"/>
      <c r="O95" s="212"/>
      <c r="P95" s="213">
        <f>P96+P98+P121+P161+P173+P186</f>
        <v>0</v>
      </c>
      <c r="Q95" s="212"/>
      <c r="R95" s="213">
        <f>R96+R98+R121+R161+R173+R186</f>
        <v>0</v>
      </c>
      <c r="S95" s="212"/>
      <c r="T95" s="214">
        <f>T96+T98+T121+T161+T173+T186</f>
        <v>0</v>
      </c>
      <c r="AR95" s="215" t="s">
        <v>10</v>
      </c>
      <c r="AT95" s="216" t="s">
        <v>72</v>
      </c>
      <c r="AU95" s="216" t="s">
        <v>73</v>
      </c>
      <c r="AY95" s="215" t="s">
        <v>180</v>
      </c>
      <c r="BK95" s="217">
        <f>BK96+BK98+BK121+BK161+BK173+BK186</f>
        <v>0</v>
      </c>
    </row>
    <row r="96" spans="2:63" s="10" customFormat="1" ht="19.9" customHeight="1">
      <c r="B96" s="204"/>
      <c r="C96" s="205"/>
      <c r="D96" s="206" t="s">
        <v>72</v>
      </c>
      <c r="E96" s="218" t="s">
        <v>29</v>
      </c>
      <c r="F96" s="218" t="s">
        <v>181</v>
      </c>
      <c r="G96" s="205"/>
      <c r="H96" s="205"/>
      <c r="I96" s="208"/>
      <c r="J96" s="219">
        <f>BK96</f>
        <v>0</v>
      </c>
      <c r="K96" s="205"/>
      <c r="L96" s="210"/>
      <c r="M96" s="211"/>
      <c r="N96" s="212"/>
      <c r="O96" s="212"/>
      <c r="P96" s="213">
        <f>P97</f>
        <v>0</v>
      </c>
      <c r="Q96" s="212"/>
      <c r="R96" s="213">
        <f>R97</f>
        <v>0</v>
      </c>
      <c r="S96" s="212"/>
      <c r="T96" s="214">
        <f>T97</f>
        <v>0</v>
      </c>
      <c r="AR96" s="215" t="s">
        <v>10</v>
      </c>
      <c r="AT96" s="216" t="s">
        <v>72</v>
      </c>
      <c r="AU96" s="216" t="s">
        <v>10</v>
      </c>
      <c r="AY96" s="215" t="s">
        <v>180</v>
      </c>
      <c r="BK96" s="217">
        <f>BK97</f>
        <v>0</v>
      </c>
    </row>
    <row r="97" spans="2:65" s="1" customFormat="1" ht="14.4" customHeight="1">
      <c r="B97" s="45"/>
      <c r="C97" s="220" t="s">
        <v>10</v>
      </c>
      <c r="D97" s="220" t="s">
        <v>182</v>
      </c>
      <c r="E97" s="221" t="s">
        <v>183</v>
      </c>
      <c r="F97" s="222" t="s">
        <v>184</v>
      </c>
      <c r="G97" s="223" t="s">
        <v>185</v>
      </c>
      <c r="H97" s="224">
        <v>1</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187</v>
      </c>
    </row>
    <row r="98" spans="2:63" s="10" customFormat="1" ht="29.85" customHeight="1">
      <c r="B98" s="204"/>
      <c r="C98" s="205"/>
      <c r="D98" s="206" t="s">
        <v>72</v>
      </c>
      <c r="E98" s="218" t="s">
        <v>188</v>
      </c>
      <c r="F98" s="218" t="s">
        <v>189</v>
      </c>
      <c r="G98" s="205"/>
      <c r="H98" s="205"/>
      <c r="I98" s="208"/>
      <c r="J98" s="219">
        <f>BK98</f>
        <v>0</v>
      </c>
      <c r="K98" s="205"/>
      <c r="L98" s="210"/>
      <c r="M98" s="211"/>
      <c r="N98" s="212"/>
      <c r="O98" s="212"/>
      <c r="P98" s="213">
        <f>SUM(P99:P120)</f>
        <v>0</v>
      </c>
      <c r="Q98" s="212"/>
      <c r="R98" s="213">
        <f>SUM(R99:R120)</f>
        <v>0</v>
      </c>
      <c r="S98" s="212"/>
      <c r="T98" s="214">
        <f>SUM(T99:T120)</f>
        <v>0</v>
      </c>
      <c r="AR98" s="215" t="s">
        <v>10</v>
      </c>
      <c r="AT98" s="216" t="s">
        <v>72</v>
      </c>
      <c r="AU98" s="216" t="s">
        <v>10</v>
      </c>
      <c r="AY98" s="215" t="s">
        <v>180</v>
      </c>
      <c r="BK98" s="217">
        <f>SUM(BK99:BK120)</f>
        <v>0</v>
      </c>
    </row>
    <row r="99" spans="2:65" s="1" customFormat="1" ht="22.8" customHeight="1">
      <c r="B99" s="45"/>
      <c r="C99" s="220" t="s">
        <v>187</v>
      </c>
      <c r="D99" s="220" t="s">
        <v>182</v>
      </c>
      <c r="E99" s="221" t="s">
        <v>190</v>
      </c>
      <c r="F99" s="222" t="s">
        <v>191</v>
      </c>
      <c r="G99" s="223" t="s">
        <v>192</v>
      </c>
      <c r="H99" s="224">
        <v>12.1</v>
      </c>
      <c r="I99" s="225"/>
      <c r="J99" s="224">
        <f>ROUND(I99*H99,0)</f>
        <v>0</v>
      </c>
      <c r="K99" s="222" t="s">
        <v>193</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186</v>
      </c>
    </row>
    <row r="100" spans="2:51" s="11" customFormat="1" ht="13.5">
      <c r="B100" s="231"/>
      <c r="C100" s="232"/>
      <c r="D100" s="233" t="s">
        <v>194</v>
      </c>
      <c r="E100" s="234" t="s">
        <v>22</v>
      </c>
      <c r="F100" s="235" t="s">
        <v>195</v>
      </c>
      <c r="G100" s="232"/>
      <c r="H100" s="236">
        <v>12.1</v>
      </c>
      <c r="I100" s="237"/>
      <c r="J100" s="232"/>
      <c r="K100" s="232"/>
      <c r="L100" s="238"/>
      <c r="M100" s="239"/>
      <c r="N100" s="240"/>
      <c r="O100" s="240"/>
      <c r="P100" s="240"/>
      <c r="Q100" s="240"/>
      <c r="R100" s="240"/>
      <c r="S100" s="240"/>
      <c r="T100" s="241"/>
      <c r="AT100" s="242" t="s">
        <v>194</v>
      </c>
      <c r="AU100" s="242" t="s">
        <v>187</v>
      </c>
      <c r="AV100" s="11" t="s">
        <v>187</v>
      </c>
      <c r="AW100" s="11" t="s">
        <v>35</v>
      </c>
      <c r="AX100" s="11" t="s">
        <v>73</v>
      </c>
      <c r="AY100" s="242" t="s">
        <v>180</v>
      </c>
    </row>
    <row r="101" spans="2:51" s="12" customFormat="1" ht="13.5">
      <c r="B101" s="243"/>
      <c r="C101" s="244"/>
      <c r="D101" s="233" t="s">
        <v>194</v>
      </c>
      <c r="E101" s="245" t="s">
        <v>22</v>
      </c>
      <c r="F101" s="246" t="s">
        <v>196</v>
      </c>
      <c r="G101" s="244"/>
      <c r="H101" s="247">
        <v>12.1</v>
      </c>
      <c r="I101" s="248"/>
      <c r="J101" s="244"/>
      <c r="K101" s="244"/>
      <c r="L101" s="249"/>
      <c r="M101" s="250"/>
      <c r="N101" s="251"/>
      <c r="O101" s="251"/>
      <c r="P101" s="251"/>
      <c r="Q101" s="251"/>
      <c r="R101" s="251"/>
      <c r="S101" s="251"/>
      <c r="T101" s="252"/>
      <c r="AT101" s="253" t="s">
        <v>194</v>
      </c>
      <c r="AU101" s="253" t="s">
        <v>187</v>
      </c>
      <c r="AV101" s="12" t="s">
        <v>186</v>
      </c>
      <c r="AW101" s="12" t="s">
        <v>35</v>
      </c>
      <c r="AX101" s="12" t="s">
        <v>10</v>
      </c>
      <c r="AY101" s="253" t="s">
        <v>180</v>
      </c>
    </row>
    <row r="102" spans="2:65" s="1" customFormat="1" ht="22.8" customHeight="1">
      <c r="B102" s="45"/>
      <c r="C102" s="220" t="s">
        <v>188</v>
      </c>
      <c r="D102" s="220" t="s">
        <v>182</v>
      </c>
      <c r="E102" s="221" t="s">
        <v>197</v>
      </c>
      <c r="F102" s="222" t="s">
        <v>198</v>
      </c>
      <c r="G102" s="223" t="s">
        <v>192</v>
      </c>
      <c r="H102" s="224">
        <v>7.45</v>
      </c>
      <c r="I102" s="225"/>
      <c r="J102" s="224">
        <f>ROUND(I102*H102,0)</f>
        <v>0</v>
      </c>
      <c r="K102" s="222" t="s">
        <v>193</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199</v>
      </c>
    </row>
    <row r="103" spans="2:51" s="11" customFormat="1" ht="13.5">
      <c r="B103" s="231"/>
      <c r="C103" s="232"/>
      <c r="D103" s="233" t="s">
        <v>194</v>
      </c>
      <c r="E103" s="234" t="s">
        <v>22</v>
      </c>
      <c r="F103" s="235" t="s">
        <v>200</v>
      </c>
      <c r="G103" s="232"/>
      <c r="H103" s="236">
        <v>7.45</v>
      </c>
      <c r="I103" s="237"/>
      <c r="J103" s="232"/>
      <c r="K103" s="232"/>
      <c r="L103" s="238"/>
      <c r="M103" s="239"/>
      <c r="N103" s="240"/>
      <c r="O103" s="240"/>
      <c r="P103" s="240"/>
      <c r="Q103" s="240"/>
      <c r="R103" s="240"/>
      <c r="S103" s="240"/>
      <c r="T103" s="241"/>
      <c r="AT103" s="242" t="s">
        <v>194</v>
      </c>
      <c r="AU103" s="242" t="s">
        <v>187</v>
      </c>
      <c r="AV103" s="11" t="s">
        <v>187</v>
      </c>
      <c r="AW103" s="11" t="s">
        <v>35</v>
      </c>
      <c r="AX103" s="11" t="s">
        <v>73</v>
      </c>
      <c r="AY103" s="242" t="s">
        <v>180</v>
      </c>
    </row>
    <row r="104" spans="2:51" s="12" customFormat="1" ht="13.5">
      <c r="B104" s="243"/>
      <c r="C104" s="244"/>
      <c r="D104" s="233" t="s">
        <v>194</v>
      </c>
      <c r="E104" s="245" t="s">
        <v>22</v>
      </c>
      <c r="F104" s="246" t="s">
        <v>196</v>
      </c>
      <c r="G104" s="244"/>
      <c r="H104" s="247">
        <v>7.45</v>
      </c>
      <c r="I104" s="248"/>
      <c r="J104" s="244"/>
      <c r="K104" s="244"/>
      <c r="L104" s="249"/>
      <c r="M104" s="250"/>
      <c r="N104" s="251"/>
      <c r="O104" s="251"/>
      <c r="P104" s="251"/>
      <c r="Q104" s="251"/>
      <c r="R104" s="251"/>
      <c r="S104" s="251"/>
      <c r="T104" s="252"/>
      <c r="AT104" s="253" t="s">
        <v>194</v>
      </c>
      <c r="AU104" s="253" t="s">
        <v>187</v>
      </c>
      <c r="AV104" s="12" t="s">
        <v>186</v>
      </c>
      <c r="AW104" s="12" t="s">
        <v>35</v>
      </c>
      <c r="AX104" s="12" t="s">
        <v>10</v>
      </c>
      <c r="AY104" s="253" t="s">
        <v>180</v>
      </c>
    </row>
    <row r="105" spans="2:65" s="1" customFormat="1" ht="14.4" customHeight="1">
      <c r="B105" s="45"/>
      <c r="C105" s="220" t="s">
        <v>186</v>
      </c>
      <c r="D105" s="220" t="s">
        <v>182</v>
      </c>
      <c r="E105" s="221" t="s">
        <v>201</v>
      </c>
      <c r="F105" s="222" t="s">
        <v>202</v>
      </c>
      <c r="G105" s="223" t="s">
        <v>203</v>
      </c>
      <c r="H105" s="224">
        <v>5.1</v>
      </c>
      <c r="I105" s="225"/>
      <c r="J105" s="224">
        <f>ROUND(I105*H105,0)</f>
        <v>0</v>
      </c>
      <c r="K105" s="222" t="s">
        <v>193</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204</v>
      </c>
    </row>
    <row r="106" spans="2:47" s="1" customFormat="1" ht="13.5">
      <c r="B106" s="45"/>
      <c r="C106" s="73"/>
      <c r="D106" s="233" t="s">
        <v>205</v>
      </c>
      <c r="E106" s="73"/>
      <c r="F106" s="254" t="s">
        <v>206</v>
      </c>
      <c r="G106" s="73"/>
      <c r="H106" s="73"/>
      <c r="I106" s="190"/>
      <c r="J106" s="73"/>
      <c r="K106" s="73"/>
      <c r="L106" s="71"/>
      <c r="M106" s="255"/>
      <c r="N106" s="46"/>
      <c r="O106" s="46"/>
      <c r="P106" s="46"/>
      <c r="Q106" s="46"/>
      <c r="R106" s="46"/>
      <c r="S106" s="46"/>
      <c r="T106" s="94"/>
      <c r="AT106" s="23" t="s">
        <v>205</v>
      </c>
      <c r="AU106" s="23" t="s">
        <v>187</v>
      </c>
    </row>
    <row r="107" spans="2:51" s="11" customFormat="1" ht="13.5">
      <c r="B107" s="231"/>
      <c r="C107" s="232"/>
      <c r="D107" s="233" t="s">
        <v>194</v>
      </c>
      <c r="E107" s="234" t="s">
        <v>22</v>
      </c>
      <c r="F107" s="235" t="s">
        <v>207</v>
      </c>
      <c r="G107" s="232"/>
      <c r="H107" s="236">
        <v>5.1</v>
      </c>
      <c r="I107" s="237"/>
      <c r="J107" s="232"/>
      <c r="K107" s="232"/>
      <c r="L107" s="238"/>
      <c r="M107" s="239"/>
      <c r="N107" s="240"/>
      <c r="O107" s="240"/>
      <c r="P107" s="240"/>
      <c r="Q107" s="240"/>
      <c r="R107" s="240"/>
      <c r="S107" s="240"/>
      <c r="T107" s="241"/>
      <c r="AT107" s="242" t="s">
        <v>194</v>
      </c>
      <c r="AU107" s="242" t="s">
        <v>187</v>
      </c>
      <c r="AV107" s="11" t="s">
        <v>187</v>
      </c>
      <c r="AW107" s="11" t="s">
        <v>35</v>
      </c>
      <c r="AX107" s="11" t="s">
        <v>73</v>
      </c>
      <c r="AY107" s="242" t="s">
        <v>180</v>
      </c>
    </row>
    <row r="108" spans="2:51" s="12" customFormat="1" ht="13.5">
      <c r="B108" s="243"/>
      <c r="C108" s="244"/>
      <c r="D108" s="233" t="s">
        <v>194</v>
      </c>
      <c r="E108" s="245" t="s">
        <v>22</v>
      </c>
      <c r="F108" s="246" t="s">
        <v>196</v>
      </c>
      <c r="G108" s="244"/>
      <c r="H108" s="247">
        <v>5.1</v>
      </c>
      <c r="I108" s="248"/>
      <c r="J108" s="244"/>
      <c r="K108" s="244"/>
      <c r="L108" s="249"/>
      <c r="M108" s="250"/>
      <c r="N108" s="251"/>
      <c r="O108" s="251"/>
      <c r="P108" s="251"/>
      <c r="Q108" s="251"/>
      <c r="R108" s="251"/>
      <c r="S108" s="251"/>
      <c r="T108" s="252"/>
      <c r="AT108" s="253" t="s">
        <v>194</v>
      </c>
      <c r="AU108" s="253" t="s">
        <v>187</v>
      </c>
      <c r="AV108" s="12" t="s">
        <v>186</v>
      </c>
      <c r="AW108" s="12" t="s">
        <v>35</v>
      </c>
      <c r="AX108" s="12" t="s">
        <v>10</v>
      </c>
      <c r="AY108" s="253" t="s">
        <v>180</v>
      </c>
    </row>
    <row r="109" spans="2:65" s="1" customFormat="1" ht="14.4" customHeight="1">
      <c r="B109" s="45"/>
      <c r="C109" s="220" t="s">
        <v>208</v>
      </c>
      <c r="D109" s="220" t="s">
        <v>182</v>
      </c>
      <c r="E109" s="221" t="s">
        <v>209</v>
      </c>
      <c r="F109" s="222" t="s">
        <v>210</v>
      </c>
      <c r="G109" s="223" t="s">
        <v>203</v>
      </c>
      <c r="H109" s="224">
        <v>3.47</v>
      </c>
      <c r="I109" s="225"/>
      <c r="J109" s="224">
        <f>ROUND(I109*H109,0)</f>
        <v>0</v>
      </c>
      <c r="K109" s="222" t="s">
        <v>193</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28</v>
      </c>
    </row>
    <row r="110" spans="2:47" s="1" customFormat="1" ht="13.5">
      <c r="B110" s="45"/>
      <c r="C110" s="73"/>
      <c r="D110" s="233" t="s">
        <v>205</v>
      </c>
      <c r="E110" s="73"/>
      <c r="F110" s="254" t="s">
        <v>206</v>
      </c>
      <c r="G110" s="73"/>
      <c r="H110" s="73"/>
      <c r="I110" s="190"/>
      <c r="J110" s="73"/>
      <c r="K110" s="73"/>
      <c r="L110" s="71"/>
      <c r="M110" s="255"/>
      <c r="N110" s="46"/>
      <c r="O110" s="46"/>
      <c r="P110" s="46"/>
      <c r="Q110" s="46"/>
      <c r="R110" s="46"/>
      <c r="S110" s="46"/>
      <c r="T110" s="94"/>
      <c r="AT110" s="23" t="s">
        <v>205</v>
      </c>
      <c r="AU110" s="23" t="s">
        <v>187</v>
      </c>
    </row>
    <row r="111" spans="2:51" s="11" customFormat="1" ht="13.5">
      <c r="B111" s="231"/>
      <c r="C111" s="232"/>
      <c r="D111" s="233" t="s">
        <v>194</v>
      </c>
      <c r="E111" s="234" t="s">
        <v>22</v>
      </c>
      <c r="F111" s="235" t="s">
        <v>211</v>
      </c>
      <c r="G111" s="232"/>
      <c r="H111" s="236">
        <v>3.47</v>
      </c>
      <c r="I111" s="237"/>
      <c r="J111" s="232"/>
      <c r="K111" s="232"/>
      <c r="L111" s="238"/>
      <c r="M111" s="239"/>
      <c r="N111" s="240"/>
      <c r="O111" s="240"/>
      <c r="P111" s="240"/>
      <c r="Q111" s="240"/>
      <c r="R111" s="240"/>
      <c r="S111" s="240"/>
      <c r="T111" s="241"/>
      <c r="AT111" s="242" t="s">
        <v>194</v>
      </c>
      <c r="AU111" s="242" t="s">
        <v>187</v>
      </c>
      <c r="AV111" s="11" t="s">
        <v>187</v>
      </c>
      <c r="AW111" s="11" t="s">
        <v>35</v>
      </c>
      <c r="AX111" s="11" t="s">
        <v>73</v>
      </c>
      <c r="AY111" s="242" t="s">
        <v>180</v>
      </c>
    </row>
    <row r="112" spans="2:51" s="12" customFormat="1" ht="13.5">
      <c r="B112" s="243"/>
      <c r="C112" s="244"/>
      <c r="D112" s="233" t="s">
        <v>194</v>
      </c>
      <c r="E112" s="245" t="s">
        <v>22</v>
      </c>
      <c r="F112" s="246" t="s">
        <v>196</v>
      </c>
      <c r="G112" s="244"/>
      <c r="H112" s="247">
        <v>3.47</v>
      </c>
      <c r="I112" s="248"/>
      <c r="J112" s="244"/>
      <c r="K112" s="244"/>
      <c r="L112" s="249"/>
      <c r="M112" s="250"/>
      <c r="N112" s="251"/>
      <c r="O112" s="251"/>
      <c r="P112" s="251"/>
      <c r="Q112" s="251"/>
      <c r="R112" s="251"/>
      <c r="S112" s="251"/>
      <c r="T112" s="252"/>
      <c r="AT112" s="253" t="s">
        <v>194</v>
      </c>
      <c r="AU112" s="253" t="s">
        <v>187</v>
      </c>
      <c r="AV112" s="12" t="s">
        <v>186</v>
      </c>
      <c r="AW112" s="12" t="s">
        <v>35</v>
      </c>
      <c r="AX112" s="12" t="s">
        <v>10</v>
      </c>
      <c r="AY112" s="253" t="s">
        <v>180</v>
      </c>
    </row>
    <row r="113" spans="2:65" s="1" customFormat="1" ht="14.4" customHeight="1">
      <c r="B113" s="45"/>
      <c r="C113" s="220" t="s">
        <v>199</v>
      </c>
      <c r="D113" s="220" t="s">
        <v>182</v>
      </c>
      <c r="E113" s="221" t="s">
        <v>212</v>
      </c>
      <c r="F113" s="222" t="s">
        <v>213</v>
      </c>
      <c r="G113" s="223" t="s">
        <v>203</v>
      </c>
      <c r="H113" s="224">
        <v>10.4</v>
      </c>
      <c r="I113" s="225"/>
      <c r="J113" s="224">
        <f>ROUND(I113*H113,0)</f>
        <v>0</v>
      </c>
      <c r="K113" s="222" t="s">
        <v>193</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214</v>
      </c>
    </row>
    <row r="114" spans="2:47" s="1" customFormat="1" ht="13.5">
      <c r="B114" s="45"/>
      <c r="C114" s="73"/>
      <c r="D114" s="233" t="s">
        <v>205</v>
      </c>
      <c r="E114" s="73"/>
      <c r="F114" s="254" t="s">
        <v>206</v>
      </c>
      <c r="G114" s="73"/>
      <c r="H114" s="73"/>
      <c r="I114" s="190"/>
      <c r="J114" s="73"/>
      <c r="K114" s="73"/>
      <c r="L114" s="71"/>
      <c r="M114" s="255"/>
      <c r="N114" s="46"/>
      <c r="O114" s="46"/>
      <c r="P114" s="46"/>
      <c r="Q114" s="46"/>
      <c r="R114" s="46"/>
      <c r="S114" s="46"/>
      <c r="T114" s="94"/>
      <c r="AT114" s="23" t="s">
        <v>205</v>
      </c>
      <c r="AU114" s="23" t="s">
        <v>187</v>
      </c>
    </row>
    <row r="115" spans="2:51" s="11" customFormat="1" ht="13.5">
      <c r="B115" s="231"/>
      <c r="C115" s="232"/>
      <c r="D115" s="233" t="s">
        <v>194</v>
      </c>
      <c r="E115" s="234" t="s">
        <v>22</v>
      </c>
      <c r="F115" s="235" t="s">
        <v>215</v>
      </c>
      <c r="G115" s="232"/>
      <c r="H115" s="236">
        <v>10.4</v>
      </c>
      <c r="I115" s="237"/>
      <c r="J115" s="232"/>
      <c r="K115" s="232"/>
      <c r="L115" s="238"/>
      <c r="M115" s="239"/>
      <c r="N115" s="240"/>
      <c r="O115" s="240"/>
      <c r="P115" s="240"/>
      <c r="Q115" s="240"/>
      <c r="R115" s="240"/>
      <c r="S115" s="240"/>
      <c r="T115" s="241"/>
      <c r="AT115" s="242" t="s">
        <v>194</v>
      </c>
      <c r="AU115" s="242" t="s">
        <v>187</v>
      </c>
      <c r="AV115" s="11" t="s">
        <v>187</v>
      </c>
      <c r="AW115" s="11" t="s">
        <v>35</v>
      </c>
      <c r="AX115" s="11" t="s">
        <v>73</v>
      </c>
      <c r="AY115" s="242" t="s">
        <v>180</v>
      </c>
    </row>
    <row r="116" spans="2:51" s="12" customFormat="1" ht="13.5">
      <c r="B116" s="243"/>
      <c r="C116" s="244"/>
      <c r="D116" s="233" t="s">
        <v>194</v>
      </c>
      <c r="E116" s="245" t="s">
        <v>22</v>
      </c>
      <c r="F116" s="246" t="s">
        <v>196</v>
      </c>
      <c r="G116" s="244"/>
      <c r="H116" s="247">
        <v>10.4</v>
      </c>
      <c r="I116" s="248"/>
      <c r="J116" s="244"/>
      <c r="K116" s="244"/>
      <c r="L116" s="249"/>
      <c r="M116" s="250"/>
      <c r="N116" s="251"/>
      <c r="O116" s="251"/>
      <c r="P116" s="251"/>
      <c r="Q116" s="251"/>
      <c r="R116" s="251"/>
      <c r="S116" s="251"/>
      <c r="T116" s="252"/>
      <c r="AT116" s="253" t="s">
        <v>194</v>
      </c>
      <c r="AU116" s="253" t="s">
        <v>187</v>
      </c>
      <c r="AV116" s="12" t="s">
        <v>186</v>
      </c>
      <c r="AW116" s="12" t="s">
        <v>35</v>
      </c>
      <c r="AX116" s="12" t="s">
        <v>10</v>
      </c>
      <c r="AY116" s="253" t="s">
        <v>180</v>
      </c>
    </row>
    <row r="117" spans="2:65" s="1" customFormat="1" ht="14.4" customHeight="1">
      <c r="B117" s="45"/>
      <c r="C117" s="220" t="s">
        <v>216</v>
      </c>
      <c r="D117" s="220" t="s">
        <v>182</v>
      </c>
      <c r="E117" s="221" t="s">
        <v>217</v>
      </c>
      <c r="F117" s="222" t="s">
        <v>218</v>
      </c>
      <c r="G117" s="223" t="s">
        <v>203</v>
      </c>
      <c r="H117" s="224">
        <v>13</v>
      </c>
      <c r="I117" s="225"/>
      <c r="J117" s="224">
        <f>ROUND(I117*H117,0)</f>
        <v>0</v>
      </c>
      <c r="K117" s="222" t="s">
        <v>193</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219</v>
      </c>
    </row>
    <row r="118" spans="2:47" s="1" customFormat="1" ht="13.5">
      <c r="B118" s="45"/>
      <c r="C118" s="73"/>
      <c r="D118" s="233" t="s">
        <v>205</v>
      </c>
      <c r="E118" s="73"/>
      <c r="F118" s="254" t="s">
        <v>206</v>
      </c>
      <c r="G118" s="73"/>
      <c r="H118" s="73"/>
      <c r="I118" s="190"/>
      <c r="J118" s="73"/>
      <c r="K118" s="73"/>
      <c r="L118" s="71"/>
      <c r="M118" s="255"/>
      <c r="N118" s="46"/>
      <c r="O118" s="46"/>
      <c r="P118" s="46"/>
      <c r="Q118" s="46"/>
      <c r="R118" s="46"/>
      <c r="S118" s="46"/>
      <c r="T118" s="94"/>
      <c r="AT118" s="23" t="s">
        <v>205</v>
      </c>
      <c r="AU118" s="23" t="s">
        <v>187</v>
      </c>
    </row>
    <row r="119" spans="2:51" s="11" customFormat="1" ht="13.5">
      <c r="B119" s="231"/>
      <c r="C119" s="232"/>
      <c r="D119" s="233" t="s">
        <v>194</v>
      </c>
      <c r="E119" s="234" t="s">
        <v>22</v>
      </c>
      <c r="F119" s="235" t="s">
        <v>220</v>
      </c>
      <c r="G119" s="232"/>
      <c r="H119" s="236">
        <v>13</v>
      </c>
      <c r="I119" s="237"/>
      <c r="J119" s="232"/>
      <c r="K119" s="232"/>
      <c r="L119" s="238"/>
      <c r="M119" s="239"/>
      <c r="N119" s="240"/>
      <c r="O119" s="240"/>
      <c r="P119" s="240"/>
      <c r="Q119" s="240"/>
      <c r="R119" s="240"/>
      <c r="S119" s="240"/>
      <c r="T119" s="241"/>
      <c r="AT119" s="242" t="s">
        <v>194</v>
      </c>
      <c r="AU119" s="242" t="s">
        <v>187</v>
      </c>
      <c r="AV119" s="11" t="s">
        <v>187</v>
      </c>
      <c r="AW119" s="11" t="s">
        <v>35</v>
      </c>
      <c r="AX119" s="11" t="s">
        <v>73</v>
      </c>
      <c r="AY119" s="242" t="s">
        <v>180</v>
      </c>
    </row>
    <row r="120" spans="2:51" s="12" customFormat="1" ht="13.5">
      <c r="B120" s="243"/>
      <c r="C120" s="244"/>
      <c r="D120" s="233" t="s">
        <v>194</v>
      </c>
      <c r="E120" s="245" t="s">
        <v>22</v>
      </c>
      <c r="F120" s="246" t="s">
        <v>196</v>
      </c>
      <c r="G120" s="244"/>
      <c r="H120" s="247">
        <v>13</v>
      </c>
      <c r="I120" s="248"/>
      <c r="J120" s="244"/>
      <c r="K120" s="244"/>
      <c r="L120" s="249"/>
      <c r="M120" s="250"/>
      <c r="N120" s="251"/>
      <c r="O120" s="251"/>
      <c r="P120" s="251"/>
      <c r="Q120" s="251"/>
      <c r="R120" s="251"/>
      <c r="S120" s="251"/>
      <c r="T120" s="252"/>
      <c r="AT120" s="253" t="s">
        <v>194</v>
      </c>
      <c r="AU120" s="253" t="s">
        <v>187</v>
      </c>
      <c r="AV120" s="12" t="s">
        <v>186</v>
      </c>
      <c r="AW120" s="12" t="s">
        <v>35</v>
      </c>
      <c r="AX120" s="12" t="s">
        <v>10</v>
      </c>
      <c r="AY120" s="253" t="s">
        <v>180</v>
      </c>
    </row>
    <row r="121" spans="2:63" s="10" customFormat="1" ht="29.85" customHeight="1">
      <c r="B121" s="204"/>
      <c r="C121" s="205"/>
      <c r="D121" s="206" t="s">
        <v>72</v>
      </c>
      <c r="E121" s="218" t="s">
        <v>199</v>
      </c>
      <c r="F121" s="218" t="s">
        <v>221</v>
      </c>
      <c r="G121" s="205"/>
      <c r="H121" s="205"/>
      <c r="I121" s="208"/>
      <c r="J121" s="219">
        <f>BK121</f>
        <v>0</v>
      </c>
      <c r="K121" s="205"/>
      <c r="L121" s="210"/>
      <c r="M121" s="211"/>
      <c r="N121" s="212"/>
      <c r="O121" s="212"/>
      <c r="P121" s="213">
        <f>SUM(P122:P160)</f>
        <v>0</v>
      </c>
      <c r="Q121" s="212"/>
      <c r="R121" s="213">
        <f>SUM(R122:R160)</f>
        <v>0</v>
      </c>
      <c r="S121" s="212"/>
      <c r="T121" s="214">
        <f>SUM(T122:T160)</f>
        <v>0</v>
      </c>
      <c r="AR121" s="215" t="s">
        <v>10</v>
      </c>
      <c r="AT121" s="216" t="s">
        <v>72</v>
      </c>
      <c r="AU121" s="216" t="s">
        <v>10</v>
      </c>
      <c r="AY121" s="215" t="s">
        <v>180</v>
      </c>
      <c r="BK121" s="217">
        <f>SUM(BK122:BK160)</f>
        <v>0</v>
      </c>
    </row>
    <row r="122" spans="2:65" s="1" customFormat="1" ht="22.8" customHeight="1">
      <c r="B122" s="45"/>
      <c r="C122" s="220" t="s">
        <v>204</v>
      </c>
      <c r="D122" s="220" t="s">
        <v>182</v>
      </c>
      <c r="E122" s="221" t="s">
        <v>222</v>
      </c>
      <c r="F122" s="222" t="s">
        <v>223</v>
      </c>
      <c r="G122" s="223" t="s">
        <v>192</v>
      </c>
      <c r="H122" s="224">
        <v>19.3</v>
      </c>
      <c r="I122" s="225"/>
      <c r="J122" s="224">
        <f>ROUND(I122*H122,0)</f>
        <v>0</v>
      </c>
      <c r="K122" s="222" t="s">
        <v>193</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224</v>
      </c>
    </row>
    <row r="123" spans="2:51" s="11" customFormat="1" ht="13.5">
      <c r="B123" s="231"/>
      <c r="C123" s="232"/>
      <c r="D123" s="233" t="s">
        <v>194</v>
      </c>
      <c r="E123" s="234" t="s">
        <v>22</v>
      </c>
      <c r="F123" s="235" t="s">
        <v>225</v>
      </c>
      <c r="G123" s="232"/>
      <c r="H123" s="236">
        <v>19.3</v>
      </c>
      <c r="I123" s="237"/>
      <c r="J123" s="232"/>
      <c r="K123" s="232"/>
      <c r="L123" s="238"/>
      <c r="M123" s="239"/>
      <c r="N123" s="240"/>
      <c r="O123" s="240"/>
      <c r="P123" s="240"/>
      <c r="Q123" s="240"/>
      <c r="R123" s="240"/>
      <c r="S123" s="240"/>
      <c r="T123" s="241"/>
      <c r="AT123" s="242" t="s">
        <v>194</v>
      </c>
      <c r="AU123" s="242" t="s">
        <v>187</v>
      </c>
      <c r="AV123" s="11" t="s">
        <v>187</v>
      </c>
      <c r="AW123" s="11" t="s">
        <v>35</v>
      </c>
      <c r="AX123" s="11" t="s">
        <v>73</v>
      </c>
      <c r="AY123" s="242" t="s">
        <v>180</v>
      </c>
    </row>
    <row r="124" spans="2:51" s="12" customFormat="1" ht="13.5">
      <c r="B124" s="243"/>
      <c r="C124" s="244"/>
      <c r="D124" s="233" t="s">
        <v>194</v>
      </c>
      <c r="E124" s="245" t="s">
        <v>22</v>
      </c>
      <c r="F124" s="246" t="s">
        <v>196</v>
      </c>
      <c r="G124" s="244"/>
      <c r="H124" s="247">
        <v>19.3</v>
      </c>
      <c r="I124" s="248"/>
      <c r="J124" s="244"/>
      <c r="K124" s="244"/>
      <c r="L124" s="249"/>
      <c r="M124" s="250"/>
      <c r="N124" s="251"/>
      <c r="O124" s="251"/>
      <c r="P124" s="251"/>
      <c r="Q124" s="251"/>
      <c r="R124" s="251"/>
      <c r="S124" s="251"/>
      <c r="T124" s="252"/>
      <c r="AT124" s="253" t="s">
        <v>194</v>
      </c>
      <c r="AU124" s="253" t="s">
        <v>187</v>
      </c>
      <c r="AV124" s="12" t="s">
        <v>186</v>
      </c>
      <c r="AW124" s="12" t="s">
        <v>35</v>
      </c>
      <c r="AX124" s="12" t="s">
        <v>10</v>
      </c>
      <c r="AY124" s="253" t="s">
        <v>180</v>
      </c>
    </row>
    <row r="125" spans="2:65" s="1" customFormat="1" ht="22.8" customHeight="1">
      <c r="B125" s="45"/>
      <c r="C125" s="220" t="s">
        <v>226</v>
      </c>
      <c r="D125" s="220" t="s">
        <v>182</v>
      </c>
      <c r="E125" s="221" t="s">
        <v>227</v>
      </c>
      <c r="F125" s="222" t="s">
        <v>228</v>
      </c>
      <c r="G125" s="223" t="s">
        <v>192</v>
      </c>
      <c r="H125" s="224">
        <v>19.3</v>
      </c>
      <c r="I125" s="225"/>
      <c r="J125" s="224">
        <f>ROUND(I125*H125,0)</f>
        <v>0</v>
      </c>
      <c r="K125" s="222" t="s">
        <v>193</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229</v>
      </c>
    </row>
    <row r="126" spans="2:51" s="11" customFormat="1" ht="13.5">
      <c r="B126" s="231"/>
      <c r="C126" s="232"/>
      <c r="D126" s="233" t="s">
        <v>194</v>
      </c>
      <c r="E126" s="234" t="s">
        <v>22</v>
      </c>
      <c r="F126" s="235" t="s">
        <v>225</v>
      </c>
      <c r="G126" s="232"/>
      <c r="H126" s="236">
        <v>19.3</v>
      </c>
      <c r="I126" s="237"/>
      <c r="J126" s="232"/>
      <c r="K126" s="232"/>
      <c r="L126" s="238"/>
      <c r="M126" s="239"/>
      <c r="N126" s="240"/>
      <c r="O126" s="240"/>
      <c r="P126" s="240"/>
      <c r="Q126" s="240"/>
      <c r="R126" s="240"/>
      <c r="S126" s="240"/>
      <c r="T126" s="241"/>
      <c r="AT126" s="242" t="s">
        <v>194</v>
      </c>
      <c r="AU126" s="242" t="s">
        <v>187</v>
      </c>
      <c r="AV126" s="11" t="s">
        <v>187</v>
      </c>
      <c r="AW126" s="11" t="s">
        <v>35</v>
      </c>
      <c r="AX126" s="11" t="s">
        <v>73</v>
      </c>
      <c r="AY126" s="242" t="s">
        <v>180</v>
      </c>
    </row>
    <row r="127" spans="2:51" s="12" customFormat="1" ht="13.5">
      <c r="B127" s="243"/>
      <c r="C127" s="244"/>
      <c r="D127" s="233" t="s">
        <v>194</v>
      </c>
      <c r="E127" s="245" t="s">
        <v>22</v>
      </c>
      <c r="F127" s="246" t="s">
        <v>196</v>
      </c>
      <c r="G127" s="244"/>
      <c r="H127" s="247">
        <v>19.3</v>
      </c>
      <c r="I127" s="248"/>
      <c r="J127" s="244"/>
      <c r="K127" s="244"/>
      <c r="L127" s="249"/>
      <c r="M127" s="250"/>
      <c r="N127" s="251"/>
      <c r="O127" s="251"/>
      <c r="P127" s="251"/>
      <c r="Q127" s="251"/>
      <c r="R127" s="251"/>
      <c r="S127" s="251"/>
      <c r="T127" s="252"/>
      <c r="AT127" s="253" t="s">
        <v>194</v>
      </c>
      <c r="AU127" s="253" t="s">
        <v>187</v>
      </c>
      <c r="AV127" s="12" t="s">
        <v>186</v>
      </c>
      <c r="AW127" s="12" t="s">
        <v>35</v>
      </c>
      <c r="AX127" s="12" t="s">
        <v>10</v>
      </c>
      <c r="AY127" s="253" t="s">
        <v>180</v>
      </c>
    </row>
    <row r="128" spans="2:65" s="1" customFormat="1" ht="22.8" customHeight="1">
      <c r="B128" s="45"/>
      <c r="C128" s="220" t="s">
        <v>28</v>
      </c>
      <c r="D128" s="220" t="s">
        <v>182</v>
      </c>
      <c r="E128" s="221" t="s">
        <v>230</v>
      </c>
      <c r="F128" s="222" t="s">
        <v>231</v>
      </c>
      <c r="G128" s="223" t="s">
        <v>192</v>
      </c>
      <c r="H128" s="224">
        <v>46.44</v>
      </c>
      <c r="I128" s="225"/>
      <c r="J128" s="224">
        <f>ROUND(I128*H128,0)</f>
        <v>0</v>
      </c>
      <c r="K128" s="222" t="s">
        <v>193</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232</v>
      </c>
    </row>
    <row r="129" spans="2:51" s="11" customFormat="1" ht="13.5">
      <c r="B129" s="231"/>
      <c r="C129" s="232"/>
      <c r="D129" s="233" t="s">
        <v>194</v>
      </c>
      <c r="E129" s="234" t="s">
        <v>22</v>
      </c>
      <c r="F129" s="235" t="s">
        <v>233</v>
      </c>
      <c r="G129" s="232"/>
      <c r="H129" s="236">
        <v>29.72</v>
      </c>
      <c r="I129" s="237"/>
      <c r="J129" s="232"/>
      <c r="K129" s="232"/>
      <c r="L129" s="238"/>
      <c r="M129" s="239"/>
      <c r="N129" s="240"/>
      <c r="O129" s="240"/>
      <c r="P129" s="240"/>
      <c r="Q129" s="240"/>
      <c r="R129" s="240"/>
      <c r="S129" s="240"/>
      <c r="T129" s="241"/>
      <c r="AT129" s="242" t="s">
        <v>194</v>
      </c>
      <c r="AU129" s="242" t="s">
        <v>187</v>
      </c>
      <c r="AV129" s="11" t="s">
        <v>187</v>
      </c>
      <c r="AW129" s="11" t="s">
        <v>35</v>
      </c>
      <c r="AX129" s="11" t="s">
        <v>73</v>
      </c>
      <c r="AY129" s="242" t="s">
        <v>180</v>
      </c>
    </row>
    <row r="130" spans="2:51" s="11" customFormat="1" ht="13.5">
      <c r="B130" s="231"/>
      <c r="C130" s="232"/>
      <c r="D130" s="233" t="s">
        <v>194</v>
      </c>
      <c r="E130" s="234" t="s">
        <v>22</v>
      </c>
      <c r="F130" s="235" t="s">
        <v>234</v>
      </c>
      <c r="G130" s="232"/>
      <c r="H130" s="236">
        <v>7.44</v>
      </c>
      <c r="I130" s="237"/>
      <c r="J130" s="232"/>
      <c r="K130" s="232"/>
      <c r="L130" s="238"/>
      <c r="M130" s="239"/>
      <c r="N130" s="240"/>
      <c r="O130" s="240"/>
      <c r="P130" s="240"/>
      <c r="Q130" s="240"/>
      <c r="R130" s="240"/>
      <c r="S130" s="240"/>
      <c r="T130" s="241"/>
      <c r="AT130" s="242" t="s">
        <v>194</v>
      </c>
      <c r="AU130" s="242" t="s">
        <v>187</v>
      </c>
      <c r="AV130" s="11" t="s">
        <v>187</v>
      </c>
      <c r="AW130" s="11" t="s">
        <v>35</v>
      </c>
      <c r="AX130" s="11" t="s">
        <v>73</v>
      </c>
      <c r="AY130" s="242" t="s">
        <v>180</v>
      </c>
    </row>
    <row r="131" spans="2:51" s="11" customFormat="1" ht="13.5">
      <c r="B131" s="231"/>
      <c r="C131" s="232"/>
      <c r="D131" s="233" t="s">
        <v>194</v>
      </c>
      <c r="E131" s="234" t="s">
        <v>22</v>
      </c>
      <c r="F131" s="235" t="s">
        <v>235</v>
      </c>
      <c r="G131" s="232"/>
      <c r="H131" s="236">
        <v>3.64</v>
      </c>
      <c r="I131" s="237"/>
      <c r="J131" s="232"/>
      <c r="K131" s="232"/>
      <c r="L131" s="238"/>
      <c r="M131" s="239"/>
      <c r="N131" s="240"/>
      <c r="O131" s="240"/>
      <c r="P131" s="240"/>
      <c r="Q131" s="240"/>
      <c r="R131" s="240"/>
      <c r="S131" s="240"/>
      <c r="T131" s="241"/>
      <c r="AT131" s="242" t="s">
        <v>194</v>
      </c>
      <c r="AU131" s="242" t="s">
        <v>187</v>
      </c>
      <c r="AV131" s="11" t="s">
        <v>187</v>
      </c>
      <c r="AW131" s="11" t="s">
        <v>35</v>
      </c>
      <c r="AX131" s="11" t="s">
        <v>73</v>
      </c>
      <c r="AY131" s="242" t="s">
        <v>180</v>
      </c>
    </row>
    <row r="132" spans="2:51" s="11" customFormat="1" ht="13.5">
      <c r="B132" s="231"/>
      <c r="C132" s="232"/>
      <c r="D132" s="233" t="s">
        <v>194</v>
      </c>
      <c r="E132" s="234" t="s">
        <v>22</v>
      </c>
      <c r="F132" s="235" t="s">
        <v>236</v>
      </c>
      <c r="G132" s="232"/>
      <c r="H132" s="236">
        <v>5.64</v>
      </c>
      <c r="I132" s="237"/>
      <c r="J132" s="232"/>
      <c r="K132" s="232"/>
      <c r="L132" s="238"/>
      <c r="M132" s="239"/>
      <c r="N132" s="240"/>
      <c r="O132" s="240"/>
      <c r="P132" s="240"/>
      <c r="Q132" s="240"/>
      <c r="R132" s="240"/>
      <c r="S132" s="240"/>
      <c r="T132" s="241"/>
      <c r="AT132" s="242" t="s">
        <v>194</v>
      </c>
      <c r="AU132" s="242" t="s">
        <v>187</v>
      </c>
      <c r="AV132" s="11" t="s">
        <v>187</v>
      </c>
      <c r="AW132" s="11" t="s">
        <v>35</v>
      </c>
      <c r="AX132" s="11" t="s">
        <v>73</v>
      </c>
      <c r="AY132" s="242" t="s">
        <v>180</v>
      </c>
    </row>
    <row r="133" spans="2:51" s="12" customFormat="1" ht="13.5">
      <c r="B133" s="243"/>
      <c r="C133" s="244"/>
      <c r="D133" s="233" t="s">
        <v>194</v>
      </c>
      <c r="E133" s="245" t="s">
        <v>22</v>
      </c>
      <c r="F133" s="246" t="s">
        <v>196</v>
      </c>
      <c r="G133" s="244"/>
      <c r="H133" s="247">
        <v>46.44</v>
      </c>
      <c r="I133" s="248"/>
      <c r="J133" s="244"/>
      <c r="K133" s="244"/>
      <c r="L133" s="249"/>
      <c r="M133" s="250"/>
      <c r="N133" s="251"/>
      <c r="O133" s="251"/>
      <c r="P133" s="251"/>
      <c r="Q133" s="251"/>
      <c r="R133" s="251"/>
      <c r="S133" s="251"/>
      <c r="T133" s="252"/>
      <c r="AT133" s="253" t="s">
        <v>194</v>
      </c>
      <c r="AU133" s="253" t="s">
        <v>187</v>
      </c>
      <c r="AV133" s="12" t="s">
        <v>186</v>
      </c>
      <c r="AW133" s="12" t="s">
        <v>35</v>
      </c>
      <c r="AX133" s="12" t="s">
        <v>10</v>
      </c>
      <c r="AY133" s="253" t="s">
        <v>180</v>
      </c>
    </row>
    <row r="134" spans="2:65" s="1" customFormat="1" ht="22.8" customHeight="1">
      <c r="B134" s="45"/>
      <c r="C134" s="220" t="s">
        <v>237</v>
      </c>
      <c r="D134" s="220" t="s">
        <v>182</v>
      </c>
      <c r="E134" s="221" t="s">
        <v>238</v>
      </c>
      <c r="F134" s="222" t="s">
        <v>239</v>
      </c>
      <c r="G134" s="223" t="s">
        <v>192</v>
      </c>
      <c r="H134" s="224">
        <v>46.44</v>
      </c>
      <c r="I134" s="225"/>
      <c r="J134" s="224">
        <f>ROUND(I134*H134,0)</f>
        <v>0</v>
      </c>
      <c r="K134" s="222" t="s">
        <v>193</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240</v>
      </c>
    </row>
    <row r="135" spans="2:51" s="11" customFormat="1" ht="13.5">
      <c r="B135" s="231"/>
      <c r="C135" s="232"/>
      <c r="D135" s="233" t="s">
        <v>194</v>
      </c>
      <c r="E135" s="234" t="s">
        <v>22</v>
      </c>
      <c r="F135" s="235" t="s">
        <v>233</v>
      </c>
      <c r="G135" s="232"/>
      <c r="H135" s="236">
        <v>29.72</v>
      </c>
      <c r="I135" s="237"/>
      <c r="J135" s="232"/>
      <c r="K135" s="232"/>
      <c r="L135" s="238"/>
      <c r="M135" s="239"/>
      <c r="N135" s="240"/>
      <c r="O135" s="240"/>
      <c r="P135" s="240"/>
      <c r="Q135" s="240"/>
      <c r="R135" s="240"/>
      <c r="S135" s="240"/>
      <c r="T135" s="241"/>
      <c r="AT135" s="242" t="s">
        <v>194</v>
      </c>
      <c r="AU135" s="242" t="s">
        <v>187</v>
      </c>
      <c r="AV135" s="11" t="s">
        <v>187</v>
      </c>
      <c r="AW135" s="11" t="s">
        <v>35</v>
      </c>
      <c r="AX135" s="11" t="s">
        <v>73</v>
      </c>
      <c r="AY135" s="242" t="s">
        <v>180</v>
      </c>
    </row>
    <row r="136" spans="2:51" s="11" customFormat="1" ht="13.5">
      <c r="B136" s="231"/>
      <c r="C136" s="232"/>
      <c r="D136" s="233" t="s">
        <v>194</v>
      </c>
      <c r="E136" s="234" t="s">
        <v>22</v>
      </c>
      <c r="F136" s="235" t="s">
        <v>234</v>
      </c>
      <c r="G136" s="232"/>
      <c r="H136" s="236">
        <v>7.44</v>
      </c>
      <c r="I136" s="237"/>
      <c r="J136" s="232"/>
      <c r="K136" s="232"/>
      <c r="L136" s="238"/>
      <c r="M136" s="239"/>
      <c r="N136" s="240"/>
      <c r="O136" s="240"/>
      <c r="P136" s="240"/>
      <c r="Q136" s="240"/>
      <c r="R136" s="240"/>
      <c r="S136" s="240"/>
      <c r="T136" s="241"/>
      <c r="AT136" s="242" t="s">
        <v>194</v>
      </c>
      <c r="AU136" s="242" t="s">
        <v>187</v>
      </c>
      <c r="AV136" s="11" t="s">
        <v>187</v>
      </c>
      <c r="AW136" s="11" t="s">
        <v>35</v>
      </c>
      <c r="AX136" s="11" t="s">
        <v>73</v>
      </c>
      <c r="AY136" s="242" t="s">
        <v>180</v>
      </c>
    </row>
    <row r="137" spans="2:51" s="11" customFormat="1" ht="13.5">
      <c r="B137" s="231"/>
      <c r="C137" s="232"/>
      <c r="D137" s="233" t="s">
        <v>194</v>
      </c>
      <c r="E137" s="234" t="s">
        <v>22</v>
      </c>
      <c r="F137" s="235" t="s">
        <v>235</v>
      </c>
      <c r="G137" s="232"/>
      <c r="H137" s="236">
        <v>3.64</v>
      </c>
      <c r="I137" s="237"/>
      <c r="J137" s="232"/>
      <c r="K137" s="232"/>
      <c r="L137" s="238"/>
      <c r="M137" s="239"/>
      <c r="N137" s="240"/>
      <c r="O137" s="240"/>
      <c r="P137" s="240"/>
      <c r="Q137" s="240"/>
      <c r="R137" s="240"/>
      <c r="S137" s="240"/>
      <c r="T137" s="241"/>
      <c r="AT137" s="242" t="s">
        <v>194</v>
      </c>
      <c r="AU137" s="242" t="s">
        <v>187</v>
      </c>
      <c r="AV137" s="11" t="s">
        <v>187</v>
      </c>
      <c r="AW137" s="11" t="s">
        <v>35</v>
      </c>
      <c r="AX137" s="11" t="s">
        <v>73</v>
      </c>
      <c r="AY137" s="242" t="s">
        <v>180</v>
      </c>
    </row>
    <row r="138" spans="2:51" s="11" customFormat="1" ht="13.5">
      <c r="B138" s="231"/>
      <c r="C138" s="232"/>
      <c r="D138" s="233" t="s">
        <v>194</v>
      </c>
      <c r="E138" s="234" t="s">
        <v>22</v>
      </c>
      <c r="F138" s="235" t="s">
        <v>236</v>
      </c>
      <c r="G138" s="232"/>
      <c r="H138" s="236">
        <v>5.64</v>
      </c>
      <c r="I138" s="237"/>
      <c r="J138" s="232"/>
      <c r="K138" s="232"/>
      <c r="L138" s="238"/>
      <c r="M138" s="239"/>
      <c r="N138" s="240"/>
      <c r="O138" s="240"/>
      <c r="P138" s="240"/>
      <c r="Q138" s="240"/>
      <c r="R138" s="240"/>
      <c r="S138" s="240"/>
      <c r="T138" s="241"/>
      <c r="AT138" s="242" t="s">
        <v>194</v>
      </c>
      <c r="AU138" s="242" t="s">
        <v>187</v>
      </c>
      <c r="AV138" s="11" t="s">
        <v>187</v>
      </c>
      <c r="AW138" s="11" t="s">
        <v>35</v>
      </c>
      <c r="AX138" s="11" t="s">
        <v>73</v>
      </c>
      <c r="AY138" s="242" t="s">
        <v>180</v>
      </c>
    </row>
    <row r="139" spans="2:51" s="12" customFormat="1" ht="13.5">
      <c r="B139" s="243"/>
      <c r="C139" s="244"/>
      <c r="D139" s="233" t="s">
        <v>194</v>
      </c>
      <c r="E139" s="245" t="s">
        <v>22</v>
      </c>
      <c r="F139" s="246" t="s">
        <v>196</v>
      </c>
      <c r="G139" s="244"/>
      <c r="H139" s="247">
        <v>46.44</v>
      </c>
      <c r="I139" s="248"/>
      <c r="J139" s="244"/>
      <c r="K139" s="244"/>
      <c r="L139" s="249"/>
      <c r="M139" s="250"/>
      <c r="N139" s="251"/>
      <c r="O139" s="251"/>
      <c r="P139" s="251"/>
      <c r="Q139" s="251"/>
      <c r="R139" s="251"/>
      <c r="S139" s="251"/>
      <c r="T139" s="252"/>
      <c r="AT139" s="253" t="s">
        <v>194</v>
      </c>
      <c r="AU139" s="253" t="s">
        <v>187</v>
      </c>
      <c r="AV139" s="12" t="s">
        <v>186</v>
      </c>
      <c r="AW139" s="12" t="s">
        <v>35</v>
      </c>
      <c r="AX139" s="12" t="s">
        <v>10</v>
      </c>
      <c r="AY139" s="253" t="s">
        <v>180</v>
      </c>
    </row>
    <row r="140" spans="2:65" s="1" customFormat="1" ht="22.8" customHeight="1">
      <c r="B140" s="45"/>
      <c r="C140" s="220" t="s">
        <v>214</v>
      </c>
      <c r="D140" s="220" t="s">
        <v>182</v>
      </c>
      <c r="E140" s="221" t="s">
        <v>241</v>
      </c>
      <c r="F140" s="222" t="s">
        <v>242</v>
      </c>
      <c r="G140" s="223" t="s">
        <v>192</v>
      </c>
      <c r="H140" s="224">
        <v>28.25</v>
      </c>
      <c r="I140" s="225"/>
      <c r="J140" s="224">
        <f>ROUND(I140*H140,0)</f>
        <v>0</v>
      </c>
      <c r="K140" s="222" t="s">
        <v>193</v>
      </c>
      <c r="L140" s="71"/>
      <c r="M140" s="226" t="s">
        <v>22</v>
      </c>
      <c r="N140" s="227" t="s">
        <v>45</v>
      </c>
      <c r="O140" s="46"/>
      <c r="P140" s="228">
        <f>O140*H140</f>
        <v>0</v>
      </c>
      <c r="Q140" s="228">
        <v>0</v>
      </c>
      <c r="R140" s="228">
        <f>Q140*H140</f>
        <v>0</v>
      </c>
      <c r="S140" s="228">
        <v>0</v>
      </c>
      <c r="T140" s="229">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243</v>
      </c>
    </row>
    <row r="141" spans="2:47" s="1" customFormat="1" ht="13.5">
      <c r="B141" s="45"/>
      <c r="C141" s="73"/>
      <c r="D141" s="233" t="s">
        <v>205</v>
      </c>
      <c r="E141" s="73"/>
      <c r="F141" s="254" t="s">
        <v>244</v>
      </c>
      <c r="G141" s="73"/>
      <c r="H141" s="73"/>
      <c r="I141" s="190"/>
      <c r="J141" s="73"/>
      <c r="K141" s="73"/>
      <c r="L141" s="71"/>
      <c r="M141" s="255"/>
      <c r="N141" s="46"/>
      <c r="O141" s="46"/>
      <c r="P141" s="46"/>
      <c r="Q141" s="46"/>
      <c r="R141" s="46"/>
      <c r="S141" s="46"/>
      <c r="T141" s="94"/>
      <c r="AT141" s="23" t="s">
        <v>205</v>
      </c>
      <c r="AU141" s="23" t="s">
        <v>187</v>
      </c>
    </row>
    <row r="142" spans="2:51" s="11" customFormat="1" ht="13.5">
      <c r="B142" s="231"/>
      <c r="C142" s="232"/>
      <c r="D142" s="233" t="s">
        <v>194</v>
      </c>
      <c r="E142" s="234" t="s">
        <v>22</v>
      </c>
      <c r="F142" s="235" t="s">
        <v>245</v>
      </c>
      <c r="G142" s="232"/>
      <c r="H142" s="236">
        <v>7.45</v>
      </c>
      <c r="I142" s="237"/>
      <c r="J142" s="232"/>
      <c r="K142" s="232"/>
      <c r="L142" s="238"/>
      <c r="M142" s="239"/>
      <c r="N142" s="240"/>
      <c r="O142" s="240"/>
      <c r="P142" s="240"/>
      <c r="Q142" s="240"/>
      <c r="R142" s="240"/>
      <c r="S142" s="240"/>
      <c r="T142" s="241"/>
      <c r="AT142" s="242" t="s">
        <v>194</v>
      </c>
      <c r="AU142" s="242" t="s">
        <v>187</v>
      </c>
      <c r="AV142" s="11" t="s">
        <v>187</v>
      </c>
      <c r="AW142" s="11" t="s">
        <v>35</v>
      </c>
      <c r="AX142" s="11" t="s">
        <v>73</v>
      </c>
      <c r="AY142" s="242" t="s">
        <v>180</v>
      </c>
    </row>
    <row r="143" spans="2:51" s="11" customFormat="1" ht="13.5">
      <c r="B143" s="231"/>
      <c r="C143" s="232"/>
      <c r="D143" s="233" t="s">
        <v>194</v>
      </c>
      <c r="E143" s="234" t="s">
        <v>22</v>
      </c>
      <c r="F143" s="235" t="s">
        <v>246</v>
      </c>
      <c r="G143" s="232"/>
      <c r="H143" s="236">
        <v>4.48</v>
      </c>
      <c r="I143" s="237"/>
      <c r="J143" s="232"/>
      <c r="K143" s="232"/>
      <c r="L143" s="238"/>
      <c r="M143" s="239"/>
      <c r="N143" s="240"/>
      <c r="O143" s="240"/>
      <c r="P143" s="240"/>
      <c r="Q143" s="240"/>
      <c r="R143" s="240"/>
      <c r="S143" s="240"/>
      <c r="T143" s="241"/>
      <c r="AT143" s="242" t="s">
        <v>194</v>
      </c>
      <c r="AU143" s="242" t="s">
        <v>187</v>
      </c>
      <c r="AV143" s="11" t="s">
        <v>187</v>
      </c>
      <c r="AW143" s="11" t="s">
        <v>35</v>
      </c>
      <c r="AX143" s="11" t="s">
        <v>73</v>
      </c>
      <c r="AY143" s="242" t="s">
        <v>180</v>
      </c>
    </row>
    <row r="144" spans="2:51" s="11" customFormat="1" ht="13.5">
      <c r="B144" s="231"/>
      <c r="C144" s="232"/>
      <c r="D144" s="233" t="s">
        <v>194</v>
      </c>
      <c r="E144" s="234" t="s">
        <v>22</v>
      </c>
      <c r="F144" s="235" t="s">
        <v>247</v>
      </c>
      <c r="G144" s="232"/>
      <c r="H144" s="236">
        <v>12.06</v>
      </c>
      <c r="I144" s="237"/>
      <c r="J144" s="232"/>
      <c r="K144" s="232"/>
      <c r="L144" s="238"/>
      <c r="M144" s="239"/>
      <c r="N144" s="240"/>
      <c r="O144" s="240"/>
      <c r="P144" s="240"/>
      <c r="Q144" s="240"/>
      <c r="R144" s="240"/>
      <c r="S144" s="240"/>
      <c r="T144" s="241"/>
      <c r="AT144" s="242" t="s">
        <v>194</v>
      </c>
      <c r="AU144" s="242" t="s">
        <v>187</v>
      </c>
      <c r="AV144" s="11" t="s">
        <v>187</v>
      </c>
      <c r="AW144" s="11" t="s">
        <v>35</v>
      </c>
      <c r="AX144" s="11" t="s">
        <v>73</v>
      </c>
      <c r="AY144" s="242" t="s">
        <v>180</v>
      </c>
    </row>
    <row r="145" spans="2:51" s="11" customFormat="1" ht="13.5">
      <c r="B145" s="231"/>
      <c r="C145" s="232"/>
      <c r="D145" s="233" t="s">
        <v>194</v>
      </c>
      <c r="E145" s="234" t="s">
        <v>22</v>
      </c>
      <c r="F145" s="235" t="s">
        <v>248</v>
      </c>
      <c r="G145" s="232"/>
      <c r="H145" s="236">
        <v>4.26</v>
      </c>
      <c r="I145" s="237"/>
      <c r="J145" s="232"/>
      <c r="K145" s="232"/>
      <c r="L145" s="238"/>
      <c r="M145" s="239"/>
      <c r="N145" s="240"/>
      <c r="O145" s="240"/>
      <c r="P145" s="240"/>
      <c r="Q145" s="240"/>
      <c r="R145" s="240"/>
      <c r="S145" s="240"/>
      <c r="T145" s="241"/>
      <c r="AT145" s="242" t="s">
        <v>194</v>
      </c>
      <c r="AU145" s="242" t="s">
        <v>187</v>
      </c>
      <c r="AV145" s="11" t="s">
        <v>187</v>
      </c>
      <c r="AW145" s="11" t="s">
        <v>35</v>
      </c>
      <c r="AX145" s="11" t="s">
        <v>73</v>
      </c>
      <c r="AY145" s="242" t="s">
        <v>180</v>
      </c>
    </row>
    <row r="146" spans="2:51" s="12" customFormat="1" ht="13.5">
      <c r="B146" s="243"/>
      <c r="C146" s="244"/>
      <c r="D146" s="233" t="s">
        <v>194</v>
      </c>
      <c r="E146" s="245" t="s">
        <v>22</v>
      </c>
      <c r="F146" s="246" t="s">
        <v>196</v>
      </c>
      <c r="G146" s="244"/>
      <c r="H146" s="247">
        <v>28.25</v>
      </c>
      <c r="I146" s="248"/>
      <c r="J146" s="244"/>
      <c r="K146" s="244"/>
      <c r="L146" s="249"/>
      <c r="M146" s="250"/>
      <c r="N146" s="251"/>
      <c r="O146" s="251"/>
      <c r="P146" s="251"/>
      <c r="Q146" s="251"/>
      <c r="R146" s="251"/>
      <c r="S146" s="251"/>
      <c r="T146" s="252"/>
      <c r="AT146" s="253" t="s">
        <v>194</v>
      </c>
      <c r="AU146" s="253" t="s">
        <v>187</v>
      </c>
      <c r="AV146" s="12" t="s">
        <v>186</v>
      </c>
      <c r="AW146" s="12" t="s">
        <v>35</v>
      </c>
      <c r="AX146" s="12" t="s">
        <v>10</v>
      </c>
      <c r="AY146" s="253" t="s">
        <v>180</v>
      </c>
    </row>
    <row r="147" spans="2:65" s="1" customFormat="1" ht="22.8" customHeight="1">
      <c r="B147" s="45"/>
      <c r="C147" s="220" t="s">
        <v>249</v>
      </c>
      <c r="D147" s="220" t="s">
        <v>182</v>
      </c>
      <c r="E147" s="221" t="s">
        <v>250</v>
      </c>
      <c r="F147" s="222" t="s">
        <v>251</v>
      </c>
      <c r="G147" s="223" t="s">
        <v>252</v>
      </c>
      <c r="H147" s="224">
        <v>0.02</v>
      </c>
      <c r="I147" s="225"/>
      <c r="J147" s="224">
        <f>ROUND(I147*H147,0)</f>
        <v>0</v>
      </c>
      <c r="K147" s="222" t="s">
        <v>193</v>
      </c>
      <c r="L147" s="71"/>
      <c r="M147" s="226" t="s">
        <v>22</v>
      </c>
      <c r="N147" s="227" t="s">
        <v>45</v>
      </c>
      <c r="O147" s="46"/>
      <c r="P147" s="228">
        <f>O147*H147</f>
        <v>0</v>
      </c>
      <c r="Q147" s="228">
        <v>0</v>
      </c>
      <c r="R147" s="228">
        <f>Q147*H147</f>
        <v>0</v>
      </c>
      <c r="S147" s="228">
        <v>0</v>
      </c>
      <c r="T147" s="229">
        <f>S147*H147</f>
        <v>0</v>
      </c>
      <c r="AR147" s="23" t="s">
        <v>186</v>
      </c>
      <c r="AT147" s="23" t="s">
        <v>182</v>
      </c>
      <c r="AU147" s="23" t="s">
        <v>187</v>
      </c>
      <c r="AY147" s="23" t="s">
        <v>180</v>
      </c>
      <c r="BE147" s="230">
        <f>IF(N147="základní",J147,0)</f>
        <v>0</v>
      </c>
      <c r="BF147" s="230">
        <f>IF(N147="snížená",J147,0)</f>
        <v>0</v>
      </c>
      <c r="BG147" s="230">
        <f>IF(N147="zákl. přenesená",J147,0)</f>
        <v>0</v>
      </c>
      <c r="BH147" s="230">
        <f>IF(N147="sníž. přenesená",J147,0)</f>
        <v>0</v>
      </c>
      <c r="BI147" s="230">
        <f>IF(N147="nulová",J147,0)</f>
        <v>0</v>
      </c>
      <c r="BJ147" s="23" t="s">
        <v>187</v>
      </c>
      <c r="BK147" s="230">
        <f>ROUND(I147*H147,0)</f>
        <v>0</v>
      </c>
      <c r="BL147" s="23" t="s">
        <v>186</v>
      </c>
      <c r="BM147" s="23" t="s">
        <v>253</v>
      </c>
    </row>
    <row r="148" spans="2:47" s="1" customFormat="1" ht="13.5">
      <c r="B148" s="45"/>
      <c r="C148" s="73"/>
      <c r="D148" s="233" t="s">
        <v>205</v>
      </c>
      <c r="E148" s="73"/>
      <c r="F148" s="254" t="s">
        <v>254</v>
      </c>
      <c r="G148" s="73"/>
      <c r="H148" s="73"/>
      <c r="I148" s="190"/>
      <c r="J148" s="73"/>
      <c r="K148" s="73"/>
      <c r="L148" s="71"/>
      <c r="M148" s="255"/>
      <c r="N148" s="46"/>
      <c r="O148" s="46"/>
      <c r="P148" s="46"/>
      <c r="Q148" s="46"/>
      <c r="R148" s="46"/>
      <c r="S148" s="46"/>
      <c r="T148" s="94"/>
      <c r="AT148" s="23" t="s">
        <v>205</v>
      </c>
      <c r="AU148" s="23" t="s">
        <v>187</v>
      </c>
    </row>
    <row r="149" spans="2:51" s="11" customFormat="1" ht="13.5">
      <c r="B149" s="231"/>
      <c r="C149" s="232"/>
      <c r="D149" s="233" t="s">
        <v>194</v>
      </c>
      <c r="E149" s="234" t="s">
        <v>22</v>
      </c>
      <c r="F149" s="235" t="s">
        <v>255</v>
      </c>
      <c r="G149" s="232"/>
      <c r="H149" s="236">
        <v>0.02</v>
      </c>
      <c r="I149" s="237"/>
      <c r="J149" s="232"/>
      <c r="K149" s="232"/>
      <c r="L149" s="238"/>
      <c r="M149" s="239"/>
      <c r="N149" s="240"/>
      <c r="O149" s="240"/>
      <c r="P149" s="240"/>
      <c r="Q149" s="240"/>
      <c r="R149" s="240"/>
      <c r="S149" s="240"/>
      <c r="T149" s="241"/>
      <c r="AT149" s="242" t="s">
        <v>194</v>
      </c>
      <c r="AU149" s="242" t="s">
        <v>187</v>
      </c>
      <c r="AV149" s="11" t="s">
        <v>187</v>
      </c>
      <c r="AW149" s="11" t="s">
        <v>35</v>
      </c>
      <c r="AX149" s="11" t="s">
        <v>73</v>
      </c>
      <c r="AY149" s="242" t="s">
        <v>180</v>
      </c>
    </row>
    <row r="150" spans="2:51" s="12" customFormat="1" ht="13.5">
      <c r="B150" s="243"/>
      <c r="C150" s="244"/>
      <c r="D150" s="233" t="s">
        <v>194</v>
      </c>
      <c r="E150" s="245" t="s">
        <v>22</v>
      </c>
      <c r="F150" s="246" t="s">
        <v>196</v>
      </c>
      <c r="G150" s="244"/>
      <c r="H150" s="247">
        <v>0.02</v>
      </c>
      <c r="I150" s="248"/>
      <c r="J150" s="244"/>
      <c r="K150" s="244"/>
      <c r="L150" s="249"/>
      <c r="M150" s="250"/>
      <c r="N150" s="251"/>
      <c r="O150" s="251"/>
      <c r="P150" s="251"/>
      <c r="Q150" s="251"/>
      <c r="R150" s="251"/>
      <c r="S150" s="251"/>
      <c r="T150" s="252"/>
      <c r="AT150" s="253" t="s">
        <v>194</v>
      </c>
      <c r="AU150" s="253" t="s">
        <v>187</v>
      </c>
      <c r="AV150" s="12" t="s">
        <v>186</v>
      </c>
      <c r="AW150" s="12" t="s">
        <v>35</v>
      </c>
      <c r="AX150" s="12" t="s">
        <v>10</v>
      </c>
      <c r="AY150" s="253" t="s">
        <v>180</v>
      </c>
    </row>
    <row r="151" spans="2:65" s="1" customFormat="1" ht="14.4" customHeight="1">
      <c r="B151" s="45"/>
      <c r="C151" s="220" t="s">
        <v>219</v>
      </c>
      <c r="D151" s="220" t="s">
        <v>182</v>
      </c>
      <c r="E151" s="221" t="s">
        <v>256</v>
      </c>
      <c r="F151" s="222" t="s">
        <v>257</v>
      </c>
      <c r="G151" s="223" t="s">
        <v>192</v>
      </c>
      <c r="H151" s="224">
        <v>65.74</v>
      </c>
      <c r="I151" s="225"/>
      <c r="J151" s="224">
        <f>ROUND(I151*H151,0)</f>
        <v>0</v>
      </c>
      <c r="K151" s="222" t="s">
        <v>193</v>
      </c>
      <c r="L151" s="71"/>
      <c r="M151" s="226" t="s">
        <v>22</v>
      </c>
      <c r="N151" s="227" t="s">
        <v>45</v>
      </c>
      <c r="O151" s="46"/>
      <c r="P151" s="228">
        <f>O151*H151</f>
        <v>0</v>
      </c>
      <c r="Q151" s="228">
        <v>0</v>
      </c>
      <c r="R151" s="228">
        <f>Q151*H151</f>
        <v>0</v>
      </c>
      <c r="S151" s="228">
        <v>0</v>
      </c>
      <c r="T151" s="229">
        <f>S151*H151</f>
        <v>0</v>
      </c>
      <c r="AR151" s="23" t="s">
        <v>186</v>
      </c>
      <c r="AT151" s="23" t="s">
        <v>182</v>
      </c>
      <c r="AU151" s="23" t="s">
        <v>187</v>
      </c>
      <c r="AY151" s="23" t="s">
        <v>180</v>
      </c>
      <c r="BE151" s="230">
        <f>IF(N151="základní",J151,0)</f>
        <v>0</v>
      </c>
      <c r="BF151" s="230">
        <f>IF(N151="snížená",J151,0)</f>
        <v>0</v>
      </c>
      <c r="BG151" s="230">
        <f>IF(N151="zákl. přenesená",J151,0)</f>
        <v>0</v>
      </c>
      <c r="BH151" s="230">
        <f>IF(N151="sníž. přenesená",J151,0)</f>
        <v>0</v>
      </c>
      <c r="BI151" s="230">
        <f>IF(N151="nulová",J151,0)</f>
        <v>0</v>
      </c>
      <c r="BJ151" s="23" t="s">
        <v>187</v>
      </c>
      <c r="BK151" s="230">
        <f>ROUND(I151*H151,0)</f>
        <v>0</v>
      </c>
      <c r="BL151" s="23" t="s">
        <v>186</v>
      </c>
      <c r="BM151" s="23" t="s">
        <v>258</v>
      </c>
    </row>
    <row r="152" spans="2:47" s="1" customFormat="1" ht="13.5">
      <c r="B152" s="45"/>
      <c r="C152" s="73"/>
      <c r="D152" s="233" t="s">
        <v>205</v>
      </c>
      <c r="E152" s="73"/>
      <c r="F152" s="254" t="s">
        <v>259</v>
      </c>
      <c r="G152" s="73"/>
      <c r="H152" s="73"/>
      <c r="I152" s="190"/>
      <c r="J152" s="73"/>
      <c r="K152" s="73"/>
      <c r="L152" s="71"/>
      <c r="M152" s="255"/>
      <c r="N152" s="46"/>
      <c r="O152" s="46"/>
      <c r="P152" s="46"/>
      <c r="Q152" s="46"/>
      <c r="R152" s="46"/>
      <c r="S152" s="46"/>
      <c r="T152" s="94"/>
      <c r="AT152" s="23" t="s">
        <v>205</v>
      </c>
      <c r="AU152" s="23" t="s">
        <v>187</v>
      </c>
    </row>
    <row r="153" spans="2:51" s="13" customFormat="1" ht="13.5">
      <c r="B153" s="256"/>
      <c r="C153" s="257"/>
      <c r="D153" s="233" t="s">
        <v>194</v>
      </c>
      <c r="E153" s="258" t="s">
        <v>22</v>
      </c>
      <c r="F153" s="259" t="s">
        <v>260</v>
      </c>
      <c r="G153" s="257"/>
      <c r="H153" s="258" t="s">
        <v>22</v>
      </c>
      <c r="I153" s="260"/>
      <c r="J153" s="257"/>
      <c r="K153" s="257"/>
      <c r="L153" s="261"/>
      <c r="M153" s="262"/>
      <c r="N153" s="263"/>
      <c r="O153" s="263"/>
      <c r="P153" s="263"/>
      <c r="Q153" s="263"/>
      <c r="R153" s="263"/>
      <c r="S153" s="263"/>
      <c r="T153" s="264"/>
      <c r="AT153" s="265" t="s">
        <v>194</v>
      </c>
      <c r="AU153" s="265" t="s">
        <v>187</v>
      </c>
      <c r="AV153" s="13" t="s">
        <v>10</v>
      </c>
      <c r="AW153" s="13" t="s">
        <v>35</v>
      </c>
      <c r="AX153" s="13" t="s">
        <v>73</v>
      </c>
      <c r="AY153" s="265" t="s">
        <v>180</v>
      </c>
    </row>
    <row r="154" spans="2:51" s="11" customFormat="1" ht="13.5">
      <c r="B154" s="231"/>
      <c r="C154" s="232"/>
      <c r="D154" s="233" t="s">
        <v>194</v>
      </c>
      <c r="E154" s="234" t="s">
        <v>22</v>
      </c>
      <c r="F154" s="235" t="s">
        <v>225</v>
      </c>
      <c r="G154" s="232"/>
      <c r="H154" s="236">
        <v>19.3</v>
      </c>
      <c r="I154" s="237"/>
      <c r="J154" s="232"/>
      <c r="K154" s="232"/>
      <c r="L154" s="238"/>
      <c r="M154" s="239"/>
      <c r="N154" s="240"/>
      <c r="O154" s="240"/>
      <c r="P154" s="240"/>
      <c r="Q154" s="240"/>
      <c r="R154" s="240"/>
      <c r="S154" s="240"/>
      <c r="T154" s="241"/>
      <c r="AT154" s="242" t="s">
        <v>194</v>
      </c>
      <c r="AU154" s="242" t="s">
        <v>187</v>
      </c>
      <c r="AV154" s="11" t="s">
        <v>187</v>
      </c>
      <c r="AW154" s="11" t="s">
        <v>35</v>
      </c>
      <c r="AX154" s="11" t="s">
        <v>73</v>
      </c>
      <c r="AY154" s="242" t="s">
        <v>180</v>
      </c>
    </row>
    <row r="155" spans="2:51" s="13" customFormat="1" ht="13.5">
      <c r="B155" s="256"/>
      <c r="C155" s="257"/>
      <c r="D155" s="233" t="s">
        <v>194</v>
      </c>
      <c r="E155" s="258" t="s">
        <v>22</v>
      </c>
      <c r="F155" s="259" t="s">
        <v>261</v>
      </c>
      <c r="G155" s="257"/>
      <c r="H155" s="258" t="s">
        <v>22</v>
      </c>
      <c r="I155" s="260"/>
      <c r="J155" s="257"/>
      <c r="K155" s="257"/>
      <c r="L155" s="261"/>
      <c r="M155" s="262"/>
      <c r="N155" s="263"/>
      <c r="O155" s="263"/>
      <c r="P155" s="263"/>
      <c r="Q155" s="263"/>
      <c r="R155" s="263"/>
      <c r="S155" s="263"/>
      <c r="T155" s="264"/>
      <c r="AT155" s="265" t="s">
        <v>194</v>
      </c>
      <c r="AU155" s="265" t="s">
        <v>187</v>
      </c>
      <c r="AV155" s="13" t="s">
        <v>10</v>
      </c>
      <c r="AW155" s="13" t="s">
        <v>35</v>
      </c>
      <c r="AX155" s="13" t="s">
        <v>73</v>
      </c>
      <c r="AY155" s="265" t="s">
        <v>180</v>
      </c>
    </row>
    <row r="156" spans="2:51" s="11" customFormat="1" ht="13.5">
      <c r="B156" s="231"/>
      <c r="C156" s="232"/>
      <c r="D156" s="233" t="s">
        <v>194</v>
      </c>
      <c r="E156" s="234" t="s">
        <v>22</v>
      </c>
      <c r="F156" s="235" t="s">
        <v>233</v>
      </c>
      <c r="G156" s="232"/>
      <c r="H156" s="236">
        <v>29.72</v>
      </c>
      <c r="I156" s="237"/>
      <c r="J156" s="232"/>
      <c r="K156" s="232"/>
      <c r="L156" s="238"/>
      <c r="M156" s="239"/>
      <c r="N156" s="240"/>
      <c r="O156" s="240"/>
      <c r="P156" s="240"/>
      <c r="Q156" s="240"/>
      <c r="R156" s="240"/>
      <c r="S156" s="240"/>
      <c r="T156" s="241"/>
      <c r="AT156" s="242" t="s">
        <v>194</v>
      </c>
      <c r="AU156" s="242" t="s">
        <v>187</v>
      </c>
      <c r="AV156" s="11" t="s">
        <v>187</v>
      </c>
      <c r="AW156" s="11" t="s">
        <v>35</v>
      </c>
      <c r="AX156" s="11" t="s">
        <v>73</v>
      </c>
      <c r="AY156" s="242" t="s">
        <v>180</v>
      </c>
    </row>
    <row r="157" spans="2:51" s="11" customFormat="1" ht="13.5">
      <c r="B157" s="231"/>
      <c r="C157" s="232"/>
      <c r="D157" s="233" t="s">
        <v>194</v>
      </c>
      <c r="E157" s="234" t="s">
        <v>22</v>
      </c>
      <c r="F157" s="235" t="s">
        <v>234</v>
      </c>
      <c r="G157" s="232"/>
      <c r="H157" s="236">
        <v>7.44</v>
      </c>
      <c r="I157" s="237"/>
      <c r="J157" s="232"/>
      <c r="K157" s="232"/>
      <c r="L157" s="238"/>
      <c r="M157" s="239"/>
      <c r="N157" s="240"/>
      <c r="O157" s="240"/>
      <c r="P157" s="240"/>
      <c r="Q157" s="240"/>
      <c r="R157" s="240"/>
      <c r="S157" s="240"/>
      <c r="T157" s="241"/>
      <c r="AT157" s="242" t="s">
        <v>194</v>
      </c>
      <c r="AU157" s="242" t="s">
        <v>187</v>
      </c>
      <c r="AV157" s="11" t="s">
        <v>187</v>
      </c>
      <c r="AW157" s="11" t="s">
        <v>35</v>
      </c>
      <c r="AX157" s="11" t="s">
        <v>73</v>
      </c>
      <c r="AY157" s="242" t="s">
        <v>180</v>
      </c>
    </row>
    <row r="158" spans="2:51" s="11" customFormat="1" ht="13.5">
      <c r="B158" s="231"/>
      <c r="C158" s="232"/>
      <c r="D158" s="233" t="s">
        <v>194</v>
      </c>
      <c r="E158" s="234" t="s">
        <v>22</v>
      </c>
      <c r="F158" s="235" t="s">
        <v>235</v>
      </c>
      <c r="G158" s="232"/>
      <c r="H158" s="236">
        <v>3.64</v>
      </c>
      <c r="I158" s="237"/>
      <c r="J158" s="232"/>
      <c r="K158" s="232"/>
      <c r="L158" s="238"/>
      <c r="M158" s="239"/>
      <c r="N158" s="240"/>
      <c r="O158" s="240"/>
      <c r="P158" s="240"/>
      <c r="Q158" s="240"/>
      <c r="R158" s="240"/>
      <c r="S158" s="240"/>
      <c r="T158" s="241"/>
      <c r="AT158" s="242" t="s">
        <v>194</v>
      </c>
      <c r="AU158" s="242" t="s">
        <v>187</v>
      </c>
      <c r="AV158" s="11" t="s">
        <v>187</v>
      </c>
      <c r="AW158" s="11" t="s">
        <v>35</v>
      </c>
      <c r="AX158" s="11" t="s">
        <v>73</v>
      </c>
      <c r="AY158" s="242" t="s">
        <v>180</v>
      </c>
    </row>
    <row r="159" spans="2:51" s="11" customFormat="1" ht="13.5">
      <c r="B159" s="231"/>
      <c r="C159" s="232"/>
      <c r="D159" s="233" t="s">
        <v>194</v>
      </c>
      <c r="E159" s="234" t="s">
        <v>22</v>
      </c>
      <c r="F159" s="235" t="s">
        <v>236</v>
      </c>
      <c r="G159" s="232"/>
      <c r="H159" s="236">
        <v>5.64</v>
      </c>
      <c r="I159" s="237"/>
      <c r="J159" s="232"/>
      <c r="K159" s="232"/>
      <c r="L159" s="238"/>
      <c r="M159" s="239"/>
      <c r="N159" s="240"/>
      <c r="O159" s="240"/>
      <c r="P159" s="240"/>
      <c r="Q159" s="240"/>
      <c r="R159" s="240"/>
      <c r="S159" s="240"/>
      <c r="T159" s="241"/>
      <c r="AT159" s="242" t="s">
        <v>194</v>
      </c>
      <c r="AU159" s="242" t="s">
        <v>187</v>
      </c>
      <c r="AV159" s="11" t="s">
        <v>187</v>
      </c>
      <c r="AW159" s="11" t="s">
        <v>35</v>
      </c>
      <c r="AX159" s="11" t="s">
        <v>73</v>
      </c>
      <c r="AY159" s="242" t="s">
        <v>180</v>
      </c>
    </row>
    <row r="160" spans="2:51" s="12" customFormat="1" ht="13.5">
      <c r="B160" s="243"/>
      <c r="C160" s="244"/>
      <c r="D160" s="233" t="s">
        <v>194</v>
      </c>
      <c r="E160" s="245" t="s">
        <v>22</v>
      </c>
      <c r="F160" s="246" t="s">
        <v>196</v>
      </c>
      <c r="G160" s="244"/>
      <c r="H160" s="247">
        <v>65.74</v>
      </c>
      <c r="I160" s="248"/>
      <c r="J160" s="244"/>
      <c r="K160" s="244"/>
      <c r="L160" s="249"/>
      <c r="M160" s="250"/>
      <c r="N160" s="251"/>
      <c r="O160" s="251"/>
      <c r="P160" s="251"/>
      <c r="Q160" s="251"/>
      <c r="R160" s="251"/>
      <c r="S160" s="251"/>
      <c r="T160" s="252"/>
      <c r="AT160" s="253" t="s">
        <v>194</v>
      </c>
      <c r="AU160" s="253" t="s">
        <v>187</v>
      </c>
      <c r="AV160" s="12" t="s">
        <v>186</v>
      </c>
      <c r="AW160" s="12" t="s">
        <v>35</v>
      </c>
      <c r="AX160" s="12" t="s">
        <v>10</v>
      </c>
      <c r="AY160" s="253" t="s">
        <v>180</v>
      </c>
    </row>
    <row r="161" spans="2:63" s="10" customFormat="1" ht="29.85" customHeight="1">
      <c r="B161" s="204"/>
      <c r="C161" s="205"/>
      <c r="D161" s="206" t="s">
        <v>72</v>
      </c>
      <c r="E161" s="218" t="s">
        <v>226</v>
      </c>
      <c r="F161" s="218" t="s">
        <v>262</v>
      </c>
      <c r="G161" s="205"/>
      <c r="H161" s="205"/>
      <c r="I161" s="208"/>
      <c r="J161" s="219">
        <f>BK161</f>
        <v>0</v>
      </c>
      <c r="K161" s="205"/>
      <c r="L161" s="210"/>
      <c r="M161" s="211"/>
      <c r="N161" s="212"/>
      <c r="O161" s="212"/>
      <c r="P161" s="213">
        <f>SUM(P162:P172)</f>
        <v>0</v>
      </c>
      <c r="Q161" s="212"/>
      <c r="R161" s="213">
        <f>SUM(R162:R172)</f>
        <v>0</v>
      </c>
      <c r="S161" s="212"/>
      <c r="T161" s="214">
        <f>SUM(T162:T172)</f>
        <v>0</v>
      </c>
      <c r="AR161" s="215" t="s">
        <v>10</v>
      </c>
      <c r="AT161" s="216" t="s">
        <v>72</v>
      </c>
      <c r="AU161" s="216" t="s">
        <v>10</v>
      </c>
      <c r="AY161" s="215" t="s">
        <v>180</v>
      </c>
      <c r="BK161" s="217">
        <f>SUM(BK162:BK172)</f>
        <v>0</v>
      </c>
    </row>
    <row r="162" spans="2:65" s="1" customFormat="1" ht="22.8" customHeight="1">
      <c r="B162" s="45"/>
      <c r="C162" s="220" t="s">
        <v>11</v>
      </c>
      <c r="D162" s="220" t="s">
        <v>182</v>
      </c>
      <c r="E162" s="221" t="s">
        <v>263</v>
      </c>
      <c r="F162" s="222" t="s">
        <v>264</v>
      </c>
      <c r="G162" s="223" t="s">
        <v>192</v>
      </c>
      <c r="H162" s="224">
        <v>19.3</v>
      </c>
      <c r="I162" s="225"/>
      <c r="J162" s="224">
        <f>ROUND(I162*H162,0)</f>
        <v>0</v>
      </c>
      <c r="K162" s="222" t="s">
        <v>193</v>
      </c>
      <c r="L162" s="71"/>
      <c r="M162" s="226" t="s">
        <v>22</v>
      </c>
      <c r="N162" s="227" t="s">
        <v>45</v>
      </c>
      <c r="O162" s="46"/>
      <c r="P162" s="228">
        <f>O162*H162</f>
        <v>0</v>
      </c>
      <c r="Q162" s="228">
        <v>0</v>
      </c>
      <c r="R162" s="228">
        <f>Q162*H162</f>
        <v>0</v>
      </c>
      <c r="S162" s="228">
        <v>0</v>
      </c>
      <c r="T162" s="229">
        <f>S162*H162</f>
        <v>0</v>
      </c>
      <c r="AR162" s="23" t="s">
        <v>186</v>
      </c>
      <c r="AT162" s="23" t="s">
        <v>182</v>
      </c>
      <c r="AU162" s="23" t="s">
        <v>187</v>
      </c>
      <c r="AY162" s="23" t="s">
        <v>180</v>
      </c>
      <c r="BE162" s="230">
        <f>IF(N162="základní",J162,0)</f>
        <v>0</v>
      </c>
      <c r="BF162" s="230">
        <f>IF(N162="snížená",J162,0)</f>
        <v>0</v>
      </c>
      <c r="BG162" s="230">
        <f>IF(N162="zákl. přenesená",J162,0)</f>
        <v>0</v>
      </c>
      <c r="BH162" s="230">
        <f>IF(N162="sníž. přenesená",J162,0)</f>
        <v>0</v>
      </c>
      <c r="BI162" s="230">
        <f>IF(N162="nulová",J162,0)</f>
        <v>0</v>
      </c>
      <c r="BJ162" s="23" t="s">
        <v>187</v>
      </c>
      <c r="BK162" s="230">
        <f>ROUND(I162*H162,0)</f>
        <v>0</v>
      </c>
      <c r="BL162" s="23" t="s">
        <v>186</v>
      </c>
      <c r="BM162" s="23" t="s">
        <v>265</v>
      </c>
    </row>
    <row r="163" spans="2:47" s="1" customFormat="1" ht="13.5">
      <c r="B163" s="45"/>
      <c r="C163" s="73"/>
      <c r="D163" s="233" t="s">
        <v>205</v>
      </c>
      <c r="E163" s="73"/>
      <c r="F163" s="254" t="s">
        <v>266</v>
      </c>
      <c r="G163" s="73"/>
      <c r="H163" s="73"/>
      <c r="I163" s="190"/>
      <c r="J163" s="73"/>
      <c r="K163" s="73"/>
      <c r="L163" s="71"/>
      <c r="M163" s="255"/>
      <c r="N163" s="46"/>
      <c r="O163" s="46"/>
      <c r="P163" s="46"/>
      <c r="Q163" s="46"/>
      <c r="R163" s="46"/>
      <c r="S163" s="46"/>
      <c r="T163" s="94"/>
      <c r="AT163" s="23" t="s">
        <v>205</v>
      </c>
      <c r="AU163" s="23" t="s">
        <v>187</v>
      </c>
    </row>
    <row r="164" spans="2:51" s="11" customFormat="1" ht="13.5">
      <c r="B164" s="231"/>
      <c r="C164" s="232"/>
      <c r="D164" s="233" t="s">
        <v>194</v>
      </c>
      <c r="E164" s="234" t="s">
        <v>22</v>
      </c>
      <c r="F164" s="235" t="s">
        <v>225</v>
      </c>
      <c r="G164" s="232"/>
      <c r="H164" s="236">
        <v>19.3</v>
      </c>
      <c r="I164" s="237"/>
      <c r="J164" s="232"/>
      <c r="K164" s="232"/>
      <c r="L164" s="238"/>
      <c r="M164" s="239"/>
      <c r="N164" s="240"/>
      <c r="O164" s="240"/>
      <c r="P164" s="240"/>
      <c r="Q164" s="240"/>
      <c r="R164" s="240"/>
      <c r="S164" s="240"/>
      <c r="T164" s="241"/>
      <c r="AT164" s="242" t="s">
        <v>194</v>
      </c>
      <c r="AU164" s="242" t="s">
        <v>187</v>
      </c>
      <c r="AV164" s="11" t="s">
        <v>187</v>
      </c>
      <c r="AW164" s="11" t="s">
        <v>35</v>
      </c>
      <c r="AX164" s="11" t="s">
        <v>73</v>
      </c>
      <c r="AY164" s="242" t="s">
        <v>180</v>
      </c>
    </row>
    <row r="165" spans="2:51" s="12" customFormat="1" ht="13.5">
      <c r="B165" s="243"/>
      <c r="C165" s="244"/>
      <c r="D165" s="233" t="s">
        <v>194</v>
      </c>
      <c r="E165" s="245" t="s">
        <v>22</v>
      </c>
      <c r="F165" s="246" t="s">
        <v>196</v>
      </c>
      <c r="G165" s="244"/>
      <c r="H165" s="247">
        <v>19.3</v>
      </c>
      <c r="I165" s="248"/>
      <c r="J165" s="244"/>
      <c r="K165" s="244"/>
      <c r="L165" s="249"/>
      <c r="M165" s="250"/>
      <c r="N165" s="251"/>
      <c r="O165" s="251"/>
      <c r="P165" s="251"/>
      <c r="Q165" s="251"/>
      <c r="R165" s="251"/>
      <c r="S165" s="251"/>
      <c r="T165" s="252"/>
      <c r="AT165" s="253" t="s">
        <v>194</v>
      </c>
      <c r="AU165" s="253" t="s">
        <v>187</v>
      </c>
      <c r="AV165" s="12" t="s">
        <v>186</v>
      </c>
      <c r="AW165" s="12" t="s">
        <v>35</v>
      </c>
      <c r="AX165" s="12" t="s">
        <v>10</v>
      </c>
      <c r="AY165" s="253" t="s">
        <v>180</v>
      </c>
    </row>
    <row r="166" spans="2:65" s="1" customFormat="1" ht="14.4" customHeight="1">
      <c r="B166" s="45"/>
      <c r="C166" s="220" t="s">
        <v>224</v>
      </c>
      <c r="D166" s="220" t="s">
        <v>182</v>
      </c>
      <c r="E166" s="221" t="s">
        <v>267</v>
      </c>
      <c r="F166" s="222" t="s">
        <v>268</v>
      </c>
      <c r="G166" s="223" t="s">
        <v>269</v>
      </c>
      <c r="H166" s="224">
        <v>1</v>
      </c>
      <c r="I166" s="225"/>
      <c r="J166" s="224">
        <f>ROUND(I166*H166,0)</f>
        <v>0</v>
      </c>
      <c r="K166" s="222" t="s">
        <v>22</v>
      </c>
      <c r="L166" s="71"/>
      <c r="M166" s="226" t="s">
        <v>22</v>
      </c>
      <c r="N166" s="227" t="s">
        <v>45</v>
      </c>
      <c r="O166" s="46"/>
      <c r="P166" s="228">
        <f>O166*H166</f>
        <v>0</v>
      </c>
      <c r="Q166" s="228">
        <v>0</v>
      </c>
      <c r="R166" s="228">
        <f>Q166*H166</f>
        <v>0</v>
      </c>
      <c r="S166" s="228">
        <v>0</v>
      </c>
      <c r="T166" s="229">
        <f>S166*H166</f>
        <v>0</v>
      </c>
      <c r="AR166" s="23" t="s">
        <v>186</v>
      </c>
      <c r="AT166" s="23" t="s">
        <v>182</v>
      </c>
      <c r="AU166" s="23" t="s">
        <v>187</v>
      </c>
      <c r="AY166" s="23" t="s">
        <v>180</v>
      </c>
      <c r="BE166" s="230">
        <f>IF(N166="základní",J166,0)</f>
        <v>0</v>
      </c>
      <c r="BF166" s="230">
        <f>IF(N166="snížená",J166,0)</f>
        <v>0</v>
      </c>
      <c r="BG166" s="230">
        <f>IF(N166="zákl. přenesená",J166,0)</f>
        <v>0</v>
      </c>
      <c r="BH166" s="230">
        <f>IF(N166="sníž. přenesená",J166,0)</f>
        <v>0</v>
      </c>
      <c r="BI166" s="230">
        <f>IF(N166="nulová",J166,0)</f>
        <v>0</v>
      </c>
      <c r="BJ166" s="23" t="s">
        <v>187</v>
      </c>
      <c r="BK166" s="230">
        <f>ROUND(I166*H166,0)</f>
        <v>0</v>
      </c>
      <c r="BL166" s="23" t="s">
        <v>186</v>
      </c>
      <c r="BM166" s="23" t="s">
        <v>270</v>
      </c>
    </row>
    <row r="167" spans="2:65" s="1" customFormat="1" ht="45.6" customHeight="1">
      <c r="B167" s="45"/>
      <c r="C167" s="220" t="s">
        <v>271</v>
      </c>
      <c r="D167" s="220" t="s">
        <v>182</v>
      </c>
      <c r="E167" s="221" t="s">
        <v>272</v>
      </c>
      <c r="F167" s="222" t="s">
        <v>273</v>
      </c>
      <c r="G167" s="223" t="s">
        <v>192</v>
      </c>
      <c r="H167" s="224">
        <v>26.34</v>
      </c>
      <c r="I167" s="225"/>
      <c r="J167" s="224">
        <f>ROUND(I167*H167,0)</f>
        <v>0</v>
      </c>
      <c r="K167" s="222" t="s">
        <v>193</v>
      </c>
      <c r="L167" s="71"/>
      <c r="M167" s="226" t="s">
        <v>22</v>
      </c>
      <c r="N167" s="227" t="s">
        <v>45</v>
      </c>
      <c r="O167" s="46"/>
      <c r="P167" s="228">
        <f>O167*H167</f>
        <v>0</v>
      </c>
      <c r="Q167" s="228">
        <v>0</v>
      </c>
      <c r="R167" s="228">
        <f>Q167*H167</f>
        <v>0</v>
      </c>
      <c r="S167" s="228">
        <v>0</v>
      </c>
      <c r="T167" s="229">
        <f>S167*H167</f>
        <v>0</v>
      </c>
      <c r="AR167" s="23" t="s">
        <v>186</v>
      </c>
      <c r="AT167" s="23" t="s">
        <v>182</v>
      </c>
      <c r="AU167" s="23" t="s">
        <v>187</v>
      </c>
      <c r="AY167" s="23" t="s">
        <v>180</v>
      </c>
      <c r="BE167" s="230">
        <f>IF(N167="základní",J167,0)</f>
        <v>0</v>
      </c>
      <c r="BF167" s="230">
        <f>IF(N167="snížená",J167,0)</f>
        <v>0</v>
      </c>
      <c r="BG167" s="230">
        <f>IF(N167="zákl. přenesená",J167,0)</f>
        <v>0</v>
      </c>
      <c r="BH167" s="230">
        <f>IF(N167="sníž. přenesená",J167,0)</f>
        <v>0</v>
      </c>
      <c r="BI167" s="230">
        <f>IF(N167="nulová",J167,0)</f>
        <v>0</v>
      </c>
      <c r="BJ167" s="23" t="s">
        <v>187</v>
      </c>
      <c r="BK167" s="230">
        <f>ROUND(I167*H167,0)</f>
        <v>0</v>
      </c>
      <c r="BL167" s="23" t="s">
        <v>186</v>
      </c>
      <c r="BM167" s="23" t="s">
        <v>274</v>
      </c>
    </row>
    <row r="168" spans="2:51" s="11" customFormat="1" ht="13.5">
      <c r="B168" s="231"/>
      <c r="C168" s="232"/>
      <c r="D168" s="233" t="s">
        <v>194</v>
      </c>
      <c r="E168" s="234" t="s">
        <v>22</v>
      </c>
      <c r="F168" s="235" t="s">
        <v>275</v>
      </c>
      <c r="G168" s="232"/>
      <c r="H168" s="236">
        <v>26.34</v>
      </c>
      <c r="I168" s="237"/>
      <c r="J168" s="232"/>
      <c r="K168" s="232"/>
      <c r="L168" s="238"/>
      <c r="M168" s="239"/>
      <c r="N168" s="240"/>
      <c r="O168" s="240"/>
      <c r="P168" s="240"/>
      <c r="Q168" s="240"/>
      <c r="R168" s="240"/>
      <c r="S168" s="240"/>
      <c r="T168" s="241"/>
      <c r="AT168" s="242" t="s">
        <v>194</v>
      </c>
      <c r="AU168" s="242" t="s">
        <v>187</v>
      </c>
      <c r="AV168" s="11" t="s">
        <v>187</v>
      </c>
      <c r="AW168" s="11" t="s">
        <v>35</v>
      </c>
      <c r="AX168" s="11" t="s">
        <v>73</v>
      </c>
      <c r="AY168" s="242" t="s">
        <v>180</v>
      </c>
    </row>
    <row r="169" spans="2:51" s="12" customFormat="1" ht="13.5">
      <c r="B169" s="243"/>
      <c r="C169" s="244"/>
      <c r="D169" s="233" t="s">
        <v>194</v>
      </c>
      <c r="E169" s="245" t="s">
        <v>22</v>
      </c>
      <c r="F169" s="246" t="s">
        <v>196</v>
      </c>
      <c r="G169" s="244"/>
      <c r="H169" s="247">
        <v>26.34</v>
      </c>
      <c r="I169" s="248"/>
      <c r="J169" s="244"/>
      <c r="K169" s="244"/>
      <c r="L169" s="249"/>
      <c r="M169" s="250"/>
      <c r="N169" s="251"/>
      <c r="O169" s="251"/>
      <c r="P169" s="251"/>
      <c r="Q169" s="251"/>
      <c r="R169" s="251"/>
      <c r="S169" s="251"/>
      <c r="T169" s="252"/>
      <c r="AT169" s="253" t="s">
        <v>194</v>
      </c>
      <c r="AU169" s="253" t="s">
        <v>187</v>
      </c>
      <c r="AV169" s="12" t="s">
        <v>186</v>
      </c>
      <c r="AW169" s="12" t="s">
        <v>35</v>
      </c>
      <c r="AX169" s="12" t="s">
        <v>10</v>
      </c>
      <c r="AY169" s="253" t="s">
        <v>180</v>
      </c>
    </row>
    <row r="170" spans="2:65" s="1" customFormat="1" ht="22.8" customHeight="1">
      <c r="B170" s="45"/>
      <c r="C170" s="220" t="s">
        <v>229</v>
      </c>
      <c r="D170" s="220" t="s">
        <v>182</v>
      </c>
      <c r="E170" s="221" t="s">
        <v>276</v>
      </c>
      <c r="F170" s="222" t="s">
        <v>277</v>
      </c>
      <c r="G170" s="223" t="s">
        <v>203</v>
      </c>
      <c r="H170" s="224">
        <v>1</v>
      </c>
      <c r="I170" s="225"/>
      <c r="J170" s="224">
        <f>ROUND(I170*H170,0)</f>
        <v>0</v>
      </c>
      <c r="K170" s="222" t="s">
        <v>193</v>
      </c>
      <c r="L170" s="71"/>
      <c r="M170" s="226" t="s">
        <v>22</v>
      </c>
      <c r="N170" s="227" t="s">
        <v>45</v>
      </c>
      <c r="O170" s="46"/>
      <c r="P170" s="228">
        <f>O170*H170</f>
        <v>0</v>
      </c>
      <c r="Q170" s="228">
        <v>0</v>
      </c>
      <c r="R170" s="228">
        <f>Q170*H170</f>
        <v>0</v>
      </c>
      <c r="S170" s="228">
        <v>0</v>
      </c>
      <c r="T170" s="229">
        <f>S170*H170</f>
        <v>0</v>
      </c>
      <c r="AR170" s="23" t="s">
        <v>186</v>
      </c>
      <c r="AT170" s="23" t="s">
        <v>182</v>
      </c>
      <c r="AU170" s="23" t="s">
        <v>187</v>
      </c>
      <c r="AY170" s="23" t="s">
        <v>180</v>
      </c>
      <c r="BE170" s="230">
        <f>IF(N170="základní",J170,0)</f>
        <v>0</v>
      </c>
      <c r="BF170" s="230">
        <f>IF(N170="snížená",J170,0)</f>
        <v>0</v>
      </c>
      <c r="BG170" s="230">
        <f>IF(N170="zákl. přenesená",J170,0)</f>
        <v>0</v>
      </c>
      <c r="BH170" s="230">
        <f>IF(N170="sníž. přenesená",J170,0)</f>
        <v>0</v>
      </c>
      <c r="BI170" s="230">
        <f>IF(N170="nulová",J170,0)</f>
        <v>0</v>
      </c>
      <c r="BJ170" s="23" t="s">
        <v>187</v>
      </c>
      <c r="BK170" s="230">
        <f>ROUND(I170*H170,0)</f>
        <v>0</v>
      </c>
      <c r="BL170" s="23" t="s">
        <v>186</v>
      </c>
      <c r="BM170" s="23" t="s">
        <v>278</v>
      </c>
    </row>
    <row r="171" spans="2:51" s="11" customFormat="1" ht="13.5">
      <c r="B171" s="231"/>
      <c r="C171" s="232"/>
      <c r="D171" s="233" t="s">
        <v>194</v>
      </c>
      <c r="E171" s="234" t="s">
        <v>22</v>
      </c>
      <c r="F171" s="235" t="s">
        <v>279</v>
      </c>
      <c r="G171" s="232"/>
      <c r="H171" s="236">
        <v>1</v>
      </c>
      <c r="I171" s="237"/>
      <c r="J171" s="232"/>
      <c r="K171" s="232"/>
      <c r="L171" s="238"/>
      <c r="M171" s="239"/>
      <c r="N171" s="240"/>
      <c r="O171" s="240"/>
      <c r="P171" s="240"/>
      <c r="Q171" s="240"/>
      <c r="R171" s="240"/>
      <c r="S171" s="240"/>
      <c r="T171" s="241"/>
      <c r="AT171" s="242" t="s">
        <v>194</v>
      </c>
      <c r="AU171" s="242" t="s">
        <v>187</v>
      </c>
      <c r="AV171" s="11" t="s">
        <v>187</v>
      </c>
      <c r="AW171" s="11" t="s">
        <v>35</v>
      </c>
      <c r="AX171" s="11" t="s">
        <v>73</v>
      </c>
      <c r="AY171" s="242" t="s">
        <v>180</v>
      </c>
    </row>
    <row r="172" spans="2:51" s="12" customFormat="1" ht="13.5">
      <c r="B172" s="243"/>
      <c r="C172" s="244"/>
      <c r="D172" s="233" t="s">
        <v>194</v>
      </c>
      <c r="E172" s="245" t="s">
        <v>22</v>
      </c>
      <c r="F172" s="246" t="s">
        <v>196</v>
      </c>
      <c r="G172" s="244"/>
      <c r="H172" s="247">
        <v>1</v>
      </c>
      <c r="I172" s="248"/>
      <c r="J172" s="244"/>
      <c r="K172" s="244"/>
      <c r="L172" s="249"/>
      <c r="M172" s="250"/>
      <c r="N172" s="251"/>
      <c r="O172" s="251"/>
      <c r="P172" s="251"/>
      <c r="Q172" s="251"/>
      <c r="R172" s="251"/>
      <c r="S172" s="251"/>
      <c r="T172" s="252"/>
      <c r="AT172" s="253" t="s">
        <v>194</v>
      </c>
      <c r="AU172" s="253" t="s">
        <v>187</v>
      </c>
      <c r="AV172" s="12" t="s">
        <v>186</v>
      </c>
      <c r="AW172" s="12" t="s">
        <v>35</v>
      </c>
      <c r="AX172" s="12" t="s">
        <v>10</v>
      </c>
      <c r="AY172" s="253" t="s">
        <v>180</v>
      </c>
    </row>
    <row r="173" spans="2:63" s="10" customFormat="1" ht="29.85" customHeight="1">
      <c r="B173" s="204"/>
      <c r="C173" s="205"/>
      <c r="D173" s="206" t="s">
        <v>72</v>
      </c>
      <c r="E173" s="218" t="s">
        <v>280</v>
      </c>
      <c r="F173" s="218" t="s">
        <v>281</v>
      </c>
      <c r="G173" s="205"/>
      <c r="H173" s="205"/>
      <c r="I173" s="208"/>
      <c r="J173" s="219">
        <f>BK173</f>
        <v>0</v>
      </c>
      <c r="K173" s="205"/>
      <c r="L173" s="210"/>
      <c r="M173" s="211"/>
      <c r="N173" s="212"/>
      <c r="O173" s="212"/>
      <c r="P173" s="213">
        <f>SUM(P174:P185)</f>
        <v>0</v>
      </c>
      <c r="Q173" s="212"/>
      <c r="R173" s="213">
        <f>SUM(R174:R185)</f>
        <v>0</v>
      </c>
      <c r="S173" s="212"/>
      <c r="T173" s="214">
        <f>SUM(T174:T185)</f>
        <v>0</v>
      </c>
      <c r="AR173" s="215" t="s">
        <v>10</v>
      </c>
      <c r="AT173" s="216" t="s">
        <v>72</v>
      </c>
      <c r="AU173" s="216" t="s">
        <v>10</v>
      </c>
      <c r="AY173" s="215" t="s">
        <v>180</v>
      </c>
      <c r="BK173" s="217">
        <f>SUM(BK174:BK185)</f>
        <v>0</v>
      </c>
    </row>
    <row r="174" spans="2:65" s="1" customFormat="1" ht="22.8" customHeight="1">
      <c r="B174" s="45"/>
      <c r="C174" s="220" t="s">
        <v>282</v>
      </c>
      <c r="D174" s="220" t="s">
        <v>182</v>
      </c>
      <c r="E174" s="221" t="s">
        <v>283</v>
      </c>
      <c r="F174" s="222" t="s">
        <v>284</v>
      </c>
      <c r="G174" s="223" t="s">
        <v>285</v>
      </c>
      <c r="H174" s="224">
        <v>2.85</v>
      </c>
      <c r="I174" s="225"/>
      <c r="J174" s="224">
        <f>ROUND(I174*H174,0)</f>
        <v>0</v>
      </c>
      <c r="K174" s="222" t="s">
        <v>193</v>
      </c>
      <c r="L174" s="71"/>
      <c r="M174" s="226" t="s">
        <v>22</v>
      </c>
      <c r="N174" s="227" t="s">
        <v>45</v>
      </c>
      <c r="O174" s="46"/>
      <c r="P174" s="228">
        <f>O174*H174</f>
        <v>0</v>
      </c>
      <c r="Q174" s="228">
        <v>0</v>
      </c>
      <c r="R174" s="228">
        <f>Q174*H174</f>
        <v>0</v>
      </c>
      <c r="S174" s="228">
        <v>0</v>
      </c>
      <c r="T174" s="229">
        <f>S174*H174</f>
        <v>0</v>
      </c>
      <c r="AR174" s="23" t="s">
        <v>186</v>
      </c>
      <c r="AT174" s="23" t="s">
        <v>182</v>
      </c>
      <c r="AU174" s="23" t="s">
        <v>187</v>
      </c>
      <c r="AY174" s="23" t="s">
        <v>180</v>
      </c>
      <c r="BE174" s="230">
        <f>IF(N174="základní",J174,0)</f>
        <v>0</v>
      </c>
      <c r="BF174" s="230">
        <f>IF(N174="snížená",J174,0)</f>
        <v>0</v>
      </c>
      <c r="BG174" s="230">
        <f>IF(N174="zákl. přenesená",J174,0)</f>
        <v>0</v>
      </c>
      <c r="BH174" s="230">
        <f>IF(N174="sníž. přenesená",J174,0)</f>
        <v>0</v>
      </c>
      <c r="BI174" s="230">
        <f>IF(N174="nulová",J174,0)</f>
        <v>0</v>
      </c>
      <c r="BJ174" s="23" t="s">
        <v>187</v>
      </c>
      <c r="BK174" s="230">
        <f>ROUND(I174*H174,0)</f>
        <v>0</v>
      </c>
      <c r="BL174" s="23" t="s">
        <v>186</v>
      </c>
      <c r="BM174" s="23" t="s">
        <v>286</v>
      </c>
    </row>
    <row r="175" spans="2:47" s="1" customFormat="1" ht="13.5">
      <c r="B175" s="45"/>
      <c r="C175" s="73"/>
      <c r="D175" s="233" t="s">
        <v>205</v>
      </c>
      <c r="E175" s="73"/>
      <c r="F175" s="254" t="s">
        <v>287</v>
      </c>
      <c r="G175" s="73"/>
      <c r="H175" s="73"/>
      <c r="I175" s="190"/>
      <c r="J175" s="73"/>
      <c r="K175" s="73"/>
      <c r="L175" s="71"/>
      <c r="M175" s="255"/>
      <c r="N175" s="46"/>
      <c r="O175" s="46"/>
      <c r="P175" s="46"/>
      <c r="Q175" s="46"/>
      <c r="R175" s="46"/>
      <c r="S175" s="46"/>
      <c r="T175" s="94"/>
      <c r="AT175" s="23" t="s">
        <v>205</v>
      </c>
      <c r="AU175" s="23" t="s">
        <v>187</v>
      </c>
    </row>
    <row r="176" spans="2:65" s="1" customFormat="1" ht="34.2" customHeight="1">
      <c r="B176" s="45"/>
      <c r="C176" s="220" t="s">
        <v>232</v>
      </c>
      <c r="D176" s="220" t="s">
        <v>182</v>
      </c>
      <c r="E176" s="221" t="s">
        <v>288</v>
      </c>
      <c r="F176" s="222" t="s">
        <v>289</v>
      </c>
      <c r="G176" s="223" t="s">
        <v>285</v>
      </c>
      <c r="H176" s="224">
        <v>2.85</v>
      </c>
      <c r="I176" s="225"/>
      <c r="J176" s="224">
        <f>ROUND(I176*H176,0)</f>
        <v>0</v>
      </c>
      <c r="K176" s="222" t="s">
        <v>193</v>
      </c>
      <c r="L176" s="71"/>
      <c r="M176" s="226" t="s">
        <v>22</v>
      </c>
      <c r="N176" s="227" t="s">
        <v>45</v>
      </c>
      <c r="O176" s="46"/>
      <c r="P176" s="228">
        <f>O176*H176</f>
        <v>0</v>
      </c>
      <c r="Q176" s="228">
        <v>0</v>
      </c>
      <c r="R176" s="228">
        <f>Q176*H176</f>
        <v>0</v>
      </c>
      <c r="S176" s="228">
        <v>0</v>
      </c>
      <c r="T176" s="229">
        <f>S176*H176</f>
        <v>0</v>
      </c>
      <c r="AR176" s="23" t="s">
        <v>186</v>
      </c>
      <c r="AT176" s="23" t="s">
        <v>182</v>
      </c>
      <c r="AU176" s="23" t="s">
        <v>187</v>
      </c>
      <c r="AY176" s="23" t="s">
        <v>180</v>
      </c>
      <c r="BE176" s="230">
        <f>IF(N176="základní",J176,0)</f>
        <v>0</v>
      </c>
      <c r="BF176" s="230">
        <f>IF(N176="snížená",J176,0)</f>
        <v>0</v>
      </c>
      <c r="BG176" s="230">
        <f>IF(N176="zákl. přenesená",J176,0)</f>
        <v>0</v>
      </c>
      <c r="BH176" s="230">
        <f>IF(N176="sníž. přenesená",J176,0)</f>
        <v>0</v>
      </c>
      <c r="BI176" s="230">
        <f>IF(N176="nulová",J176,0)</f>
        <v>0</v>
      </c>
      <c r="BJ176" s="23" t="s">
        <v>187</v>
      </c>
      <c r="BK176" s="230">
        <f>ROUND(I176*H176,0)</f>
        <v>0</v>
      </c>
      <c r="BL176" s="23" t="s">
        <v>186</v>
      </c>
      <c r="BM176" s="23" t="s">
        <v>290</v>
      </c>
    </row>
    <row r="177" spans="2:47" s="1" customFormat="1" ht="13.5">
      <c r="B177" s="45"/>
      <c r="C177" s="73"/>
      <c r="D177" s="233" t="s">
        <v>205</v>
      </c>
      <c r="E177" s="73"/>
      <c r="F177" s="254" t="s">
        <v>291</v>
      </c>
      <c r="G177" s="73"/>
      <c r="H177" s="73"/>
      <c r="I177" s="190"/>
      <c r="J177" s="73"/>
      <c r="K177" s="73"/>
      <c r="L177" s="71"/>
      <c r="M177" s="255"/>
      <c r="N177" s="46"/>
      <c r="O177" s="46"/>
      <c r="P177" s="46"/>
      <c r="Q177" s="46"/>
      <c r="R177" s="46"/>
      <c r="S177" s="46"/>
      <c r="T177" s="94"/>
      <c r="AT177" s="23" t="s">
        <v>205</v>
      </c>
      <c r="AU177" s="23" t="s">
        <v>187</v>
      </c>
    </row>
    <row r="178" spans="2:65" s="1" customFormat="1" ht="22.8" customHeight="1">
      <c r="B178" s="45"/>
      <c r="C178" s="220" t="s">
        <v>9</v>
      </c>
      <c r="D178" s="220" t="s">
        <v>182</v>
      </c>
      <c r="E178" s="221" t="s">
        <v>292</v>
      </c>
      <c r="F178" s="222" t="s">
        <v>293</v>
      </c>
      <c r="G178" s="223" t="s">
        <v>285</v>
      </c>
      <c r="H178" s="224">
        <v>2.85</v>
      </c>
      <c r="I178" s="225"/>
      <c r="J178" s="224">
        <f>ROUND(I178*H178,0)</f>
        <v>0</v>
      </c>
      <c r="K178" s="222" t="s">
        <v>193</v>
      </c>
      <c r="L178" s="71"/>
      <c r="M178" s="226" t="s">
        <v>22</v>
      </c>
      <c r="N178" s="227" t="s">
        <v>45</v>
      </c>
      <c r="O178" s="46"/>
      <c r="P178" s="228">
        <f>O178*H178</f>
        <v>0</v>
      </c>
      <c r="Q178" s="228">
        <v>0</v>
      </c>
      <c r="R178" s="228">
        <f>Q178*H178</f>
        <v>0</v>
      </c>
      <c r="S178" s="228">
        <v>0</v>
      </c>
      <c r="T178" s="229">
        <f>S178*H178</f>
        <v>0</v>
      </c>
      <c r="AR178" s="23" t="s">
        <v>186</v>
      </c>
      <c r="AT178" s="23" t="s">
        <v>182</v>
      </c>
      <c r="AU178" s="23" t="s">
        <v>187</v>
      </c>
      <c r="AY178" s="23" t="s">
        <v>180</v>
      </c>
      <c r="BE178" s="230">
        <f>IF(N178="základní",J178,0)</f>
        <v>0</v>
      </c>
      <c r="BF178" s="230">
        <f>IF(N178="snížená",J178,0)</f>
        <v>0</v>
      </c>
      <c r="BG178" s="230">
        <f>IF(N178="zákl. přenesená",J178,0)</f>
        <v>0</v>
      </c>
      <c r="BH178" s="230">
        <f>IF(N178="sníž. přenesená",J178,0)</f>
        <v>0</v>
      </c>
      <c r="BI178" s="230">
        <f>IF(N178="nulová",J178,0)</f>
        <v>0</v>
      </c>
      <c r="BJ178" s="23" t="s">
        <v>187</v>
      </c>
      <c r="BK178" s="230">
        <f>ROUND(I178*H178,0)</f>
        <v>0</v>
      </c>
      <c r="BL178" s="23" t="s">
        <v>186</v>
      </c>
      <c r="BM178" s="23" t="s">
        <v>294</v>
      </c>
    </row>
    <row r="179" spans="2:47" s="1" customFormat="1" ht="13.5">
      <c r="B179" s="45"/>
      <c r="C179" s="73"/>
      <c r="D179" s="233" t="s">
        <v>205</v>
      </c>
      <c r="E179" s="73"/>
      <c r="F179" s="254" t="s">
        <v>295</v>
      </c>
      <c r="G179" s="73"/>
      <c r="H179" s="73"/>
      <c r="I179" s="190"/>
      <c r="J179" s="73"/>
      <c r="K179" s="73"/>
      <c r="L179" s="71"/>
      <c r="M179" s="255"/>
      <c r="N179" s="46"/>
      <c r="O179" s="46"/>
      <c r="P179" s="46"/>
      <c r="Q179" s="46"/>
      <c r="R179" s="46"/>
      <c r="S179" s="46"/>
      <c r="T179" s="94"/>
      <c r="AT179" s="23" t="s">
        <v>205</v>
      </c>
      <c r="AU179" s="23" t="s">
        <v>187</v>
      </c>
    </row>
    <row r="180" spans="2:65" s="1" customFormat="1" ht="34.2" customHeight="1">
      <c r="B180" s="45"/>
      <c r="C180" s="220" t="s">
        <v>240</v>
      </c>
      <c r="D180" s="220" t="s">
        <v>182</v>
      </c>
      <c r="E180" s="221" t="s">
        <v>296</v>
      </c>
      <c r="F180" s="222" t="s">
        <v>297</v>
      </c>
      <c r="G180" s="223" t="s">
        <v>285</v>
      </c>
      <c r="H180" s="224">
        <v>13.75</v>
      </c>
      <c r="I180" s="225"/>
      <c r="J180" s="224">
        <f>ROUND(I180*H180,0)</f>
        <v>0</v>
      </c>
      <c r="K180" s="222" t="s">
        <v>193</v>
      </c>
      <c r="L180" s="71"/>
      <c r="M180" s="226" t="s">
        <v>22</v>
      </c>
      <c r="N180" s="227" t="s">
        <v>45</v>
      </c>
      <c r="O180" s="46"/>
      <c r="P180" s="228">
        <f>O180*H180</f>
        <v>0</v>
      </c>
      <c r="Q180" s="228">
        <v>0</v>
      </c>
      <c r="R180" s="228">
        <f>Q180*H180</f>
        <v>0</v>
      </c>
      <c r="S180" s="228">
        <v>0</v>
      </c>
      <c r="T180" s="229">
        <f>S180*H180</f>
        <v>0</v>
      </c>
      <c r="AR180" s="23" t="s">
        <v>186</v>
      </c>
      <c r="AT180" s="23" t="s">
        <v>182</v>
      </c>
      <c r="AU180" s="23" t="s">
        <v>187</v>
      </c>
      <c r="AY180" s="23" t="s">
        <v>180</v>
      </c>
      <c r="BE180" s="230">
        <f>IF(N180="základní",J180,0)</f>
        <v>0</v>
      </c>
      <c r="BF180" s="230">
        <f>IF(N180="snížená",J180,0)</f>
        <v>0</v>
      </c>
      <c r="BG180" s="230">
        <f>IF(N180="zákl. přenesená",J180,0)</f>
        <v>0</v>
      </c>
      <c r="BH180" s="230">
        <f>IF(N180="sníž. přenesená",J180,0)</f>
        <v>0</v>
      </c>
      <c r="BI180" s="230">
        <f>IF(N180="nulová",J180,0)</f>
        <v>0</v>
      </c>
      <c r="BJ180" s="23" t="s">
        <v>187</v>
      </c>
      <c r="BK180" s="230">
        <f>ROUND(I180*H180,0)</f>
        <v>0</v>
      </c>
      <c r="BL180" s="23" t="s">
        <v>186</v>
      </c>
      <c r="BM180" s="23" t="s">
        <v>298</v>
      </c>
    </row>
    <row r="181" spans="2:47" s="1" customFormat="1" ht="13.5">
      <c r="B181" s="45"/>
      <c r="C181" s="73"/>
      <c r="D181" s="233" t="s">
        <v>205</v>
      </c>
      <c r="E181" s="73"/>
      <c r="F181" s="254" t="s">
        <v>295</v>
      </c>
      <c r="G181" s="73"/>
      <c r="H181" s="73"/>
      <c r="I181" s="190"/>
      <c r="J181" s="73"/>
      <c r="K181" s="73"/>
      <c r="L181" s="71"/>
      <c r="M181" s="255"/>
      <c r="N181" s="46"/>
      <c r="O181" s="46"/>
      <c r="P181" s="46"/>
      <c r="Q181" s="46"/>
      <c r="R181" s="46"/>
      <c r="S181" s="46"/>
      <c r="T181" s="94"/>
      <c r="AT181" s="23" t="s">
        <v>205</v>
      </c>
      <c r="AU181" s="23" t="s">
        <v>187</v>
      </c>
    </row>
    <row r="182" spans="2:51" s="11" customFormat="1" ht="13.5">
      <c r="B182" s="231"/>
      <c r="C182" s="232"/>
      <c r="D182" s="233" t="s">
        <v>194</v>
      </c>
      <c r="E182" s="234" t="s">
        <v>22</v>
      </c>
      <c r="F182" s="235" t="s">
        <v>299</v>
      </c>
      <c r="G182" s="232"/>
      <c r="H182" s="236">
        <v>13.75</v>
      </c>
      <c r="I182" s="237"/>
      <c r="J182" s="232"/>
      <c r="K182" s="232"/>
      <c r="L182" s="238"/>
      <c r="M182" s="239"/>
      <c r="N182" s="240"/>
      <c r="O182" s="240"/>
      <c r="P182" s="240"/>
      <c r="Q182" s="240"/>
      <c r="R182" s="240"/>
      <c r="S182" s="240"/>
      <c r="T182" s="241"/>
      <c r="AT182" s="242" t="s">
        <v>194</v>
      </c>
      <c r="AU182" s="242" t="s">
        <v>187</v>
      </c>
      <c r="AV182" s="11" t="s">
        <v>187</v>
      </c>
      <c r="AW182" s="11" t="s">
        <v>35</v>
      </c>
      <c r="AX182" s="11" t="s">
        <v>73</v>
      </c>
      <c r="AY182" s="242" t="s">
        <v>180</v>
      </c>
    </row>
    <row r="183" spans="2:51" s="12" customFormat="1" ht="13.5">
      <c r="B183" s="243"/>
      <c r="C183" s="244"/>
      <c r="D183" s="233" t="s">
        <v>194</v>
      </c>
      <c r="E183" s="245" t="s">
        <v>22</v>
      </c>
      <c r="F183" s="246" t="s">
        <v>196</v>
      </c>
      <c r="G183" s="244"/>
      <c r="H183" s="247">
        <v>13.75</v>
      </c>
      <c r="I183" s="248"/>
      <c r="J183" s="244"/>
      <c r="K183" s="244"/>
      <c r="L183" s="249"/>
      <c r="M183" s="250"/>
      <c r="N183" s="251"/>
      <c r="O183" s="251"/>
      <c r="P183" s="251"/>
      <c r="Q183" s="251"/>
      <c r="R183" s="251"/>
      <c r="S183" s="251"/>
      <c r="T183" s="252"/>
      <c r="AT183" s="253" t="s">
        <v>194</v>
      </c>
      <c r="AU183" s="253" t="s">
        <v>187</v>
      </c>
      <c r="AV183" s="12" t="s">
        <v>186</v>
      </c>
      <c r="AW183" s="12" t="s">
        <v>35</v>
      </c>
      <c r="AX183" s="12" t="s">
        <v>10</v>
      </c>
      <c r="AY183" s="253" t="s">
        <v>180</v>
      </c>
    </row>
    <row r="184" spans="2:65" s="1" customFormat="1" ht="34.2" customHeight="1">
      <c r="B184" s="45"/>
      <c r="C184" s="220" t="s">
        <v>300</v>
      </c>
      <c r="D184" s="220" t="s">
        <v>182</v>
      </c>
      <c r="E184" s="221" t="s">
        <v>301</v>
      </c>
      <c r="F184" s="222" t="s">
        <v>302</v>
      </c>
      <c r="G184" s="223" t="s">
        <v>285</v>
      </c>
      <c r="H184" s="224">
        <v>2.75</v>
      </c>
      <c r="I184" s="225"/>
      <c r="J184" s="224">
        <f>ROUND(I184*H184,0)</f>
        <v>0</v>
      </c>
      <c r="K184" s="222" t="s">
        <v>193</v>
      </c>
      <c r="L184" s="71"/>
      <c r="M184" s="226" t="s">
        <v>22</v>
      </c>
      <c r="N184" s="227" t="s">
        <v>45</v>
      </c>
      <c r="O184" s="46"/>
      <c r="P184" s="228">
        <f>O184*H184</f>
        <v>0</v>
      </c>
      <c r="Q184" s="228">
        <v>0</v>
      </c>
      <c r="R184" s="228">
        <f>Q184*H184</f>
        <v>0</v>
      </c>
      <c r="S184" s="228">
        <v>0</v>
      </c>
      <c r="T184" s="229">
        <f>S184*H184</f>
        <v>0</v>
      </c>
      <c r="AR184" s="23" t="s">
        <v>186</v>
      </c>
      <c r="AT184" s="23" t="s">
        <v>182</v>
      </c>
      <c r="AU184" s="23" t="s">
        <v>187</v>
      </c>
      <c r="AY184" s="23" t="s">
        <v>180</v>
      </c>
      <c r="BE184" s="230">
        <f>IF(N184="základní",J184,0)</f>
        <v>0</v>
      </c>
      <c r="BF184" s="230">
        <f>IF(N184="snížená",J184,0)</f>
        <v>0</v>
      </c>
      <c r="BG184" s="230">
        <f>IF(N184="zákl. přenesená",J184,0)</f>
        <v>0</v>
      </c>
      <c r="BH184" s="230">
        <f>IF(N184="sníž. přenesená",J184,0)</f>
        <v>0</v>
      </c>
      <c r="BI184" s="230">
        <f>IF(N184="nulová",J184,0)</f>
        <v>0</v>
      </c>
      <c r="BJ184" s="23" t="s">
        <v>187</v>
      </c>
      <c r="BK184" s="230">
        <f>ROUND(I184*H184,0)</f>
        <v>0</v>
      </c>
      <c r="BL184" s="23" t="s">
        <v>186</v>
      </c>
      <c r="BM184" s="23" t="s">
        <v>303</v>
      </c>
    </row>
    <row r="185" spans="2:47" s="1" customFormat="1" ht="13.5">
      <c r="B185" s="45"/>
      <c r="C185" s="73"/>
      <c r="D185" s="233" t="s">
        <v>205</v>
      </c>
      <c r="E185" s="73"/>
      <c r="F185" s="254" t="s">
        <v>304</v>
      </c>
      <c r="G185" s="73"/>
      <c r="H185" s="73"/>
      <c r="I185" s="190"/>
      <c r="J185" s="73"/>
      <c r="K185" s="73"/>
      <c r="L185" s="71"/>
      <c r="M185" s="255"/>
      <c r="N185" s="46"/>
      <c r="O185" s="46"/>
      <c r="P185" s="46"/>
      <c r="Q185" s="46"/>
      <c r="R185" s="46"/>
      <c r="S185" s="46"/>
      <c r="T185" s="94"/>
      <c r="AT185" s="23" t="s">
        <v>205</v>
      </c>
      <c r="AU185" s="23" t="s">
        <v>187</v>
      </c>
    </row>
    <row r="186" spans="2:63" s="10" customFormat="1" ht="29.85" customHeight="1">
      <c r="B186" s="204"/>
      <c r="C186" s="205"/>
      <c r="D186" s="206" t="s">
        <v>72</v>
      </c>
      <c r="E186" s="218" t="s">
        <v>305</v>
      </c>
      <c r="F186" s="218" t="s">
        <v>306</v>
      </c>
      <c r="G186" s="205"/>
      <c r="H186" s="205"/>
      <c r="I186" s="208"/>
      <c r="J186" s="219">
        <f>BK186</f>
        <v>0</v>
      </c>
      <c r="K186" s="205"/>
      <c r="L186" s="210"/>
      <c r="M186" s="211"/>
      <c r="N186" s="212"/>
      <c r="O186" s="212"/>
      <c r="P186" s="213">
        <f>SUM(P187:P188)</f>
        <v>0</v>
      </c>
      <c r="Q186" s="212"/>
      <c r="R186" s="213">
        <f>SUM(R187:R188)</f>
        <v>0</v>
      </c>
      <c r="S186" s="212"/>
      <c r="T186" s="214">
        <f>SUM(T187:T188)</f>
        <v>0</v>
      </c>
      <c r="AR186" s="215" t="s">
        <v>10</v>
      </c>
      <c r="AT186" s="216" t="s">
        <v>72</v>
      </c>
      <c r="AU186" s="216" t="s">
        <v>10</v>
      </c>
      <c r="AY186" s="215" t="s">
        <v>180</v>
      </c>
      <c r="BK186" s="217">
        <f>SUM(BK187:BK188)</f>
        <v>0</v>
      </c>
    </row>
    <row r="187" spans="2:65" s="1" customFormat="1" ht="45.6" customHeight="1">
      <c r="B187" s="45"/>
      <c r="C187" s="220" t="s">
        <v>243</v>
      </c>
      <c r="D187" s="220" t="s">
        <v>182</v>
      </c>
      <c r="E187" s="221" t="s">
        <v>307</v>
      </c>
      <c r="F187" s="222" t="s">
        <v>308</v>
      </c>
      <c r="G187" s="223" t="s">
        <v>285</v>
      </c>
      <c r="H187" s="224">
        <v>2.31</v>
      </c>
      <c r="I187" s="225"/>
      <c r="J187" s="224">
        <f>ROUND(I187*H187,0)</f>
        <v>0</v>
      </c>
      <c r="K187" s="222" t="s">
        <v>193</v>
      </c>
      <c r="L187" s="71"/>
      <c r="M187" s="226" t="s">
        <v>22</v>
      </c>
      <c r="N187" s="227" t="s">
        <v>45</v>
      </c>
      <c r="O187" s="46"/>
      <c r="P187" s="228">
        <f>O187*H187</f>
        <v>0</v>
      </c>
      <c r="Q187" s="228">
        <v>0</v>
      </c>
      <c r="R187" s="228">
        <f>Q187*H187</f>
        <v>0</v>
      </c>
      <c r="S187" s="228">
        <v>0</v>
      </c>
      <c r="T187" s="229">
        <f>S187*H187</f>
        <v>0</v>
      </c>
      <c r="AR187" s="23" t="s">
        <v>186</v>
      </c>
      <c r="AT187" s="23" t="s">
        <v>182</v>
      </c>
      <c r="AU187" s="23" t="s">
        <v>187</v>
      </c>
      <c r="AY187" s="23" t="s">
        <v>180</v>
      </c>
      <c r="BE187" s="230">
        <f>IF(N187="základní",J187,0)</f>
        <v>0</v>
      </c>
      <c r="BF187" s="230">
        <f>IF(N187="snížená",J187,0)</f>
        <v>0</v>
      </c>
      <c r="BG187" s="230">
        <f>IF(N187="zákl. přenesená",J187,0)</f>
        <v>0</v>
      </c>
      <c r="BH187" s="230">
        <f>IF(N187="sníž. přenesená",J187,0)</f>
        <v>0</v>
      </c>
      <c r="BI187" s="230">
        <f>IF(N187="nulová",J187,0)</f>
        <v>0</v>
      </c>
      <c r="BJ187" s="23" t="s">
        <v>187</v>
      </c>
      <c r="BK187" s="230">
        <f>ROUND(I187*H187,0)</f>
        <v>0</v>
      </c>
      <c r="BL187" s="23" t="s">
        <v>186</v>
      </c>
      <c r="BM187" s="23" t="s">
        <v>309</v>
      </c>
    </row>
    <row r="188" spans="2:47" s="1" customFormat="1" ht="13.5">
      <c r="B188" s="45"/>
      <c r="C188" s="73"/>
      <c r="D188" s="233" t="s">
        <v>205</v>
      </c>
      <c r="E188" s="73"/>
      <c r="F188" s="254" t="s">
        <v>310</v>
      </c>
      <c r="G188" s="73"/>
      <c r="H188" s="73"/>
      <c r="I188" s="190"/>
      <c r="J188" s="73"/>
      <c r="K188" s="73"/>
      <c r="L188" s="71"/>
      <c r="M188" s="255"/>
      <c r="N188" s="46"/>
      <c r="O188" s="46"/>
      <c r="P188" s="46"/>
      <c r="Q188" s="46"/>
      <c r="R188" s="46"/>
      <c r="S188" s="46"/>
      <c r="T188" s="94"/>
      <c r="AT188" s="23" t="s">
        <v>205</v>
      </c>
      <c r="AU188" s="23" t="s">
        <v>187</v>
      </c>
    </row>
    <row r="189" spans="2:63" s="10" customFormat="1" ht="37.4" customHeight="1">
      <c r="B189" s="204"/>
      <c r="C189" s="205"/>
      <c r="D189" s="206" t="s">
        <v>72</v>
      </c>
      <c r="E189" s="207" t="s">
        <v>311</v>
      </c>
      <c r="F189" s="207" t="s">
        <v>312</v>
      </c>
      <c r="G189" s="205"/>
      <c r="H189" s="205"/>
      <c r="I189" s="208"/>
      <c r="J189" s="209">
        <f>BK189</f>
        <v>0</v>
      </c>
      <c r="K189" s="205"/>
      <c r="L189" s="210"/>
      <c r="M189" s="211"/>
      <c r="N189" s="212"/>
      <c r="O189" s="212"/>
      <c r="P189" s="213">
        <f>P190+P205+P226+P245+P269+P297+P310+P345+P376+P405</f>
        <v>0</v>
      </c>
      <c r="Q189" s="212"/>
      <c r="R189" s="213">
        <f>R190+R205+R226+R245+R269+R297+R310+R345+R376+R405</f>
        <v>0</v>
      </c>
      <c r="S189" s="212"/>
      <c r="T189" s="214">
        <f>T190+T205+T226+T245+T269+T297+T310+T345+T376+T405</f>
        <v>0</v>
      </c>
      <c r="AR189" s="215" t="s">
        <v>187</v>
      </c>
      <c r="AT189" s="216" t="s">
        <v>72</v>
      </c>
      <c r="AU189" s="216" t="s">
        <v>73</v>
      </c>
      <c r="AY189" s="215" t="s">
        <v>180</v>
      </c>
      <c r="BK189" s="217">
        <f>BK190+BK205+BK226+BK245+BK269+BK297+BK310+BK345+BK376+BK405</f>
        <v>0</v>
      </c>
    </row>
    <row r="190" spans="2:63" s="10" customFormat="1" ht="19.9" customHeight="1">
      <c r="B190" s="204"/>
      <c r="C190" s="205"/>
      <c r="D190" s="206" t="s">
        <v>72</v>
      </c>
      <c r="E190" s="218" t="s">
        <v>313</v>
      </c>
      <c r="F190" s="218" t="s">
        <v>314</v>
      </c>
      <c r="G190" s="205"/>
      <c r="H190" s="205"/>
      <c r="I190" s="208"/>
      <c r="J190" s="219">
        <f>BK190</f>
        <v>0</v>
      </c>
      <c r="K190" s="205"/>
      <c r="L190" s="210"/>
      <c r="M190" s="211"/>
      <c r="N190" s="212"/>
      <c r="O190" s="212"/>
      <c r="P190" s="213">
        <f>SUM(P191:P204)</f>
        <v>0</v>
      </c>
      <c r="Q190" s="212"/>
      <c r="R190" s="213">
        <f>SUM(R191:R204)</f>
        <v>0</v>
      </c>
      <c r="S190" s="212"/>
      <c r="T190" s="214">
        <f>SUM(T191:T204)</f>
        <v>0</v>
      </c>
      <c r="AR190" s="215" t="s">
        <v>187</v>
      </c>
      <c r="AT190" s="216" t="s">
        <v>72</v>
      </c>
      <c r="AU190" s="216" t="s">
        <v>10</v>
      </c>
      <c r="AY190" s="215" t="s">
        <v>180</v>
      </c>
      <c r="BK190" s="217">
        <f>SUM(BK191:BK204)</f>
        <v>0</v>
      </c>
    </row>
    <row r="191" spans="2:65" s="1" customFormat="1" ht="14.4" customHeight="1">
      <c r="B191" s="45"/>
      <c r="C191" s="220" t="s">
        <v>315</v>
      </c>
      <c r="D191" s="220" t="s">
        <v>182</v>
      </c>
      <c r="E191" s="221" t="s">
        <v>316</v>
      </c>
      <c r="F191" s="222" t="s">
        <v>317</v>
      </c>
      <c r="G191" s="223" t="s">
        <v>203</v>
      </c>
      <c r="H191" s="224">
        <v>10.06</v>
      </c>
      <c r="I191" s="225"/>
      <c r="J191" s="224">
        <f>ROUND(I191*H191,0)</f>
        <v>0</v>
      </c>
      <c r="K191" s="222" t="s">
        <v>22</v>
      </c>
      <c r="L191" s="71"/>
      <c r="M191" s="226" t="s">
        <v>22</v>
      </c>
      <c r="N191" s="227" t="s">
        <v>45</v>
      </c>
      <c r="O191" s="46"/>
      <c r="P191" s="228">
        <f>O191*H191</f>
        <v>0</v>
      </c>
      <c r="Q191" s="228">
        <v>0</v>
      </c>
      <c r="R191" s="228">
        <f>Q191*H191</f>
        <v>0</v>
      </c>
      <c r="S191" s="228">
        <v>0</v>
      </c>
      <c r="T191" s="229">
        <f>S191*H191</f>
        <v>0</v>
      </c>
      <c r="AR191" s="23" t="s">
        <v>224</v>
      </c>
      <c r="AT191" s="23" t="s">
        <v>182</v>
      </c>
      <c r="AU191" s="23" t="s">
        <v>187</v>
      </c>
      <c r="AY191" s="23" t="s">
        <v>180</v>
      </c>
      <c r="BE191" s="230">
        <f>IF(N191="základní",J191,0)</f>
        <v>0</v>
      </c>
      <c r="BF191" s="230">
        <f>IF(N191="snížená",J191,0)</f>
        <v>0</v>
      </c>
      <c r="BG191" s="230">
        <f>IF(N191="zákl. přenesená",J191,0)</f>
        <v>0</v>
      </c>
      <c r="BH191" s="230">
        <f>IF(N191="sníž. přenesená",J191,0)</f>
        <v>0</v>
      </c>
      <c r="BI191" s="230">
        <f>IF(N191="nulová",J191,0)</f>
        <v>0</v>
      </c>
      <c r="BJ191" s="23" t="s">
        <v>187</v>
      </c>
      <c r="BK191" s="230">
        <f>ROUND(I191*H191,0)</f>
        <v>0</v>
      </c>
      <c r="BL191" s="23" t="s">
        <v>224</v>
      </c>
      <c r="BM191" s="23" t="s">
        <v>318</v>
      </c>
    </row>
    <row r="192" spans="2:51" s="11" customFormat="1" ht="13.5">
      <c r="B192" s="231"/>
      <c r="C192" s="232"/>
      <c r="D192" s="233" t="s">
        <v>194</v>
      </c>
      <c r="E192" s="234" t="s">
        <v>22</v>
      </c>
      <c r="F192" s="235" t="s">
        <v>319</v>
      </c>
      <c r="G192" s="232"/>
      <c r="H192" s="236">
        <v>5.72</v>
      </c>
      <c r="I192" s="237"/>
      <c r="J192" s="232"/>
      <c r="K192" s="232"/>
      <c r="L192" s="238"/>
      <c r="M192" s="239"/>
      <c r="N192" s="240"/>
      <c r="O192" s="240"/>
      <c r="P192" s="240"/>
      <c r="Q192" s="240"/>
      <c r="R192" s="240"/>
      <c r="S192" s="240"/>
      <c r="T192" s="241"/>
      <c r="AT192" s="242" t="s">
        <v>194</v>
      </c>
      <c r="AU192" s="242" t="s">
        <v>187</v>
      </c>
      <c r="AV192" s="11" t="s">
        <v>187</v>
      </c>
      <c r="AW192" s="11" t="s">
        <v>35</v>
      </c>
      <c r="AX192" s="11" t="s">
        <v>73</v>
      </c>
      <c r="AY192" s="242" t="s">
        <v>180</v>
      </c>
    </row>
    <row r="193" spans="2:51" s="11" customFormat="1" ht="13.5">
      <c r="B193" s="231"/>
      <c r="C193" s="232"/>
      <c r="D193" s="233" t="s">
        <v>194</v>
      </c>
      <c r="E193" s="234" t="s">
        <v>22</v>
      </c>
      <c r="F193" s="235" t="s">
        <v>320</v>
      </c>
      <c r="G193" s="232"/>
      <c r="H193" s="236">
        <v>4.34</v>
      </c>
      <c r="I193" s="237"/>
      <c r="J193" s="232"/>
      <c r="K193" s="232"/>
      <c r="L193" s="238"/>
      <c r="M193" s="239"/>
      <c r="N193" s="240"/>
      <c r="O193" s="240"/>
      <c r="P193" s="240"/>
      <c r="Q193" s="240"/>
      <c r="R193" s="240"/>
      <c r="S193" s="240"/>
      <c r="T193" s="241"/>
      <c r="AT193" s="242" t="s">
        <v>194</v>
      </c>
      <c r="AU193" s="242" t="s">
        <v>187</v>
      </c>
      <c r="AV193" s="11" t="s">
        <v>187</v>
      </c>
      <c r="AW193" s="11" t="s">
        <v>35</v>
      </c>
      <c r="AX193" s="11" t="s">
        <v>73</v>
      </c>
      <c r="AY193" s="242" t="s">
        <v>180</v>
      </c>
    </row>
    <row r="194" spans="2:51" s="12" customFormat="1" ht="13.5">
      <c r="B194" s="243"/>
      <c r="C194" s="244"/>
      <c r="D194" s="233" t="s">
        <v>194</v>
      </c>
      <c r="E194" s="245" t="s">
        <v>22</v>
      </c>
      <c r="F194" s="246" t="s">
        <v>196</v>
      </c>
      <c r="G194" s="244"/>
      <c r="H194" s="247">
        <v>10.06</v>
      </c>
      <c r="I194" s="248"/>
      <c r="J194" s="244"/>
      <c r="K194" s="244"/>
      <c r="L194" s="249"/>
      <c r="M194" s="250"/>
      <c r="N194" s="251"/>
      <c r="O194" s="251"/>
      <c r="P194" s="251"/>
      <c r="Q194" s="251"/>
      <c r="R194" s="251"/>
      <c r="S194" s="251"/>
      <c r="T194" s="252"/>
      <c r="AT194" s="253" t="s">
        <v>194</v>
      </c>
      <c r="AU194" s="253" t="s">
        <v>187</v>
      </c>
      <c r="AV194" s="12" t="s">
        <v>186</v>
      </c>
      <c r="AW194" s="12" t="s">
        <v>35</v>
      </c>
      <c r="AX194" s="12" t="s">
        <v>10</v>
      </c>
      <c r="AY194" s="253" t="s">
        <v>180</v>
      </c>
    </row>
    <row r="195" spans="2:65" s="1" customFormat="1" ht="34.2" customHeight="1">
      <c r="B195" s="45"/>
      <c r="C195" s="220" t="s">
        <v>253</v>
      </c>
      <c r="D195" s="220" t="s">
        <v>182</v>
      </c>
      <c r="E195" s="221" t="s">
        <v>321</v>
      </c>
      <c r="F195" s="222" t="s">
        <v>322</v>
      </c>
      <c r="G195" s="223" t="s">
        <v>192</v>
      </c>
      <c r="H195" s="224">
        <v>3.55</v>
      </c>
      <c r="I195" s="225"/>
      <c r="J195" s="224">
        <f>ROUND(I195*H195,0)</f>
        <v>0</v>
      </c>
      <c r="K195" s="222" t="s">
        <v>193</v>
      </c>
      <c r="L195" s="71"/>
      <c r="M195" s="226" t="s">
        <v>22</v>
      </c>
      <c r="N195" s="227" t="s">
        <v>45</v>
      </c>
      <c r="O195" s="46"/>
      <c r="P195" s="228">
        <f>O195*H195</f>
        <v>0</v>
      </c>
      <c r="Q195" s="228">
        <v>0</v>
      </c>
      <c r="R195" s="228">
        <f>Q195*H195</f>
        <v>0</v>
      </c>
      <c r="S195" s="228">
        <v>0</v>
      </c>
      <c r="T195" s="229">
        <f>S195*H195</f>
        <v>0</v>
      </c>
      <c r="AR195" s="23" t="s">
        <v>224</v>
      </c>
      <c r="AT195" s="23" t="s">
        <v>182</v>
      </c>
      <c r="AU195" s="23" t="s">
        <v>187</v>
      </c>
      <c r="AY195" s="23" t="s">
        <v>180</v>
      </c>
      <c r="BE195" s="230">
        <f>IF(N195="základní",J195,0)</f>
        <v>0</v>
      </c>
      <c r="BF195" s="230">
        <f>IF(N195="snížená",J195,0)</f>
        <v>0</v>
      </c>
      <c r="BG195" s="230">
        <f>IF(N195="zákl. přenesená",J195,0)</f>
        <v>0</v>
      </c>
      <c r="BH195" s="230">
        <f>IF(N195="sníž. přenesená",J195,0)</f>
        <v>0</v>
      </c>
      <c r="BI195" s="230">
        <f>IF(N195="nulová",J195,0)</f>
        <v>0</v>
      </c>
      <c r="BJ195" s="23" t="s">
        <v>187</v>
      </c>
      <c r="BK195" s="230">
        <f>ROUND(I195*H195,0)</f>
        <v>0</v>
      </c>
      <c r="BL195" s="23" t="s">
        <v>224</v>
      </c>
      <c r="BM195" s="23" t="s">
        <v>323</v>
      </c>
    </row>
    <row r="196" spans="2:51" s="11" customFormat="1" ht="13.5">
      <c r="B196" s="231"/>
      <c r="C196" s="232"/>
      <c r="D196" s="233" t="s">
        <v>194</v>
      </c>
      <c r="E196" s="234" t="s">
        <v>22</v>
      </c>
      <c r="F196" s="235" t="s">
        <v>324</v>
      </c>
      <c r="G196" s="232"/>
      <c r="H196" s="236">
        <v>2.45</v>
      </c>
      <c r="I196" s="237"/>
      <c r="J196" s="232"/>
      <c r="K196" s="232"/>
      <c r="L196" s="238"/>
      <c r="M196" s="239"/>
      <c r="N196" s="240"/>
      <c r="O196" s="240"/>
      <c r="P196" s="240"/>
      <c r="Q196" s="240"/>
      <c r="R196" s="240"/>
      <c r="S196" s="240"/>
      <c r="T196" s="241"/>
      <c r="AT196" s="242" t="s">
        <v>194</v>
      </c>
      <c r="AU196" s="242" t="s">
        <v>187</v>
      </c>
      <c r="AV196" s="11" t="s">
        <v>187</v>
      </c>
      <c r="AW196" s="11" t="s">
        <v>35</v>
      </c>
      <c r="AX196" s="11" t="s">
        <v>73</v>
      </c>
      <c r="AY196" s="242" t="s">
        <v>180</v>
      </c>
    </row>
    <row r="197" spans="2:51" s="11" customFormat="1" ht="13.5">
      <c r="B197" s="231"/>
      <c r="C197" s="232"/>
      <c r="D197" s="233" t="s">
        <v>194</v>
      </c>
      <c r="E197" s="234" t="s">
        <v>22</v>
      </c>
      <c r="F197" s="235" t="s">
        <v>325</v>
      </c>
      <c r="G197" s="232"/>
      <c r="H197" s="236">
        <v>1.1</v>
      </c>
      <c r="I197" s="237"/>
      <c r="J197" s="232"/>
      <c r="K197" s="232"/>
      <c r="L197" s="238"/>
      <c r="M197" s="239"/>
      <c r="N197" s="240"/>
      <c r="O197" s="240"/>
      <c r="P197" s="240"/>
      <c r="Q197" s="240"/>
      <c r="R197" s="240"/>
      <c r="S197" s="240"/>
      <c r="T197" s="241"/>
      <c r="AT197" s="242" t="s">
        <v>194</v>
      </c>
      <c r="AU197" s="242" t="s">
        <v>187</v>
      </c>
      <c r="AV197" s="11" t="s">
        <v>187</v>
      </c>
      <c r="AW197" s="11" t="s">
        <v>35</v>
      </c>
      <c r="AX197" s="11" t="s">
        <v>73</v>
      </c>
      <c r="AY197" s="242" t="s">
        <v>180</v>
      </c>
    </row>
    <row r="198" spans="2:51" s="12" customFormat="1" ht="13.5">
      <c r="B198" s="243"/>
      <c r="C198" s="244"/>
      <c r="D198" s="233" t="s">
        <v>194</v>
      </c>
      <c r="E198" s="245" t="s">
        <v>22</v>
      </c>
      <c r="F198" s="246" t="s">
        <v>196</v>
      </c>
      <c r="G198" s="244"/>
      <c r="H198" s="247">
        <v>3.55</v>
      </c>
      <c r="I198" s="248"/>
      <c r="J198" s="244"/>
      <c r="K198" s="244"/>
      <c r="L198" s="249"/>
      <c r="M198" s="250"/>
      <c r="N198" s="251"/>
      <c r="O198" s="251"/>
      <c r="P198" s="251"/>
      <c r="Q198" s="251"/>
      <c r="R198" s="251"/>
      <c r="S198" s="251"/>
      <c r="T198" s="252"/>
      <c r="AT198" s="253" t="s">
        <v>194</v>
      </c>
      <c r="AU198" s="253" t="s">
        <v>187</v>
      </c>
      <c r="AV198" s="12" t="s">
        <v>186</v>
      </c>
      <c r="AW198" s="12" t="s">
        <v>35</v>
      </c>
      <c r="AX198" s="12" t="s">
        <v>10</v>
      </c>
      <c r="AY198" s="253" t="s">
        <v>180</v>
      </c>
    </row>
    <row r="199" spans="2:65" s="1" customFormat="1" ht="34.2" customHeight="1">
      <c r="B199" s="45"/>
      <c r="C199" s="220" t="s">
        <v>326</v>
      </c>
      <c r="D199" s="220" t="s">
        <v>182</v>
      </c>
      <c r="E199" s="221" t="s">
        <v>327</v>
      </c>
      <c r="F199" s="222" t="s">
        <v>328</v>
      </c>
      <c r="G199" s="223" t="s">
        <v>192</v>
      </c>
      <c r="H199" s="224">
        <v>15.26</v>
      </c>
      <c r="I199" s="225"/>
      <c r="J199" s="224">
        <f>ROUND(I199*H199,0)</f>
        <v>0</v>
      </c>
      <c r="K199" s="222" t="s">
        <v>193</v>
      </c>
      <c r="L199" s="71"/>
      <c r="M199" s="226" t="s">
        <v>22</v>
      </c>
      <c r="N199" s="227" t="s">
        <v>45</v>
      </c>
      <c r="O199" s="46"/>
      <c r="P199" s="228">
        <f>O199*H199</f>
        <v>0</v>
      </c>
      <c r="Q199" s="228">
        <v>0</v>
      </c>
      <c r="R199" s="228">
        <f>Q199*H199</f>
        <v>0</v>
      </c>
      <c r="S199" s="228">
        <v>0</v>
      </c>
      <c r="T199" s="229">
        <f>S199*H199</f>
        <v>0</v>
      </c>
      <c r="AR199" s="23" t="s">
        <v>224</v>
      </c>
      <c r="AT199" s="23" t="s">
        <v>182</v>
      </c>
      <c r="AU199" s="23" t="s">
        <v>187</v>
      </c>
      <c r="AY199" s="23" t="s">
        <v>180</v>
      </c>
      <c r="BE199" s="230">
        <f>IF(N199="základní",J199,0)</f>
        <v>0</v>
      </c>
      <c r="BF199" s="230">
        <f>IF(N199="snížená",J199,0)</f>
        <v>0</v>
      </c>
      <c r="BG199" s="230">
        <f>IF(N199="zákl. přenesená",J199,0)</f>
        <v>0</v>
      </c>
      <c r="BH199" s="230">
        <f>IF(N199="sníž. přenesená",J199,0)</f>
        <v>0</v>
      </c>
      <c r="BI199" s="230">
        <f>IF(N199="nulová",J199,0)</f>
        <v>0</v>
      </c>
      <c r="BJ199" s="23" t="s">
        <v>187</v>
      </c>
      <c r="BK199" s="230">
        <f>ROUND(I199*H199,0)</f>
        <v>0</v>
      </c>
      <c r="BL199" s="23" t="s">
        <v>224</v>
      </c>
      <c r="BM199" s="23" t="s">
        <v>329</v>
      </c>
    </row>
    <row r="200" spans="2:51" s="11" customFormat="1" ht="13.5">
      <c r="B200" s="231"/>
      <c r="C200" s="232"/>
      <c r="D200" s="233" t="s">
        <v>194</v>
      </c>
      <c r="E200" s="234" t="s">
        <v>22</v>
      </c>
      <c r="F200" s="235" t="s">
        <v>330</v>
      </c>
      <c r="G200" s="232"/>
      <c r="H200" s="236">
        <v>9.8</v>
      </c>
      <c r="I200" s="237"/>
      <c r="J200" s="232"/>
      <c r="K200" s="232"/>
      <c r="L200" s="238"/>
      <c r="M200" s="239"/>
      <c r="N200" s="240"/>
      <c r="O200" s="240"/>
      <c r="P200" s="240"/>
      <c r="Q200" s="240"/>
      <c r="R200" s="240"/>
      <c r="S200" s="240"/>
      <c r="T200" s="241"/>
      <c r="AT200" s="242" t="s">
        <v>194</v>
      </c>
      <c r="AU200" s="242" t="s">
        <v>187</v>
      </c>
      <c r="AV200" s="11" t="s">
        <v>187</v>
      </c>
      <c r="AW200" s="11" t="s">
        <v>35</v>
      </c>
      <c r="AX200" s="11" t="s">
        <v>73</v>
      </c>
      <c r="AY200" s="242" t="s">
        <v>180</v>
      </c>
    </row>
    <row r="201" spans="2:51" s="11" customFormat="1" ht="13.5">
      <c r="B201" s="231"/>
      <c r="C201" s="232"/>
      <c r="D201" s="233" t="s">
        <v>194</v>
      </c>
      <c r="E201" s="234" t="s">
        <v>22</v>
      </c>
      <c r="F201" s="235" t="s">
        <v>331</v>
      </c>
      <c r="G201" s="232"/>
      <c r="H201" s="236">
        <v>5.46</v>
      </c>
      <c r="I201" s="237"/>
      <c r="J201" s="232"/>
      <c r="K201" s="232"/>
      <c r="L201" s="238"/>
      <c r="M201" s="239"/>
      <c r="N201" s="240"/>
      <c r="O201" s="240"/>
      <c r="P201" s="240"/>
      <c r="Q201" s="240"/>
      <c r="R201" s="240"/>
      <c r="S201" s="240"/>
      <c r="T201" s="241"/>
      <c r="AT201" s="242" t="s">
        <v>194</v>
      </c>
      <c r="AU201" s="242" t="s">
        <v>187</v>
      </c>
      <c r="AV201" s="11" t="s">
        <v>187</v>
      </c>
      <c r="AW201" s="11" t="s">
        <v>35</v>
      </c>
      <c r="AX201" s="11" t="s">
        <v>73</v>
      </c>
      <c r="AY201" s="242" t="s">
        <v>180</v>
      </c>
    </row>
    <row r="202" spans="2:51" s="12" customFormat="1" ht="13.5">
      <c r="B202" s="243"/>
      <c r="C202" s="244"/>
      <c r="D202" s="233" t="s">
        <v>194</v>
      </c>
      <c r="E202" s="245" t="s">
        <v>22</v>
      </c>
      <c r="F202" s="246" t="s">
        <v>196</v>
      </c>
      <c r="G202" s="244"/>
      <c r="H202" s="247">
        <v>15.26</v>
      </c>
      <c r="I202" s="248"/>
      <c r="J202" s="244"/>
      <c r="K202" s="244"/>
      <c r="L202" s="249"/>
      <c r="M202" s="250"/>
      <c r="N202" s="251"/>
      <c r="O202" s="251"/>
      <c r="P202" s="251"/>
      <c r="Q202" s="251"/>
      <c r="R202" s="251"/>
      <c r="S202" s="251"/>
      <c r="T202" s="252"/>
      <c r="AT202" s="253" t="s">
        <v>194</v>
      </c>
      <c r="AU202" s="253" t="s">
        <v>187</v>
      </c>
      <c r="AV202" s="12" t="s">
        <v>186</v>
      </c>
      <c r="AW202" s="12" t="s">
        <v>35</v>
      </c>
      <c r="AX202" s="12" t="s">
        <v>10</v>
      </c>
      <c r="AY202" s="253" t="s">
        <v>180</v>
      </c>
    </row>
    <row r="203" spans="2:65" s="1" customFormat="1" ht="34.2" customHeight="1">
      <c r="B203" s="45"/>
      <c r="C203" s="220" t="s">
        <v>258</v>
      </c>
      <c r="D203" s="220" t="s">
        <v>182</v>
      </c>
      <c r="E203" s="221" t="s">
        <v>332</v>
      </c>
      <c r="F203" s="222" t="s">
        <v>333</v>
      </c>
      <c r="G203" s="223" t="s">
        <v>334</v>
      </c>
      <c r="H203" s="225"/>
      <c r="I203" s="225"/>
      <c r="J203" s="224">
        <f>ROUND(I203*H203,0)</f>
        <v>0</v>
      </c>
      <c r="K203" s="222" t="s">
        <v>193</v>
      </c>
      <c r="L203" s="71"/>
      <c r="M203" s="226" t="s">
        <v>22</v>
      </c>
      <c r="N203" s="227" t="s">
        <v>45</v>
      </c>
      <c r="O203" s="46"/>
      <c r="P203" s="228">
        <f>O203*H203</f>
        <v>0</v>
      </c>
      <c r="Q203" s="228">
        <v>0</v>
      </c>
      <c r="R203" s="228">
        <f>Q203*H203</f>
        <v>0</v>
      </c>
      <c r="S203" s="228">
        <v>0</v>
      </c>
      <c r="T203" s="229">
        <f>S203*H203</f>
        <v>0</v>
      </c>
      <c r="AR203" s="23" t="s">
        <v>224</v>
      </c>
      <c r="AT203" s="23" t="s">
        <v>182</v>
      </c>
      <c r="AU203" s="23" t="s">
        <v>187</v>
      </c>
      <c r="AY203" s="23" t="s">
        <v>180</v>
      </c>
      <c r="BE203" s="230">
        <f>IF(N203="základní",J203,0)</f>
        <v>0</v>
      </c>
      <c r="BF203" s="230">
        <f>IF(N203="snížená",J203,0)</f>
        <v>0</v>
      </c>
      <c r="BG203" s="230">
        <f>IF(N203="zákl. přenesená",J203,0)</f>
        <v>0</v>
      </c>
      <c r="BH203" s="230">
        <f>IF(N203="sníž. přenesená",J203,0)</f>
        <v>0</v>
      </c>
      <c r="BI203" s="230">
        <f>IF(N203="nulová",J203,0)</f>
        <v>0</v>
      </c>
      <c r="BJ203" s="23" t="s">
        <v>187</v>
      </c>
      <c r="BK203" s="230">
        <f>ROUND(I203*H203,0)</f>
        <v>0</v>
      </c>
      <c r="BL203" s="23" t="s">
        <v>224</v>
      </c>
      <c r="BM203" s="23" t="s">
        <v>335</v>
      </c>
    </row>
    <row r="204" spans="2:47" s="1" customFormat="1" ht="13.5">
      <c r="B204" s="45"/>
      <c r="C204" s="73"/>
      <c r="D204" s="233" t="s">
        <v>205</v>
      </c>
      <c r="E204" s="73"/>
      <c r="F204" s="254" t="s">
        <v>336</v>
      </c>
      <c r="G204" s="73"/>
      <c r="H204" s="73"/>
      <c r="I204" s="190"/>
      <c r="J204" s="73"/>
      <c r="K204" s="73"/>
      <c r="L204" s="71"/>
      <c r="M204" s="255"/>
      <c r="N204" s="46"/>
      <c r="O204" s="46"/>
      <c r="P204" s="46"/>
      <c r="Q204" s="46"/>
      <c r="R204" s="46"/>
      <c r="S204" s="46"/>
      <c r="T204" s="94"/>
      <c r="AT204" s="23" t="s">
        <v>205</v>
      </c>
      <c r="AU204" s="23" t="s">
        <v>187</v>
      </c>
    </row>
    <row r="205" spans="2:63" s="10" customFormat="1" ht="29.85" customHeight="1">
      <c r="B205" s="204"/>
      <c r="C205" s="205"/>
      <c r="D205" s="206" t="s">
        <v>72</v>
      </c>
      <c r="E205" s="218" t="s">
        <v>337</v>
      </c>
      <c r="F205" s="218" t="s">
        <v>338</v>
      </c>
      <c r="G205" s="205"/>
      <c r="H205" s="205"/>
      <c r="I205" s="208"/>
      <c r="J205" s="219">
        <f>BK205</f>
        <v>0</v>
      </c>
      <c r="K205" s="205"/>
      <c r="L205" s="210"/>
      <c r="M205" s="211"/>
      <c r="N205" s="212"/>
      <c r="O205" s="212"/>
      <c r="P205" s="213">
        <f>SUM(P206:P225)</f>
        <v>0</v>
      </c>
      <c r="Q205" s="212"/>
      <c r="R205" s="213">
        <f>SUM(R206:R225)</f>
        <v>0</v>
      </c>
      <c r="S205" s="212"/>
      <c r="T205" s="214">
        <f>SUM(T206:T225)</f>
        <v>0</v>
      </c>
      <c r="AR205" s="215" t="s">
        <v>187</v>
      </c>
      <c r="AT205" s="216" t="s">
        <v>72</v>
      </c>
      <c r="AU205" s="216" t="s">
        <v>10</v>
      </c>
      <c r="AY205" s="215" t="s">
        <v>180</v>
      </c>
      <c r="BK205" s="217">
        <f>SUM(BK206:BK225)</f>
        <v>0</v>
      </c>
    </row>
    <row r="206" spans="2:65" s="1" customFormat="1" ht="14.4" customHeight="1">
      <c r="B206" s="45"/>
      <c r="C206" s="220" t="s">
        <v>339</v>
      </c>
      <c r="D206" s="220" t="s">
        <v>182</v>
      </c>
      <c r="E206" s="221" t="s">
        <v>340</v>
      </c>
      <c r="F206" s="222" t="s">
        <v>341</v>
      </c>
      <c r="G206" s="223" t="s">
        <v>269</v>
      </c>
      <c r="H206" s="224">
        <v>1</v>
      </c>
      <c r="I206" s="225"/>
      <c r="J206" s="224">
        <f>ROUND(I206*H206,0)</f>
        <v>0</v>
      </c>
      <c r="K206" s="222" t="s">
        <v>22</v>
      </c>
      <c r="L206" s="71"/>
      <c r="M206" s="226" t="s">
        <v>22</v>
      </c>
      <c r="N206" s="227" t="s">
        <v>45</v>
      </c>
      <c r="O206" s="46"/>
      <c r="P206" s="228">
        <f>O206*H206</f>
        <v>0</v>
      </c>
      <c r="Q206" s="228">
        <v>0</v>
      </c>
      <c r="R206" s="228">
        <f>Q206*H206</f>
        <v>0</v>
      </c>
      <c r="S206" s="228">
        <v>0</v>
      </c>
      <c r="T206" s="229">
        <f>S206*H206</f>
        <v>0</v>
      </c>
      <c r="AR206" s="23" t="s">
        <v>224</v>
      </c>
      <c r="AT206" s="23" t="s">
        <v>182</v>
      </c>
      <c r="AU206" s="23" t="s">
        <v>187</v>
      </c>
      <c r="AY206" s="23" t="s">
        <v>180</v>
      </c>
      <c r="BE206" s="230">
        <f>IF(N206="základní",J206,0)</f>
        <v>0</v>
      </c>
      <c r="BF206" s="230">
        <f>IF(N206="snížená",J206,0)</f>
        <v>0</v>
      </c>
      <c r="BG206" s="230">
        <f>IF(N206="zákl. přenesená",J206,0)</f>
        <v>0</v>
      </c>
      <c r="BH206" s="230">
        <f>IF(N206="sníž. přenesená",J206,0)</f>
        <v>0</v>
      </c>
      <c r="BI206" s="230">
        <f>IF(N206="nulová",J206,0)</f>
        <v>0</v>
      </c>
      <c r="BJ206" s="23" t="s">
        <v>187</v>
      </c>
      <c r="BK206" s="230">
        <f>ROUND(I206*H206,0)</f>
        <v>0</v>
      </c>
      <c r="BL206" s="23" t="s">
        <v>224</v>
      </c>
      <c r="BM206" s="23" t="s">
        <v>342</v>
      </c>
    </row>
    <row r="207" spans="2:65" s="1" customFormat="1" ht="14.4" customHeight="1">
      <c r="B207" s="45"/>
      <c r="C207" s="220" t="s">
        <v>265</v>
      </c>
      <c r="D207" s="220" t="s">
        <v>182</v>
      </c>
      <c r="E207" s="221" t="s">
        <v>343</v>
      </c>
      <c r="F207" s="222" t="s">
        <v>344</v>
      </c>
      <c r="G207" s="223" t="s">
        <v>203</v>
      </c>
      <c r="H207" s="224">
        <v>2</v>
      </c>
      <c r="I207" s="225"/>
      <c r="J207" s="224">
        <f>ROUND(I207*H207,0)</f>
        <v>0</v>
      </c>
      <c r="K207" s="222" t="s">
        <v>193</v>
      </c>
      <c r="L207" s="71"/>
      <c r="M207" s="226" t="s">
        <v>22</v>
      </c>
      <c r="N207" s="227" t="s">
        <v>45</v>
      </c>
      <c r="O207" s="46"/>
      <c r="P207" s="228">
        <f>O207*H207</f>
        <v>0</v>
      </c>
      <c r="Q207" s="228">
        <v>0</v>
      </c>
      <c r="R207" s="228">
        <f>Q207*H207</f>
        <v>0</v>
      </c>
      <c r="S207" s="228">
        <v>0</v>
      </c>
      <c r="T207" s="229">
        <f>S207*H207</f>
        <v>0</v>
      </c>
      <c r="AR207" s="23" t="s">
        <v>224</v>
      </c>
      <c r="AT207" s="23" t="s">
        <v>182</v>
      </c>
      <c r="AU207" s="23" t="s">
        <v>187</v>
      </c>
      <c r="AY207" s="23" t="s">
        <v>180</v>
      </c>
      <c r="BE207" s="230">
        <f>IF(N207="základní",J207,0)</f>
        <v>0</v>
      </c>
      <c r="BF207" s="230">
        <f>IF(N207="snížená",J207,0)</f>
        <v>0</v>
      </c>
      <c r="BG207" s="230">
        <f>IF(N207="zákl. přenesená",J207,0)</f>
        <v>0</v>
      </c>
      <c r="BH207" s="230">
        <f>IF(N207="sníž. přenesená",J207,0)</f>
        <v>0</v>
      </c>
      <c r="BI207" s="230">
        <f>IF(N207="nulová",J207,0)</f>
        <v>0</v>
      </c>
      <c r="BJ207" s="23" t="s">
        <v>187</v>
      </c>
      <c r="BK207" s="230">
        <f>ROUND(I207*H207,0)</f>
        <v>0</v>
      </c>
      <c r="BL207" s="23" t="s">
        <v>224</v>
      </c>
      <c r="BM207" s="23" t="s">
        <v>345</v>
      </c>
    </row>
    <row r="208" spans="2:47" s="1" customFormat="1" ht="13.5">
      <c r="B208" s="45"/>
      <c r="C208" s="73"/>
      <c r="D208" s="233" t="s">
        <v>205</v>
      </c>
      <c r="E208" s="73"/>
      <c r="F208" s="254" t="s">
        <v>346</v>
      </c>
      <c r="G208" s="73"/>
      <c r="H208" s="73"/>
      <c r="I208" s="190"/>
      <c r="J208" s="73"/>
      <c r="K208" s="73"/>
      <c r="L208" s="71"/>
      <c r="M208" s="255"/>
      <c r="N208" s="46"/>
      <c r="O208" s="46"/>
      <c r="P208" s="46"/>
      <c r="Q208" s="46"/>
      <c r="R208" s="46"/>
      <c r="S208" s="46"/>
      <c r="T208" s="94"/>
      <c r="AT208" s="23" t="s">
        <v>205</v>
      </c>
      <c r="AU208" s="23" t="s">
        <v>187</v>
      </c>
    </row>
    <row r="209" spans="2:51" s="11" customFormat="1" ht="13.5">
      <c r="B209" s="231"/>
      <c r="C209" s="232"/>
      <c r="D209" s="233" t="s">
        <v>194</v>
      </c>
      <c r="E209" s="234" t="s">
        <v>22</v>
      </c>
      <c r="F209" s="235" t="s">
        <v>347</v>
      </c>
      <c r="G209" s="232"/>
      <c r="H209" s="236">
        <v>2</v>
      </c>
      <c r="I209" s="237"/>
      <c r="J209" s="232"/>
      <c r="K209" s="232"/>
      <c r="L209" s="238"/>
      <c r="M209" s="239"/>
      <c r="N209" s="240"/>
      <c r="O209" s="240"/>
      <c r="P209" s="240"/>
      <c r="Q209" s="240"/>
      <c r="R209" s="240"/>
      <c r="S209" s="240"/>
      <c r="T209" s="241"/>
      <c r="AT209" s="242" t="s">
        <v>194</v>
      </c>
      <c r="AU209" s="242" t="s">
        <v>187</v>
      </c>
      <c r="AV209" s="11" t="s">
        <v>187</v>
      </c>
      <c r="AW209" s="11" t="s">
        <v>35</v>
      </c>
      <c r="AX209" s="11" t="s">
        <v>73</v>
      </c>
      <c r="AY209" s="242" t="s">
        <v>180</v>
      </c>
    </row>
    <row r="210" spans="2:51" s="12" customFormat="1" ht="13.5">
      <c r="B210" s="243"/>
      <c r="C210" s="244"/>
      <c r="D210" s="233" t="s">
        <v>194</v>
      </c>
      <c r="E210" s="245" t="s">
        <v>22</v>
      </c>
      <c r="F210" s="246" t="s">
        <v>196</v>
      </c>
      <c r="G210" s="244"/>
      <c r="H210" s="247">
        <v>2</v>
      </c>
      <c r="I210" s="248"/>
      <c r="J210" s="244"/>
      <c r="K210" s="244"/>
      <c r="L210" s="249"/>
      <c r="M210" s="250"/>
      <c r="N210" s="251"/>
      <c r="O210" s="251"/>
      <c r="P210" s="251"/>
      <c r="Q210" s="251"/>
      <c r="R210" s="251"/>
      <c r="S210" s="251"/>
      <c r="T210" s="252"/>
      <c r="AT210" s="253" t="s">
        <v>194</v>
      </c>
      <c r="AU210" s="253" t="s">
        <v>187</v>
      </c>
      <c r="AV210" s="12" t="s">
        <v>186</v>
      </c>
      <c r="AW210" s="12" t="s">
        <v>35</v>
      </c>
      <c r="AX210" s="12" t="s">
        <v>10</v>
      </c>
      <c r="AY210" s="253" t="s">
        <v>180</v>
      </c>
    </row>
    <row r="211" spans="2:65" s="1" customFormat="1" ht="14.4" customHeight="1">
      <c r="B211" s="45"/>
      <c r="C211" s="220" t="s">
        <v>348</v>
      </c>
      <c r="D211" s="220" t="s">
        <v>182</v>
      </c>
      <c r="E211" s="221" t="s">
        <v>349</v>
      </c>
      <c r="F211" s="222" t="s">
        <v>350</v>
      </c>
      <c r="G211" s="223" t="s">
        <v>203</v>
      </c>
      <c r="H211" s="224">
        <v>2</v>
      </c>
      <c r="I211" s="225"/>
      <c r="J211" s="224">
        <f>ROUND(I211*H211,0)</f>
        <v>0</v>
      </c>
      <c r="K211" s="222" t="s">
        <v>193</v>
      </c>
      <c r="L211" s="71"/>
      <c r="M211" s="226" t="s">
        <v>22</v>
      </c>
      <c r="N211" s="227" t="s">
        <v>45</v>
      </c>
      <c r="O211" s="46"/>
      <c r="P211" s="228">
        <f>O211*H211</f>
        <v>0</v>
      </c>
      <c r="Q211" s="228">
        <v>0</v>
      </c>
      <c r="R211" s="228">
        <f>Q211*H211</f>
        <v>0</v>
      </c>
      <c r="S211" s="228">
        <v>0</v>
      </c>
      <c r="T211" s="229">
        <f>S211*H211</f>
        <v>0</v>
      </c>
      <c r="AR211" s="23" t="s">
        <v>224</v>
      </c>
      <c r="AT211" s="23" t="s">
        <v>182</v>
      </c>
      <c r="AU211" s="23" t="s">
        <v>187</v>
      </c>
      <c r="AY211" s="23" t="s">
        <v>180</v>
      </c>
      <c r="BE211" s="230">
        <f>IF(N211="základní",J211,0)</f>
        <v>0</v>
      </c>
      <c r="BF211" s="230">
        <f>IF(N211="snížená",J211,0)</f>
        <v>0</v>
      </c>
      <c r="BG211" s="230">
        <f>IF(N211="zákl. přenesená",J211,0)</f>
        <v>0</v>
      </c>
      <c r="BH211" s="230">
        <f>IF(N211="sníž. přenesená",J211,0)</f>
        <v>0</v>
      </c>
      <c r="BI211" s="230">
        <f>IF(N211="nulová",J211,0)</f>
        <v>0</v>
      </c>
      <c r="BJ211" s="23" t="s">
        <v>187</v>
      </c>
      <c r="BK211" s="230">
        <f>ROUND(I211*H211,0)</f>
        <v>0</v>
      </c>
      <c r="BL211" s="23" t="s">
        <v>224</v>
      </c>
      <c r="BM211" s="23" t="s">
        <v>351</v>
      </c>
    </row>
    <row r="212" spans="2:47" s="1" customFormat="1" ht="13.5">
      <c r="B212" s="45"/>
      <c r="C212" s="73"/>
      <c r="D212" s="233" t="s">
        <v>205</v>
      </c>
      <c r="E212" s="73"/>
      <c r="F212" s="254" t="s">
        <v>346</v>
      </c>
      <c r="G212" s="73"/>
      <c r="H212" s="73"/>
      <c r="I212" s="190"/>
      <c r="J212" s="73"/>
      <c r="K212" s="73"/>
      <c r="L212" s="71"/>
      <c r="M212" s="255"/>
      <c r="N212" s="46"/>
      <c r="O212" s="46"/>
      <c r="P212" s="46"/>
      <c r="Q212" s="46"/>
      <c r="R212" s="46"/>
      <c r="S212" s="46"/>
      <c r="T212" s="94"/>
      <c r="AT212" s="23" t="s">
        <v>205</v>
      </c>
      <c r="AU212" s="23" t="s">
        <v>187</v>
      </c>
    </row>
    <row r="213" spans="2:65" s="1" customFormat="1" ht="14.4" customHeight="1">
      <c r="B213" s="45"/>
      <c r="C213" s="220" t="s">
        <v>270</v>
      </c>
      <c r="D213" s="220" t="s">
        <v>182</v>
      </c>
      <c r="E213" s="221" t="s">
        <v>352</v>
      </c>
      <c r="F213" s="222" t="s">
        <v>353</v>
      </c>
      <c r="G213" s="223" t="s">
        <v>203</v>
      </c>
      <c r="H213" s="224">
        <v>1</v>
      </c>
      <c r="I213" s="225"/>
      <c r="J213" s="224">
        <f>ROUND(I213*H213,0)</f>
        <v>0</v>
      </c>
      <c r="K213" s="222" t="s">
        <v>193</v>
      </c>
      <c r="L213" s="71"/>
      <c r="M213" s="226" t="s">
        <v>22</v>
      </c>
      <c r="N213" s="227" t="s">
        <v>45</v>
      </c>
      <c r="O213" s="46"/>
      <c r="P213" s="228">
        <f>O213*H213</f>
        <v>0</v>
      </c>
      <c r="Q213" s="228">
        <v>0</v>
      </c>
      <c r="R213" s="228">
        <f>Q213*H213</f>
        <v>0</v>
      </c>
      <c r="S213" s="228">
        <v>0</v>
      </c>
      <c r="T213" s="229">
        <f>S213*H213</f>
        <v>0</v>
      </c>
      <c r="AR213" s="23" t="s">
        <v>224</v>
      </c>
      <c r="AT213" s="23" t="s">
        <v>182</v>
      </c>
      <c r="AU213" s="23" t="s">
        <v>187</v>
      </c>
      <c r="AY213" s="23" t="s">
        <v>180</v>
      </c>
      <c r="BE213" s="230">
        <f>IF(N213="základní",J213,0)</f>
        <v>0</v>
      </c>
      <c r="BF213" s="230">
        <f>IF(N213="snížená",J213,0)</f>
        <v>0</v>
      </c>
      <c r="BG213" s="230">
        <f>IF(N213="zákl. přenesená",J213,0)</f>
        <v>0</v>
      </c>
      <c r="BH213" s="230">
        <f>IF(N213="sníž. přenesená",J213,0)</f>
        <v>0</v>
      </c>
      <c r="BI213" s="230">
        <f>IF(N213="nulová",J213,0)</f>
        <v>0</v>
      </c>
      <c r="BJ213" s="23" t="s">
        <v>187</v>
      </c>
      <c r="BK213" s="230">
        <f>ROUND(I213*H213,0)</f>
        <v>0</v>
      </c>
      <c r="BL213" s="23" t="s">
        <v>224</v>
      </c>
      <c r="BM213" s="23" t="s">
        <v>354</v>
      </c>
    </row>
    <row r="214" spans="2:47" s="1" customFormat="1" ht="13.5">
      <c r="B214" s="45"/>
      <c r="C214" s="73"/>
      <c r="D214" s="233" t="s">
        <v>205</v>
      </c>
      <c r="E214" s="73"/>
      <c r="F214" s="254" t="s">
        <v>346</v>
      </c>
      <c r="G214" s="73"/>
      <c r="H214" s="73"/>
      <c r="I214" s="190"/>
      <c r="J214" s="73"/>
      <c r="K214" s="73"/>
      <c r="L214" s="71"/>
      <c r="M214" s="255"/>
      <c r="N214" s="46"/>
      <c r="O214" s="46"/>
      <c r="P214" s="46"/>
      <c r="Q214" s="46"/>
      <c r="R214" s="46"/>
      <c r="S214" s="46"/>
      <c r="T214" s="94"/>
      <c r="AT214" s="23" t="s">
        <v>205</v>
      </c>
      <c r="AU214" s="23" t="s">
        <v>187</v>
      </c>
    </row>
    <row r="215" spans="2:65" s="1" customFormat="1" ht="22.8" customHeight="1">
      <c r="B215" s="45"/>
      <c r="C215" s="220" t="s">
        <v>355</v>
      </c>
      <c r="D215" s="220" t="s">
        <v>182</v>
      </c>
      <c r="E215" s="221" t="s">
        <v>356</v>
      </c>
      <c r="F215" s="222" t="s">
        <v>357</v>
      </c>
      <c r="G215" s="223" t="s">
        <v>358</v>
      </c>
      <c r="H215" s="224">
        <v>2</v>
      </c>
      <c r="I215" s="225"/>
      <c r="J215" s="224">
        <f>ROUND(I215*H215,0)</f>
        <v>0</v>
      </c>
      <c r="K215" s="222" t="s">
        <v>193</v>
      </c>
      <c r="L215" s="71"/>
      <c r="M215" s="226" t="s">
        <v>22</v>
      </c>
      <c r="N215" s="227" t="s">
        <v>45</v>
      </c>
      <c r="O215" s="46"/>
      <c r="P215" s="228">
        <f>O215*H215</f>
        <v>0</v>
      </c>
      <c r="Q215" s="228">
        <v>0</v>
      </c>
      <c r="R215" s="228">
        <f>Q215*H215</f>
        <v>0</v>
      </c>
      <c r="S215" s="228">
        <v>0</v>
      </c>
      <c r="T215" s="229">
        <f>S215*H215</f>
        <v>0</v>
      </c>
      <c r="AR215" s="23" t="s">
        <v>224</v>
      </c>
      <c r="AT215" s="23" t="s">
        <v>182</v>
      </c>
      <c r="AU215" s="23" t="s">
        <v>187</v>
      </c>
      <c r="AY215" s="23" t="s">
        <v>180</v>
      </c>
      <c r="BE215" s="230">
        <f>IF(N215="základní",J215,0)</f>
        <v>0</v>
      </c>
      <c r="BF215" s="230">
        <f>IF(N215="snížená",J215,0)</f>
        <v>0</v>
      </c>
      <c r="BG215" s="230">
        <f>IF(N215="zákl. přenesená",J215,0)</f>
        <v>0</v>
      </c>
      <c r="BH215" s="230">
        <f>IF(N215="sníž. přenesená",J215,0)</f>
        <v>0</v>
      </c>
      <c r="BI215" s="230">
        <f>IF(N215="nulová",J215,0)</f>
        <v>0</v>
      </c>
      <c r="BJ215" s="23" t="s">
        <v>187</v>
      </c>
      <c r="BK215" s="230">
        <f>ROUND(I215*H215,0)</f>
        <v>0</v>
      </c>
      <c r="BL215" s="23" t="s">
        <v>224</v>
      </c>
      <c r="BM215" s="23" t="s">
        <v>359</v>
      </c>
    </row>
    <row r="216" spans="2:47" s="1" customFormat="1" ht="13.5">
      <c r="B216" s="45"/>
      <c r="C216" s="73"/>
      <c r="D216" s="233" t="s">
        <v>205</v>
      </c>
      <c r="E216" s="73"/>
      <c r="F216" s="254" t="s">
        <v>360</v>
      </c>
      <c r="G216" s="73"/>
      <c r="H216" s="73"/>
      <c r="I216" s="190"/>
      <c r="J216" s="73"/>
      <c r="K216" s="73"/>
      <c r="L216" s="71"/>
      <c r="M216" s="255"/>
      <c r="N216" s="46"/>
      <c r="O216" s="46"/>
      <c r="P216" s="46"/>
      <c r="Q216" s="46"/>
      <c r="R216" s="46"/>
      <c r="S216" s="46"/>
      <c r="T216" s="94"/>
      <c r="AT216" s="23" t="s">
        <v>205</v>
      </c>
      <c r="AU216" s="23" t="s">
        <v>187</v>
      </c>
    </row>
    <row r="217" spans="2:65" s="1" customFormat="1" ht="22.8" customHeight="1">
      <c r="B217" s="45"/>
      <c r="C217" s="220" t="s">
        <v>274</v>
      </c>
      <c r="D217" s="220" t="s">
        <v>182</v>
      </c>
      <c r="E217" s="221" t="s">
        <v>361</v>
      </c>
      <c r="F217" s="222" t="s">
        <v>362</v>
      </c>
      <c r="G217" s="223" t="s">
        <v>358</v>
      </c>
      <c r="H217" s="224">
        <v>1</v>
      </c>
      <c r="I217" s="225"/>
      <c r="J217" s="224">
        <f>ROUND(I217*H217,0)</f>
        <v>0</v>
      </c>
      <c r="K217" s="222" t="s">
        <v>193</v>
      </c>
      <c r="L217" s="71"/>
      <c r="M217" s="226" t="s">
        <v>22</v>
      </c>
      <c r="N217" s="227" t="s">
        <v>45</v>
      </c>
      <c r="O217" s="46"/>
      <c r="P217" s="228">
        <f>O217*H217</f>
        <v>0</v>
      </c>
      <c r="Q217" s="228">
        <v>0</v>
      </c>
      <c r="R217" s="228">
        <f>Q217*H217</f>
        <v>0</v>
      </c>
      <c r="S217" s="228">
        <v>0</v>
      </c>
      <c r="T217" s="229">
        <f>S217*H217</f>
        <v>0</v>
      </c>
      <c r="AR217" s="23" t="s">
        <v>224</v>
      </c>
      <c r="AT217" s="23" t="s">
        <v>182</v>
      </c>
      <c r="AU217" s="23" t="s">
        <v>187</v>
      </c>
      <c r="AY217" s="23" t="s">
        <v>180</v>
      </c>
      <c r="BE217" s="230">
        <f>IF(N217="základní",J217,0)</f>
        <v>0</v>
      </c>
      <c r="BF217" s="230">
        <f>IF(N217="snížená",J217,0)</f>
        <v>0</v>
      </c>
      <c r="BG217" s="230">
        <f>IF(N217="zákl. přenesená",J217,0)</f>
        <v>0</v>
      </c>
      <c r="BH217" s="230">
        <f>IF(N217="sníž. přenesená",J217,0)</f>
        <v>0</v>
      </c>
      <c r="BI217" s="230">
        <f>IF(N217="nulová",J217,0)</f>
        <v>0</v>
      </c>
      <c r="BJ217" s="23" t="s">
        <v>187</v>
      </c>
      <c r="BK217" s="230">
        <f>ROUND(I217*H217,0)</f>
        <v>0</v>
      </c>
      <c r="BL217" s="23" t="s">
        <v>224</v>
      </c>
      <c r="BM217" s="23" t="s">
        <v>363</v>
      </c>
    </row>
    <row r="218" spans="2:47" s="1" customFormat="1" ht="13.5">
      <c r="B218" s="45"/>
      <c r="C218" s="73"/>
      <c r="D218" s="233" t="s">
        <v>205</v>
      </c>
      <c r="E218" s="73"/>
      <c r="F218" s="254" t="s">
        <v>360</v>
      </c>
      <c r="G218" s="73"/>
      <c r="H218" s="73"/>
      <c r="I218" s="190"/>
      <c r="J218" s="73"/>
      <c r="K218" s="73"/>
      <c r="L218" s="71"/>
      <c r="M218" s="255"/>
      <c r="N218" s="46"/>
      <c r="O218" s="46"/>
      <c r="P218" s="46"/>
      <c r="Q218" s="46"/>
      <c r="R218" s="46"/>
      <c r="S218" s="46"/>
      <c r="T218" s="94"/>
      <c r="AT218" s="23" t="s">
        <v>205</v>
      </c>
      <c r="AU218" s="23" t="s">
        <v>187</v>
      </c>
    </row>
    <row r="219" spans="2:65" s="1" customFormat="1" ht="22.8" customHeight="1">
      <c r="B219" s="45"/>
      <c r="C219" s="220" t="s">
        <v>364</v>
      </c>
      <c r="D219" s="220" t="s">
        <v>182</v>
      </c>
      <c r="E219" s="221" t="s">
        <v>365</v>
      </c>
      <c r="F219" s="222" t="s">
        <v>366</v>
      </c>
      <c r="G219" s="223" t="s">
        <v>358</v>
      </c>
      <c r="H219" s="224">
        <v>1</v>
      </c>
      <c r="I219" s="225"/>
      <c r="J219" s="224">
        <f>ROUND(I219*H219,0)</f>
        <v>0</v>
      </c>
      <c r="K219" s="222" t="s">
        <v>193</v>
      </c>
      <c r="L219" s="71"/>
      <c r="M219" s="226" t="s">
        <v>22</v>
      </c>
      <c r="N219" s="227" t="s">
        <v>45</v>
      </c>
      <c r="O219" s="46"/>
      <c r="P219" s="228">
        <f>O219*H219</f>
        <v>0</v>
      </c>
      <c r="Q219" s="228">
        <v>0</v>
      </c>
      <c r="R219" s="228">
        <f>Q219*H219</f>
        <v>0</v>
      </c>
      <c r="S219" s="228">
        <v>0</v>
      </c>
      <c r="T219" s="229">
        <f>S219*H219</f>
        <v>0</v>
      </c>
      <c r="AR219" s="23" t="s">
        <v>224</v>
      </c>
      <c r="AT219" s="23" t="s">
        <v>182</v>
      </c>
      <c r="AU219" s="23" t="s">
        <v>187</v>
      </c>
      <c r="AY219" s="23" t="s">
        <v>180</v>
      </c>
      <c r="BE219" s="230">
        <f>IF(N219="základní",J219,0)</f>
        <v>0</v>
      </c>
      <c r="BF219" s="230">
        <f>IF(N219="snížená",J219,0)</f>
        <v>0</v>
      </c>
      <c r="BG219" s="230">
        <f>IF(N219="zákl. přenesená",J219,0)</f>
        <v>0</v>
      </c>
      <c r="BH219" s="230">
        <f>IF(N219="sníž. přenesená",J219,0)</f>
        <v>0</v>
      </c>
      <c r="BI219" s="230">
        <f>IF(N219="nulová",J219,0)</f>
        <v>0</v>
      </c>
      <c r="BJ219" s="23" t="s">
        <v>187</v>
      </c>
      <c r="BK219" s="230">
        <f>ROUND(I219*H219,0)</f>
        <v>0</v>
      </c>
      <c r="BL219" s="23" t="s">
        <v>224</v>
      </c>
      <c r="BM219" s="23" t="s">
        <v>367</v>
      </c>
    </row>
    <row r="220" spans="2:47" s="1" customFormat="1" ht="13.5">
      <c r="B220" s="45"/>
      <c r="C220" s="73"/>
      <c r="D220" s="233" t="s">
        <v>205</v>
      </c>
      <c r="E220" s="73"/>
      <c r="F220" s="254" t="s">
        <v>360</v>
      </c>
      <c r="G220" s="73"/>
      <c r="H220" s="73"/>
      <c r="I220" s="190"/>
      <c r="J220" s="73"/>
      <c r="K220" s="73"/>
      <c r="L220" s="71"/>
      <c r="M220" s="255"/>
      <c r="N220" s="46"/>
      <c r="O220" s="46"/>
      <c r="P220" s="46"/>
      <c r="Q220" s="46"/>
      <c r="R220" s="46"/>
      <c r="S220" s="46"/>
      <c r="T220" s="94"/>
      <c r="AT220" s="23" t="s">
        <v>205</v>
      </c>
      <c r="AU220" s="23" t="s">
        <v>187</v>
      </c>
    </row>
    <row r="221" spans="2:65" s="1" customFormat="1" ht="22.8" customHeight="1">
      <c r="B221" s="45"/>
      <c r="C221" s="220" t="s">
        <v>278</v>
      </c>
      <c r="D221" s="220" t="s">
        <v>182</v>
      </c>
      <c r="E221" s="221" t="s">
        <v>368</v>
      </c>
      <c r="F221" s="222" t="s">
        <v>369</v>
      </c>
      <c r="G221" s="223" t="s">
        <v>358</v>
      </c>
      <c r="H221" s="224">
        <v>1</v>
      </c>
      <c r="I221" s="225"/>
      <c r="J221" s="224">
        <f>ROUND(I221*H221,0)</f>
        <v>0</v>
      </c>
      <c r="K221" s="222" t="s">
        <v>193</v>
      </c>
      <c r="L221" s="71"/>
      <c r="M221" s="226" t="s">
        <v>22</v>
      </c>
      <c r="N221" s="227" t="s">
        <v>45</v>
      </c>
      <c r="O221" s="46"/>
      <c r="P221" s="228">
        <f>O221*H221</f>
        <v>0</v>
      </c>
      <c r="Q221" s="228">
        <v>0</v>
      </c>
      <c r="R221" s="228">
        <f>Q221*H221</f>
        <v>0</v>
      </c>
      <c r="S221" s="228">
        <v>0</v>
      </c>
      <c r="T221" s="229">
        <f>S221*H221</f>
        <v>0</v>
      </c>
      <c r="AR221" s="23" t="s">
        <v>224</v>
      </c>
      <c r="AT221" s="23" t="s">
        <v>182</v>
      </c>
      <c r="AU221" s="23" t="s">
        <v>187</v>
      </c>
      <c r="AY221" s="23" t="s">
        <v>180</v>
      </c>
      <c r="BE221" s="230">
        <f>IF(N221="základní",J221,0)</f>
        <v>0</v>
      </c>
      <c r="BF221" s="230">
        <f>IF(N221="snížená",J221,0)</f>
        <v>0</v>
      </c>
      <c r="BG221" s="230">
        <f>IF(N221="zákl. přenesená",J221,0)</f>
        <v>0</v>
      </c>
      <c r="BH221" s="230">
        <f>IF(N221="sníž. přenesená",J221,0)</f>
        <v>0</v>
      </c>
      <c r="BI221" s="230">
        <f>IF(N221="nulová",J221,0)</f>
        <v>0</v>
      </c>
      <c r="BJ221" s="23" t="s">
        <v>187</v>
      </c>
      <c r="BK221" s="230">
        <f>ROUND(I221*H221,0)</f>
        <v>0</v>
      </c>
      <c r="BL221" s="23" t="s">
        <v>224</v>
      </c>
      <c r="BM221" s="23" t="s">
        <v>370</v>
      </c>
    </row>
    <row r="222" spans="2:65" s="1" customFormat="1" ht="14.4" customHeight="1">
      <c r="B222" s="45"/>
      <c r="C222" s="220" t="s">
        <v>371</v>
      </c>
      <c r="D222" s="220" t="s">
        <v>182</v>
      </c>
      <c r="E222" s="221" t="s">
        <v>372</v>
      </c>
      <c r="F222" s="222" t="s">
        <v>373</v>
      </c>
      <c r="G222" s="223" t="s">
        <v>203</v>
      </c>
      <c r="H222" s="224">
        <v>5</v>
      </c>
      <c r="I222" s="225"/>
      <c r="J222" s="224">
        <f>ROUND(I222*H222,0)</f>
        <v>0</v>
      </c>
      <c r="K222" s="222" t="s">
        <v>193</v>
      </c>
      <c r="L222" s="71"/>
      <c r="M222" s="226" t="s">
        <v>22</v>
      </c>
      <c r="N222" s="227" t="s">
        <v>45</v>
      </c>
      <c r="O222" s="46"/>
      <c r="P222" s="228">
        <f>O222*H222</f>
        <v>0</v>
      </c>
      <c r="Q222" s="228">
        <v>0</v>
      </c>
      <c r="R222" s="228">
        <f>Q222*H222</f>
        <v>0</v>
      </c>
      <c r="S222" s="228">
        <v>0</v>
      </c>
      <c r="T222" s="229">
        <f>S222*H222</f>
        <v>0</v>
      </c>
      <c r="AR222" s="23" t="s">
        <v>224</v>
      </c>
      <c r="AT222" s="23" t="s">
        <v>182</v>
      </c>
      <c r="AU222" s="23" t="s">
        <v>187</v>
      </c>
      <c r="AY222" s="23" t="s">
        <v>180</v>
      </c>
      <c r="BE222" s="230">
        <f>IF(N222="základní",J222,0)</f>
        <v>0</v>
      </c>
      <c r="BF222" s="230">
        <f>IF(N222="snížená",J222,0)</f>
        <v>0</v>
      </c>
      <c r="BG222" s="230">
        <f>IF(N222="zákl. přenesená",J222,0)</f>
        <v>0</v>
      </c>
      <c r="BH222" s="230">
        <f>IF(N222="sníž. přenesená",J222,0)</f>
        <v>0</v>
      </c>
      <c r="BI222" s="230">
        <f>IF(N222="nulová",J222,0)</f>
        <v>0</v>
      </c>
      <c r="BJ222" s="23" t="s">
        <v>187</v>
      </c>
      <c r="BK222" s="230">
        <f>ROUND(I222*H222,0)</f>
        <v>0</v>
      </c>
      <c r="BL222" s="23" t="s">
        <v>224</v>
      </c>
      <c r="BM222" s="23" t="s">
        <v>374</v>
      </c>
    </row>
    <row r="223" spans="2:47" s="1" customFormat="1" ht="13.5">
      <c r="B223" s="45"/>
      <c r="C223" s="73"/>
      <c r="D223" s="233" t="s">
        <v>205</v>
      </c>
      <c r="E223" s="73"/>
      <c r="F223" s="254" t="s">
        <v>375</v>
      </c>
      <c r="G223" s="73"/>
      <c r="H223" s="73"/>
      <c r="I223" s="190"/>
      <c r="J223" s="73"/>
      <c r="K223" s="73"/>
      <c r="L223" s="71"/>
      <c r="M223" s="255"/>
      <c r="N223" s="46"/>
      <c r="O223" s="46"/>
      <c r="P223" s="46"/>
      <c r="Q223" s="46"/>
      <c r="R223" s="46"/>
      <c r="S223" s="46"/>
      <c r="T223" s="94"/>
      <c r="AT223" s="23" t="s">
        <v>205</v>
      </c>
      <c r="AU223" s="23" t="s">
        <v>187</v>
      </c>
    </row>
    <row r="224" spans="2:65" s="1" customFormat="1" ht="34.2" customHeight="1">
      <c r="B224" s="45"/>
      <c r="C224" s="220" t="s">
        <v>286</v>
      </c>
      <c r="D224" s="220" t="s">
        <v>182</v>
      </c>
      <c r="E224" s="221" t="s">
        <v>376</v>
      </c>
      <c r="F224" s="222" t="s">
        <v>377</v>
      </c>
      <c r="G224" s="223" t="s">
        <v>334</v>
      </c>
      <c r="H224" s="225"/>
      <c r="I224" s="225"/>
      <c r="J224" s="224">
        <f>ROUND(I224*H224,0)</f>
        <v>0</v>
      </c>
      <c r="K224" s="222" t="s">
        <v>193</v>
      </c>
      <c r="L224" s="71"/>
      <c r="M224" s="226" t="s">
        <v>22</v>
      </c>
      <c r="N224" s="227" t="s">
        <v>45</v>
      </c>
      <c r="O224" s="46"/>
      <c r="P224" s="228">
        <f>O224*H224</f>
        <v>0</v>
      </c>
      <c r="Q224" s="228">
        <v>0</v>
      </c>
      <c r="R224" s="228">
        <f>Q224*H224</f>
        <v>0</v>
      </c>
      <c r="S224" s="228">
        <v>0</v>
      </c>
      <c r="T224" s="229">
        <f>S224*H224</f>
        <v>0</v>
      </c>
      <c r="AR224" s="23" t="s">
        <v>224</v>
      </c>
      <c r="AT224" s="23" t="s">
        <v>182</v>
      </c>
      <c r="AU224" s="23" t="s">
        <v>187</v>
      </c>
      <c r="AY224" s="23" t="s">
        <v>180</v>
      </c>
      <c r="BE224" s="230">
        <f>IF(N224="základní",J224,0)</f>
        <v>0</v>
      </c>
      <c r="BF224" s="230">
        <f>IF(N224="snížená",J224,0)</f>
        <v>0</v>
      </c>
      <c r="BG224" s="230">
        <f>IF(N224="zákl. přenesená",J224,0)</f>
        <v>0</v>
      </c>
      <c r="BH224" s="230">
        <f>IF(N224="sníž. přenesená",J224,0)</f>
        <v>0</v>
      </c>
      <c r="BI224" s="230">
        <f>IF(N224="nulová",J224,0)</f>
        <v>0</v>
      </c>
      <c r="BJ224" s="23" t="s">
        <v>187</v>
      </c>
      <c r="BK224" s="230">
        <f>ROUND(I224*H224,0)</f>
        <v>0</v>
      </c>
      <c r="BL224" s="23" t="s">
        <v>224</v>
      </c>
      <c r="BM224" s="23" t="s">
        <v>378</v>
      </c>
    </row>
    <row r="225" spans="2:47" s="1" customFormat="1" ht="13.5">
      <c r="B225" s="45"/>
      <c r="C225" s="73"/>
      <c r="D225" s="233" t="s">
        <v>205</v>
      </c>
      <c r="E225" s="73"/>
      <c r="F225" s="254" t="s">
        <v>336</v>
      </c>
      <c r="G225" s="73"/>
      <c r="H225" s="73"/>
      <c r="I225" s="190"/>
      <c r="J225" s="73"/>
      <c r="K225" s="73"/>
      <c r="L225" s="71"/>
      <c r="M225" s="255"/>
      <c r="N225" s="46"/>
      <c r="O225" s="46"/>
      <c r="P225" s="46"/>
      <c r="Q225" s="46"/>
      <c r="R225" s="46"/>
      <c r="S225" s="46"/>
      <c r="T225" s="94"/>
      <c r="AT225" s="23" t="s">
        <v>205</v>
      </c>
      <c r="AU225" s="23" t="s">
        <v>187</v>
      </c>
    </row>
    <row r="226" spans="2:63" s="10" customFormat="1" ht="29.85" customHeight="1">
      <c r="B226" s="204"/>
      <c r="C226" s="205"/>
      <c r="D226" s="206" t="s">
        <v>72</v>
      </c>
      <c r="E226" s="218" t="s">
        <v>379</v>
      </c>
      <c r="F226" s="218" t="s">
        <v>380</v>
      </c>
      <c r="G226" s="205"/>
      <c r="H226" s="205"/>
      <c r="I226" s="208"/>
      <c r="J226" s="219">
        <f>BK226</f>
        <v>0</v>
      </c>
      <c r="K226" s="205"/>
      <c r="L226" s="210"/>
      <c r="M226" s="211"/>
      <c r="N226" s="212"/>
      <c r="O226" s="212"/>
      <c r="P226" s="213">
        <f>SUM(P227:P244)</f>
        <v>0</v>
      </c>
      <c r="Q226" s="212"/>
      <c r="R226" s="213">
        <f>SUM(R227:R244)</f>
        <v>0</v>
      </c>
      <c r="S226" s="212"/>
      <c r="T226" s="214">
        <f>SUM(T227:T244)</f>
        <v>0</v>
      </c>
      <c r="AR226" s="215" t="s">
        <v>187</v>
      </c>
      <c r="AT226" s="216" t="s">
        <v>72</v>
      </c>
      <c r="AU226" s="216" t="s">
        <v>10</v>
      </c>
      <c r="AY226" s="215" t="s">
        <v>180</v>
      </c>
      <c r="BK226" s="217">
        <f>SUM(BK227:BK244)</f>
        <v>0</v>
      </c>
    </row>
    <row r="227" spans="2:65" s="1" customFormat="1" ht="14.4" customHeight="1">
      <c r="B227" s="45"/>
      <c r="C227" s="220" t="s">
        <v>381</v>
      </c>
      <c r="D227" s="220" t="s">
        <v>182</v>
      </c>
      <c r="E227" s="221" t="s">
        <v>382</v>
      </c>
      <c r="F227" s="222" t="s">
        <v>341</v>
      </c>
      <c r="G227" s="223" t="s">
        <v>269</v>
      </c>
      <c r="H227" s="224">
        <v>2</v>
      </c>
      <c r="I227" s="225"/>
      <c r="J227" s="224">
        <f>ROUND(I227*H227,0)</f>
        <v>0</v>
      </c>
      <c r="K227" s="222" t="s">
        <v>22</v>
      </c>
      <c r="L227" s="71"/>
      <c r="M227" s="226" t="s">
        <v>22</v>
      </c>
      <c r="N227" s="227" t="s">
        <v>45</v>
      </c>
      <c r="O227" s="46"/>
      <c r="P227" s="228">
        <f>O227*H227</f>
        <v>0</v>
      </c>
      <c r="Q227" s="228">
        <v>0</v>
      </c>
      <c r="R227" s="228">
        <f>Q227*H227</f>
        <v>0</v>
      </c>
      <c r="S227" s="228">
        <v>0</v>
      </c>
      <c r="T227" s="229">
        <f>S227*H227</f>
        <v>0</v>
      </c>
      <c r="AR227" s="23" t="s">
        <v>224</v>
      </c>
      <c r="AT227" s="23" t="s">
        <v>182</v>
      </c>
      <c r="AU227" s="23" t="s">
        <v>187</v>
      </c>
      <c r="AY227" s="23" t="s">
        <v>180</v>
      </c>
      <c r="BE227" s="230">
        <f>IF(N227="základní",J227,0)</f>
        <v>0</v>
      </c>
      <c r="BF227" s="230">
        <f>IF(N227="snížená",J227,0)</f>
        <v>0</v>
      </c>
      <c r="BG227" s="230">
        <f>IF(N227="zákl. přenesená",J227,0)</f>
        <v>0</v>
      </c>
      <c r="BH227" s="230">
        <f>IF(N227="sníž. přenesená",J227,0)</f>
        <v>0</v>
      </c>
      <c r="BI227" s="230">
        <f>IF(N227="nulová",J227,0)</f>
        <v>0</v>
      </c>
      <c r="BJ227" s="23" t="s">
        <v>187</v>
      </c>
      <c r="BK227" s="230">
        <f>ROUND(I227*H227,0)</f>
        <v>0</v>
      </c>
      <c r="BL227" s="23" t="s">
        <v>224</v>
      </c>
      <c r="BM227" s="23" t="s">
        <v>383</v>
      </c>
    </row>
    <row r="228" spans="2:65" s="1" customFormat="1" ht="22.8" customHeight="1">
      <c r="B228" s="45"/>
      <c r="C228" s="220" t="s">
        <v>290</v>
      </c>
      <c r="D228" s="220" t="s">
        <v>182</v>
      </c>
      <c r="E228" s="221" t="s">
        <v>384</v>
      </c>
      <c r="F228" s="222" t="s">
        <v>385</v>
      </c>
      <c r="G228" s="223" t="s">
        <v>203</v>
      </c>
      <c r="H228" s="224">
        <v>14</v>
      </c>
      <c r="I228" s="225"/>
      <c r="J228" s="224">
        <f>ROUND(I228*H228,0)</f>
        <v>0</v>
      </c>
      <c r="K228" s="222" t="s">
        <v>193</v>
      </c>
      <c r="L228" s="71"/>
      <c r="M228" s="226" t="s">
        <v>22</v>
      </c>
      <c r="N228" s="227" t="s">
        <v>45</v>
      </c>
      <c r="O228" s="46"/>
      <c r="P228" s="228">
        <f>O228*H228</f>
        <v>0</v>
      </c>
      <c r="Q228" s="228">
        <v>0</v>
      </c>
      <c r="R228" s="228">
        <f>Q228*H228</f>
        <v>0</v>
      </c>
      <c r="S228" s="228">
        <v>0</v>
      </c>
      <c r="T228" s="229">
        <f>S228*H228</f>
        <v>0</v>
      </c>
      <c r="AR228" s="23" t="s">
        <v>224</v>
      </c>
      <c r="AT228" s="23" t="s">
        <v>182</v>
      </c>
      <c r="AU228" s="23" t="s">
        <v>187</v>
      </c>
      <c r="AY228" s="23" t="s">
        <v>180</v>
      </c>
      <c r="BE228" s="230">
        <f>IF(N228="základní",J228,0)</f>
        <v>0</v>
      </c>
      <c r="BF228" s="230">
        <f>IF(N228="snížená",J228,0)</f>
        <v>0</v>
      </c>
      <c r="BG228" s="230">
        <f>IF(N228="zákl. přenesená",J228,0)</f>
        <v>0</v>
      </c>
      <c r="BH228" s="230">
        <f>IF(N228="sníž. přenesená",J228,0)</f>
        <v>0</v>
      </c>
      <c r="BI228" s="230">
        <f>IF(N228="nulová",J228,0)</f>
        <v>0</v>
      </c>
      <c r="BJ228" s="23" t="s">
        <v>187</v>
      </c>
      <c r="BK228" s="230">
        <f>ROUND(I228*H228,0)</f>
        <v>0</v>
      </c>
      <c r="BL228" s="23" t="s">
        <v>224</v>
      </c>
      <c r="BM228" s="23" t="s">
        <v>386</v>
      </c>
    </row>
    <row r="229" spans="2:47" s="1" customFormat="1" ht="13.5">
      <c r="B229" s="45"/>
      <c r="C229" s="73"/>
      <c r="D229" s="233" t="s">
        <v>205</v>
      </c>
      <c r="E229" s="73"/>
      <c r="F229" s="254" t="s">
        <v>387</v>
      </c>
      <c r="G229" s="73"/>
      <c r="H229" s="73"/>
      <c r="I229" s="190"/>
      <c r="J229" s="73"/>
      <c r="K229" s="73"/>
      <c r="L229" s="71"/>
      <c r="M229" s="255"/>
      <c r="N229" s="46"/>
      <c r="O229" s="46"/>
      <c r="P229" s="46"/>
      <c r="Q229" s="46"/>
      <c r="R229" s="46"/>
      <c r="S229" s="46"/>
      <c r="T229" s="94"/>
      <c r="AT229" s="23" t="s">
        <v>205</v>
      </c>
      <c r="AU229" s="23" t="s">
        <v>187</v>
      </c>
    </row>
    <row r="230" spans="2:51" s="11" customFormat="1" ht="13.5">
      <c r="B230" s="231"/>
      <c r="C230" s="232"/>
      <c r="D230" s="233" t="s">
        <v>194</v>
      </c>
      <c r="E230" s="234" t="s">
        <v>22</v>
      </c>
      <c r="F230" s="235" t="s">
        <v>388</v>
      </c>
      <c r="G230" s="232"/>
      <c r="H230" s="236">
        <v>14</v>
      </c>
      <c r="I230" s="237"/>
      <c r="J230" s="232"/>
      <c r="K230" s="232"/>
      <c r="L230" s="238"/>
      <c r="M230" s="239"/>
      <c r="N230" s="240"/>
      <c r="O230" s="240"/>
      <c r="P230" s="240"/>
      <c r="Q230" s="240"/>
      <c r="R230" s="240"/>
      <c r="S230" s="240"/>
      <c r="T230" s="241"/>
      <c r="AT230" s="242" t="s">
        <v>194</v>
      </c>
      <c r="AU230" s="242" t="s">
        <v>187</v>
      </c>
      <c r="AV230" s="11" t="s">
        <v>187</v>
      </c>
      <c r="AW230" s="11" t="s">
        <v>35</v>
      </c>
      <c r="AX230" s="11" t="s">
        <v>73</v>
      </c>
      <c r="AY230" s="242" t="s">
        <v>180</v>
      </c>
    </row>
    <row r="231" spans="2:51" s="12" customFormat="1" ht="13.5">
      <c r="B231" s="243"/>
      <c r="C231" s="244"/>
      <c r="D231" s="233" t="s">
        <v>194</v>
      </c>
      <c r="E231" s="245" t="s">
        <v>22</v>
      </c>
      <c r="F231" s="246" t="s">
        <v>196</v>
      </c>
      <c r="G231" s="244"/>
      <c r="H231" s="247">
        <v>14</v>
      </c>
      <c r="I231" s="248"/>
      <c r="J231" s="244"/>
      <c r="K231" s="244"/>
      <c r="L231" s="249"/>
      <c r="M231" s="250"/>
      <c r="N231" s="251"/>
      <c r="O231" s="251"/>
      <c r="P231" s="251"/>
      <c r="Q231" s="251"/>
      <c r="R231" s="251"/>
      <c r="S231" s="251"/>
      <c r="T231" s="252"/>
      <c r="AT231" s="253" t="s">
        <v>194</v>
      </c>
      <c r="AU231" s="253" t="s">
        <v>187</v>
      </c>
      <c r="AV231" s="12" t="s">
        <v>186</v>
      </c>
      <c r="AW231" s="12" t="s">
        <v>35</v>
      </c>
      <c r="AX231" s="12" t="s">
        <v>10</v>
      </c>
      <c r="AY231" s="253" t="s">
        <v>180</v>
      </c>
    </row>
    <row r="232" spans="2:65" s="1" customFormat="1" ht="34.2" customHeight="1">
      <c r="B232" s="45"/>
      <c r="C232" s="220" t="s">
        <v>389</v>
      </c>
      <c r="D232" s="220" t="s">
        <v>182</v>
      </c>
      <c r="E232" s="221" t="s">
        <v>390</v>
      </c>
      <c r="F232" s="222" t="s">
        <v>391</v>
      </c>
      <c r="G232" s="223" t="s">
        <v>203</v>
      </c>
      <c r="H232" s="224">
        <v>14</v>
      </c>
      <c r="I232" s="225"/>
      <c r="J232" s="224">
        <f>ROUND(I232*H232,0)</f>
        <v>0</v>
      </c>
      <c r="K232" s="222" t="s">
        <v>193</v>
      </c>
      <c r="L232" s="71"/>
      <c r="M232" s="226" t="s">
        <v>22</v>
      </c>
      <c r="N232" s="227" t="s">
        <v>45</v>
      </c>
      <c r="O232" s="46"/>
      <c r="P232" s="228">
        <f>O232*H232</f>
        <v>0</v>
      </c>
      <c r="Q232" s="228">
        <v>0</v>
      </c>
      <c r="R232" s="228">
        <f>Q232*H232</f>
        <v>0</v>
      </c>
      <c r="S232" s="228">
        <v>0</v>
      </c>
      <c r="T232" s="229">
        <f>S232*H232</f>
        <v>0</v>
      </c>
      <c r="AR232" s="23" t="s">
        <v>224</v>
      </c>
      <c r="AT232" s="23" t="s">
        <v>182</v>
      </c>
      <c r="AU232" s="23" t="s">
        <v>187</v>
      </c>
      <c r="AY232" s="23" t="s">
        <v>180</v>
      </c>
      <c r="BE232" s="230">
        <f>IF(N232="základní",J232,0)</f>
        <v>0</v>
      </c>
      <c r="BF232" s="230">
        <f>IF(N232="snížená",J232,0)</f>
        <v>0</v>
      </c>
      <c r="BG232" s="230">
        <f>IF(N232="zákl. přenesená",J232,0)</f>
        <v>0</v>
      </c>
      <c r="BH232" s="230">
        <f>IF(N232="sníž. přenesená",J232,0)</f>
        <v>0</v>
      </c>
      <c r="BI232" s="230">
        <f>IF(N232="nulová",J232,0)</f>
        <v>0</v>
      </c>
      <c r="BJ232" s="23" t="s">
        <v>187</v>
      </c>
      <c r="BK232" s="230">
        <f>ROUND(I232*H232,0)</f>
        <v>0</v>
      </c>
      <c r="BL232" s="23" t="s">
        <v>224</v>
      </c>
      <c r="BM232" s="23" t="s">
        <v>392</v>
      </c>
    </row>
    <row r="233" spans="2:47" s="1" customFormat="1" ht="13.5">
      <c r="B233" s="45"/>
      <c r="C233" s="73"/>
      <c r="D233" s="233" t="s">
        <v>205</v>
      </c>
      <c r="E233" s="73"/>
      <c r="F233" s="254" t="s">
        <v>393</v>
      </c>
      <c r="G233" s="73"/>
      <c r="H233" s="73"/>
      <c r="I233" s="190"/>
      <c r="J233" s="73"/>
      <c r="K233" s="73"/>
      <c r="L233" s="71"/>
      <c r="M233" s="255"/>
      <c r="N233" s="46"/>
      <c r="O233" s="46"/>
      <c r="P233" s="46"/>
      <c r="Q233" s="46"/>
      <c r="R233" s="46"/>
      <c r="S233" s="46"/>
      <c r="T233" s="94"/>
      <c r="AT233" s="23" t="s">
        <v>205</v>
      </c>
      <c r="AU233" s="23" t="s">
        <v>187</v>
      </c>
    </row>
    <row r="234" spans="2:65" s="1" customFormat="1" ht="22.8" customHeight="1">
      <c r="B234" s="45"/>
      <c r="C234" s="220" t="s">
        <v>294</v>
      </c>
      <c r="D234" s="220" t="s">
        <v>182</v>
      </c>
      <c r="E234" s="221" t="s">
        <v>394</v>
      </c>
      <c r="F234" s="222" t="s">
        <v>395</v>
      </c>
      <c r="G234" s="223" t="s">
        <v>358</v>
      </c>
      <c r="H234" s="224">
        <v>8</v>
      </c>
      <c r="I234" s="225"/>
      <c r="J234" s="224">
        <f>ROUND(I234*H234,0)</f>
        <v>0</v>
      </c>
      <c r="K234" s="222" t="s">
        <v>193</v>
      </c>
      <c r="L234" s="71"/>
      <c r="M234" s="226" t="s">
        <v>22</v>
      </c>
      <c r="N234" s="227" t="s">
        <v>45</v>
      </c>
      <c r="O234" s="46"/>
      <c r="P234" s="228">
        <f>O234*H234</f>
        <v>0</v>
      </c>
      <c r="Q234" s="228">
        <v>0</v>
      </c>
      <c r="R234" s="228">
        <f>Q234*H234</f>
        <v>0</v>
      </c>
      <c r="S234" s="228">
        <v>0</v>
      </c>
      <c r="T234" s="229">
        <f>S234*H234</f>
        <v>0</v>
      </c>
      <c r="AR234" s="23" t="s">
        <v>224</v>
      </c>
      <c r="AT234" s="23" t="s">
        <v>182</v>
      </c>
      <c r="AU234" s="23" t="s">
        <v>187</v>
      </c>
      <c r="AY234" s="23" t="s">
        <v>180</v>
      </c>
      <c r="BE234" s="230">
        <f>IF(N234="základní",J234,0)</f>
        <v>0</v>
      </c>
      <c r="BF234" s="230">
        <f>IF(N234="snížená",J234,0)</f>
        <v>0</v>
      </c>
      <c r="BG234" s="230">
        <f>IF(N234="zákl. přenesená",J234,0)</f>
        <v>0</v>
      </c>
      <c r="BH234" s="230">
        <f>IF(N234="sníž. přenesená",J234,0)</f>
        <v>0</v>
      </c>
      <c r="BI234" s="230">
        <f>IF(N234="nulová",J234,0)</f>
        <v>0</v>
      </c>
      <c r="BJ234" s="23" t="s">
        <v>187</v>
      </c>
      <c r="BK234" s="230">
        <f>ROUND(I234*H234,0)</f>
        <v>0</v>
      </c>
      <c r="BL234" s="23" t="s">
        <v>224</v>
      </c>
      <c r="BM234" s="23" t="s">
        <v>396</v>
      </c>
    </row>
    <row r="235" spans="2:47" s="1" customFormat="1" ht="13.5">
      <c r="B235" s="45"/>
      <c r="C235" s="73"/>
      <c r="D235" s="233" t="s">
        <v>205</v>
      </c>
      <c r="E235" s="73"/>
      <c r="F235" s="254" t="s">
        <v>397</v>
      </c>
      <c r="G235" s="73"/>
      <c r="H235" s="73"/>
      <c r="I235" s="190"/>
      <c r="J235" s="73"/>
      <c r="K235" s="73"/>
      <c r="L235" s="71"/>
      <c r="M235" s="255"/>
      <c r="N235" s="46"/>
      <c r="O235" s="46"/>
      <c r="P235" s="46"/>
      <c r="Q235" s="46"/>
      <c r="R235" s="46"/>
      <c r="S235" s="46"/>
      <c r="T235" s="94"/>
      <c r="AT235" s="23" t="s">
        <v>205</v>
      </c>
      <c r="AU235" s="23" t="s">
        <v>187</v>
      </c>
    </row>
    <row r="236" spans="2:65" s="1" customFormat="1" ht="14.4" customHeight="1">
      <c r="B236" s="45"/>
      <c r="C236" s="220" t="s">
        <v>398</v>
      </c>
      <c r="D236" s="220" t="s">
        <v>182</v>
      </c>
      <c r="E236" s="221" t="s">
        <v>399</v>
      </c>
      <c r="F236" s="222" t="s">
        <v>400</v>
      </c>
      <c r="G236" s="223" t="s">
        <v>358</v>
      </c>
      <c r="H236" s="224">
        <v>2</v>
      </c>
      <c r="I236" s="225"/>
      <c r="J236" s="224">
        <f>ROUND(I236*H236,0)</f>
        <v>0</v>
      </c>
      <c r="K236" s="222" t="s">
        <v>193</v>
      </c>
      <c r="L236" s="71"/>
      <c r="M236" s="226" t="s">
        <v>22</v>
      </c>
      <c r="N236" s="227" t="s">
        <v>45</v>
      </c>
      <c r="O236" s="46"/>
      <c r="P236" s="228">
        <f>O236*H236</f>
        <v>0</v>
      </c>
      <c r="Q236" s="228">
        <v>0</v>
      </c>
      <c r="R236" s="228">
        <f>Q236*H236</f>
        <v>0</v>
      </c>
      <c r="S236" s="228">
        <v>0</v>
      </c>
      <c r="T236" s="229">
        <f>S236*H236</f>
        <v>0</v>
      </c>
      <c r="AR236" s="23" t="s">
        <v>224</v>
      </c>
      <c r="AT236" s="23" t="s">
        <v>182</v>
      </c>
      <c r="AU236" s="23" t="s">
        <v>187</v>
      </c>
      <c r="AY236" s="23" t="s">
        <v>180</v>
      </c>
      <c r="BE236" s="230">
        <f>IF(N236="základní",J236,0)</f>
        <v>0</v>
      </c>
      <c r="BF236" s="230">
        <f>IF(N236="snížená",J236,0)</f>
        <v>0</v>
      </c>
      <c r="BG236" s="230">
        <f>IF(N236="zákl. přenesená",J236,0)</f>
        <v>0</v>
      </c>
      <c r="BH236" s="230">
        <f>IF(N236="sníž. přenesená",J236,0)</f>
        <v>0</v>
      </c>
      <c r="BI236" s="230">
        <f>IF(N236="nulová",J236,0)</f>
        <v>0</v>
      </c>
      <c r="BJ236" s="23" t="s">
        <v>187</v>
      </c>
      <c r="BK236" s="230">
        <f>ROUND(I236*H236,0)</f>
        <v>0</v>
      </c>
      <c r="BL236" s="23" t="s">
        <v>224</v>
      </c>
      <c r="BM236" s="23" t="s">
        <v>401</v>
      </c>
    </row>
    <row r="237" spans="2:65" s="1" customFormat="1" ht="22.8" customHeight="1">
      <c r="B237" s="45"/>
      <c r="C237" s="220" t="s">
        <v>298</v>
      </c>
      <c r="D237" s="220" t="s">
        <v>182</v>
      </c>
      <c r="E237" s="221" t="s">
        <v>402</v>
      </c>
      <c r="F237" s="222" t="s">
        <v>403</v>
      </c>
      <c r="G237" s="223" t="s">
        <v>358</v>
      </c>
      <c r="H237" s="224">
        <v>2</v>
      </c>
      <c r="I237" s="225"/>
      <c r="J237" s="224">
        <f>ROUND(I237*H237,0)</f>
        <v>0</v>
      </c>
      <c r="K237" s="222" t="s">
        <v>193</v>
      </c>
      <c r="L237" s="71"/>
      <c r="M237" s="226" t="s">
        <v>22</v>
      </c>
      <c r="N237" s="227" t="s">
        <v>45</v>
      </c>
      <c r="O237" s="46"/>
      <c r="P237" s="228">
        <f>O237*H237</f>
        <v>0</v>
      </c>
      <c r="Q237" s="228">
        <v>0</v>
      </c>
      <c r="R237" s="228">
        <f>Q237*H237</f>
        <v>0</v>
      </c>
      <c r="S237" s="228">
        <v>0</v>
      </c>
      <c r="T237" s="229">
        <f>S237*H237</f>
        <v>0</v>
      </c>
      <c r="AR237" s="23" t="s">
        <v>224</v>
      </c>
      <c r="AT237" s="23" t="s">
        <v>182</v>
      </c>
      <c r="AU237" s="23" t="s">
        <v>187</v>
      </c>
      <c r="AY237" s="23" t="s">
        <v>180</v>
      </c>
      <c r="BE237" s="230">
        <f>IF(N237="základní",J237,0)</f>
        <v>0</v>
      </c>
      <c r="BF237" s="230">
        <f>IF(N237="snížená",J237,0)</f>
        <v>0</v>
      </c>
      <c r="BG237" s="230">
        <f>IF(N237="zákl. přenesená",J237,0)</f>
        <v>0</v>
      </c>
      <c r="BH237" s="230">
        <f>IF(N237="sníž. přenesená",J237,0)</f>
        <v>0</v>
      </c>
      <c r="BI237" s="230">
        <f>IF(N237="nulová",J237,0)</f>
        <v>0</v>
      </c>
      <c r="BJ237" s="23" t="s">
        <v>187</v>
      </c>
      <c r="BK237" s="230">
        <f>ROUND(I237*H237,0)</f>
        <v>0</v>
      </c>
      <c r="BL237" s="23" t="s">
        <v>224</v>
      </c>
      <c r="BM237" s="23" t="s">
        <v>404</v>
      </c>
    </row>
    <row r="238" spans="2:47" s="1" customFormat="1" ht="13.5">
      <c r="B238" s="45"/>
      <c r="C238" s="73"/>
      <c r="D238" s="233" t="s">
        <v>205</v>
      </c>
      <c r="E238" s="73"/>
      <c r="F238" s="254" t="s">
        <v>405</v>
      </c>
      <c r="G238" s="73"/>
      <c r="H238" s="73"/>
      <c r="I238" s="190"/>
      <c r="J238" s="73"/>
      <c r="K238" s="73"/>
      <c r="L238" s="71"/>
      <c r="M238" s="255"/>
      <c r="N238" s="46"/>
      <c r="O238" s="46"/>
      <c r="P238" s="46"/>
      <c r="Q238" s="46"/>
      <c r="R238" s="46"/>
      <c r="S238" s="46"/>
      <c r="T238" s="94"/>
      <c r="AT238" s="23" t="s">
        <v>205</v>
      </c>
      <c r="AU238" s="23" t="s">
        <v>187</v>
      </c>
    </row>
    <row r="239" spans="2:65" s="1" customFormat="1" ht="22.8" customHeight="1">
      <c r="B239" s="45"/>
      <c r="C239" s="220" t="s">
        <v>406</v>
      </c>
      <c r="D239" s="220" t="s">
        <v>182</v>
      </c>
      <c r="E239" s="221" t="s">
        <v>407</v>
      </c>
      <c r="F239" s="222" t="s">
        <v>408</v>
      </c>
      <c r="G239" s="223" t="s">
        <v>203</v>
      </c>
      <c r="H239" s="224">
        <v>14</v>
      </c>
      <c r="I239" s="225"/>
      <c r="J239" s="224">
        <f>ROUND(I239*H239,0)</f>
        <v>0</v>
      </c>
      <c r="K239" s="222" t="s">
        <v>193</v>
      </c>
      <c r="L239" s="71"/>
      <c r="M239" s="226" t="s">
        <v>22</v>
      </c>
      <c r="N239" s="227" t="s">
        <v>45</v>
      </c>
      <c r="O239" s="46"/>
      <c r="P239" s="228">
        <f>O239*H239</f>
        <v>0</v>
      </c>
      <c r="Q239" s="228">
        <v>0</v>
      </c>
      <c r="R239" s="228">
        <f>Q239*H239</f>
        <v>0</v>
      </c>
      <c r="S239" s="228">
        <v>0</v>
      </c>
      <c r="T239" s="229">
        <f>S239*H239</f>
        <v>0</v>
      </c>
      <c r="AR239" s="23" t="s">
        <v>224</v>
      </c>
      <c r="AT239" s="23" t="s">
        <v>182</v>
      </c>
      <c r="AU239" s="23" t="s">
        <v>187</v>
      </c>
      <c r="AY239" s="23" t="s">
        <v>180</v>
      </c>
      <c r="BE239" s="230">
        <f>IF(N239="základní",J239,0)</f>
        <v>0</v>
      </c>
      <c r="BF239" s="230">
        <f>IF(N239="snížená",J239,0)</f>
        <v>0</v>
      </c>
      <c r="BG239" s="230">
        <f>IF(N239="zákl. přenesená",J239,0)</f>
        <v>0</v>
      </c>
      <c r="BH239" s="230">
        <f>IF(N239="sníž. přenesená",J239,0)</f>
        <v>0</v>
      </c>
      <c r="BI239" s="230">
        <f>IF(N239="nulová",J239,0)</f>
        <v>0</v>
      </c>
      <c r="BJ239" s="23" t="s">
        <v>187</v>
      </c>
      <c r="BK239" s="230">
        <f>ROUND(I239*H239,0)</f>
        <v>0</v>
      </c>
      <c r="BL239" s="23" t="s">
        <v>224</v>
      </c>
      <c r="BM239" s="23" t="s">
        <v>409</v>
      </c>
    </row>
    <row r="240" spans="2:47" s="1" customFormat="1" ht="13.5">
      <c r="B240" s="45"/>
      <c r="C240" s="73"/>
      <c r="D240" s="233" t="s">
        <v>205</v>
      </c>
      <c r="E240" s="73"/>
      <c r="F240" s="254" t="s">
        <v>410</v>
      </c>
      <c r="G240" s="73"/>
      <c r="H240" s="73"/>
      <c r="I240" s="190"/>
      <c r="J240" s="73"/>
      <c r="K240" s="73"/>
      <c r="L240" s="71"/>
      <c r="M240" s="255"/>
      <c r="N240" s="46"/>
      <c r="O240" s="46"/>
      <c r="P240" s="46"/>
      <c r="Q240" s="46"/>
      <c r="R240" s="46"/>
      <c r="S240" s="46"/>
      <c r="T240" s="94"/>
      <c r="AT240" s="23" t="s">
        <v>205</v>
      </c>
      <c r="AU240" s="23" t="s">
        <v>187</v>
      </c>
    </row>
    <row r="241" spans="2:65" s="1" customFormat="1" ht="22.8" customHeight="1">
      <c r="B241" s="45"/>
      <c r="C241" s="220" t="s">
        <v>303</v>
      </c>
      <c r="D241" s="220" t="s">
        <v>182</v>
      </c>
      <c r="E241" s="221" t="s">
        <v>411</v>
      </c>
      <c r="F241" s="222" t="s">
        <v>412</v>
      </c>
      <c r="G241" s="223" t="s">
        <v>203</v>
      </c>
      <c r="H241" s="224">
        <v>14</v>
      </c>
      <c r="I241" s="225"/>
      <c r="J241" s="224">
        <f>ROUND(I241*H241,0)</f>
        <v>0</v>
      </c>
      <c r="K241" s="222" t="s">
        <v>193</v>
      </c>
      <c r="L241" s="71"/>
      <c r="M241" s="226" t="s">
        <v>22</v>
      </c>
      <c r="N241" s="227" t="s">
        <v>45</v>
      </c>
      <c r="O241" s="46"/>
      <c r="P241" s="228">
        <f>O241*H241</f>
        <v>0</v>
      </c>
      <c r="Q241" s="228">
        <v>0</v>
      </c>
      <c r="R241" s="228">
        <f>Q241*H241</f>
        <v>0</v>
      </c>
      <c r="S241" s="228">
        <v>0</v>
      </c>
      <c r="T241" s="229">
        <f>S241*H241</f>
        <v>0</v>
      </c>
      <c r="AR241" s="23" t="s">
        <v>224</v>
      </c>
      <c r="AT241" s="23" t="s">
        <v>182</v>
      </c>
      <c r="AU241" s="23" t="s">
        <v>187</v>
      </c>
      <c r="AY241" s="23" t="s">
        <v>180</v>
      </c>
      <c r="BE241" s="230">
        <f>IF(N241="základní",J241,0)</f>
        <v>0</v>
      </c>
      <c r="BF241" s="230">
        <f>IF(N241="snížená",J241,0)</f>
        <v>0</v>
      </c>
      <c r="BG241" s="230">
        <f>IF(N241="zákl. přenesená",J241,0)</f>
        <v>0</v>
      </c>
      <c r="BH241" s="230">
        <f>IF(N241="sníž. přenesená",J241,0)</f>
        <v>0</v>
      </c>
      <c r="BI241" s="230">
        <f>IF(N241="nulová",J241,0)</f>
        <v>0</v>
      </c>
      <c r="BJ241" s="23" t="s">
        <v>187</v>
      </c>
      <c r="BK241" s="230">
        <f>ROUND(I241*H241,0)</f>
        <v>0</v>
      </c>
      <c r="BL241" s="23" t="s">
        <v>224</v>
      </c>
      <c r="BM241" s="23" t="s">
        <v>413</v>
      </c>
    </row>
    <row r="242" spans="2:47" s="1" customFormat="1" ht="13.5">
      <c r="B242" s="45"/>
      <c r="C242" s="73"/>
      <c r="D242" s="233" t="s">
        <v>205</v>
      </c>
      <c r="E242" s="73"/>
      <c r="F242" s="254" t="s">
        <v>410</v>
      </c>
      <c r="G242" s="73"/>
      <c r="H242" s="73"/>
      <c r="I242" s="190"/>
      <c r="J242" s="73"/>
      <c r="K242" s="73"/>
      <c r="L242" s="71"/>
      <c r="M242" s="255"/>
      <c r="N242" s="46"/>
      <c r="O242" s="46"/>
      <c r="P242" s="46"/>
      <c r="Q242" s="46"/>
      <c r="R242" s="46"/>
      <c r="S242" s="46"/>
      <c r="T242" s="94"/>
      <c r="AT242" s="23" t="s">
        <v>205</v>
      </c>
      <c r="AU242" s="23" t="s">
        <v>187</v>
      </c>
    </row>
    <row r="243" spans="2:65" s="1" customFormat="1" ht="34.2" customHeight="1">
      <c r="B243" s="45"/>
      <c r="C243" s="220" t="s">
        <v>414</v>
      </c>
      <c r="D243" s="220" t="s">
        <v>182</v>
      </c>
      <c r="E243" s="221" t="s">
        <v>415</v>
      </c>
      <c r="F243" s="222" t="s">
        <v>416</v>
      </c>
      <c r="G243" s="223" t="s">
        <v>334</v>
      </c>
      <c r="H243" s="225"/>
      <c r="I243" s="225"/>
      <c r="J243" s="224">
        <f>ROUND(I243*H243,0)</f>
        <v>0</v>
      </c>
      <c r="K243" s="222" t="s">
        <v>193</v>
      </c>
      <c r="L243" s="71"/>
      <c r="M243" s="226" t="s">
        <v>22</v>
      </c>
      <c r="N243" s="227" t="s">
        <v>45</v>
      </c>
      <c r="O243" s="46"/>
      <c r="P243" s="228">
        <f>O243*H243</f>
        <v>0</v>
      </c>
      <c r="Q243" s="228">
        <v>0</v>
      </c>
      <c r="R243" s="228">
        <f>Q243*H243</f>
        <v>0</v>
      </c>
      <c r="S243" s="228">
        <v>0</v>
      </c>
      <c r="T243" s="229">
        <f>S243*H243</f>
        <v>0</v>
      </c>
      <c r="AR243" s="23" t="s">
        <v>224</v>
      </c>
      <c r="AT243" s="23" t="s">
        <v>182</v>
      </c>
      <c r="AU243" s="23" t="s">
        <v>187</v>
      </c>
      <c r="AY243" s="23" t="s">
        <v>180</v>
      </c>
      <c r="BE243" s="230">
        <f>IF(N243="základní",J243,0)</f>
        <v>0</v>
      </c>
      <c r="BF243" s="230">
        <f>IF(N243="snížená",J243,0)</f>
        <v>0</v>
      </c>
      <c r="BG243" s="230">
        <f>IF(N243="zákl. přenesená",J243,0)</f>
        <v>0</v>
      </c>
      <c r="BH243" s="230">
        <f>IF(N243="sníž. přenesená",J243,0)</f>
        <v>0</v>
      </c>
      <c r="BI243" s="230">
        <f>IF(N243="nulová",J243,0)</f>
        <v>0</v>
      </c>
      <c r="BJ243" s="23" t="s">
        <v>187</v>
      </c>
      <c r="BK243" s="230">
        <f>ROUND(I243*H243,0)</f>
        <v>0</v>
      </c>
      <c r="BL243" s="23" t="s">
        <v>224</v>
      </c>
      <c r="BM243" s="23" t="s">
        <v>417</v>
      </c>
    </row>
    <row r="244" spans="2:47" s="1" customFormat="1" ht="13.5">
      <c r="B244" s="45"/>
      <c r="C244" s="73"/>
      <c r="D244" s="233" t="s">
        <v>205</v>
      </c>
      <c r="E244" s="73"/>
      <c r="F244" s="254" t="s">
        <v>418</v>
      </c>
      <c r="G244" s="73"/>
      <c r="H244" s="73"/>
      <c r="I244" s="190"/>
      <c r="J244" s="73"/>
      <c r="K244" s="73"/>
      <c r="L244" s="71"/>
      <c r="M244" s="255"/>
      <c r="N244" s="46"/>
      <c r="O244" s="46"/>
      <c r="P244" s="46"/>
      <c r="Q244" s="46"/>
      <c r="R244" s="46"/>
      <c r="S244" s="46"/>
      <c r="T244" s="94"/>
      <c r="AT244" s="23" t="s">
        <v>205</v>
      </c>
      <c r="AU244" s="23" t="s">
        <v>187</v>
      </c>
    </row>
    <row r="245" spans="2:63" s="10" customFormat="1" ht="29.85" customHeight="1">
      <c r="B245" s="204"/>
      <c r="C245" s="205"/>
      <c r="D245" s="206" t="s">
        <v>72</v>
      </c>
      <c r="E245" s="218" t="s">
        <v>419</v>
      </c>
      <c r="F245" s="218" t="s">
        <v>420</v>
      </c>
      <c r="G245" s="205"/>
      <c r="H245" s="205"/>
      <c r="I245" s="208"/>
      <c r="J245" s="219">
        <f>BK245</f>
        <v>0</v>
      </c>
      <c r="K245" s="205"/>
      <c r="L245" s="210"/>
      <c r="M245" s="211"/>
      <c r="N245" s="212"/>
      <c r="O245" s="212"/>
      <c r="P245" s="213">
        <f>SUM(P246:P268)</f>
        <v>0</v>
      </c>
      <c r="Q245" s="212"/>
      <c r="R245" s="213">
        <f>SUM(R246:R268)</f>
        <v>0</v>
      </c>
      <c r="S245" s="212"/>
      <c r="T245" s="214">
        <f>SUM(T246:T268)</f>
        <v>0</v>
      </c>
      <c r="AR245" s="215" t="s">
        <v>187</v>
      </c>
      <c r="AT245" s="216" t="s">
        <v>72</v>
      </c>
      <c r="AU245" s="216" t="s">
        <v>10</v>
      </c>
      <c r="AY245" s="215" t="s">
        <v>180</v>
      </c>
      <c r="BK245" s="217">
        <f>SUM(BK246:BK268)</f>
        <v>0</v>
      </c>
    </row>
    <row r="246" spans="2:65" s="1" customFormat="1" ht="14.4" customHeight="1">
      <c r="B246" s="45"/>
      <c r="C246" s="220" t="s">
        <v>309</v>
      </c>
      <c r="D246" s="220" t="s">
        <v>182</v>
      </c>
      <c r="E246" s="221" t="s">
        <v>421</v>
      </c>
      <c r="F246" s="222" t="s">
        <v>422</v>
      </c>
      <c r="G246" s="223" t="s">
        <v>423</v>
      </c>
      <c r="H246" s="224">
        <v>1</v>
      </c>
      <c r="I246" s="225"/>
      <c r="J246" s="224">
        <f>ROUND(I246*H246,0)</f>
        <v>0</v>
      </c>
      <c r="K246" s="222" t="s">
        <v>193</v>
      </c>
      <c r="L246" s="71"/>
      <c r="M246" s="226" t="s">
        <v>22</v>
      </c>
      <c r="N246" s="227" t="s">
        <v>45</v>
      </c>
      <c r="O246" s="46"/>
      <c r="P246" s="228">
        <f>O246*H246</f>
        <v>0</v>
      </c>
      <c r="Q246" s="228">
        <v>0</v>
      </c>
      <c r="R246" s="228">
        <f>Q246*H246</f>
        <v>0</v>
      </c>
      <c r="S246" s="228">
        <v>0</v>
      </c>
      <c r="T246" s="229">
        <f>S246*H246</f>
        <v>0</v>
      </c>
      <c r="AR246" s="23" t="s">
        <v>224</v>
      </c>
      <c r="AT246" s="23" t="s">
        <v>182</v>
      </c>
      <c r="AU246" s="23" t="s">
        <v>187</v>
      </c>
      <c r="AY246" s="23" t="s">
        <v>180</v>
      </c>
      <c r="BE246" s="230">
        <f>IF(N246="základní",J246,0)</f>
        <v>0</v>
      </c>
      <c r="BF246" s="230">
        <f>IF(N246="snížená",J246,0)</f>
        <v>0</v>
      </c>
      <c r="BG246" s="230">
        <f>IF(N246="zákl. přenesená",J246,0)</f>
        <v>0</v>
      </c>
      <c r="BH246" s="230">
        <f>IF(N246="sníž. přenesená",J246,0)</f>
        <v>0</v>
      </c>
      <c r="BI246" s="230">
        <f>IF(N246="nulová",J246,0)</f>
        <v>0</v>
      </c>
      <c r="BJ246" s="23" t="s">
        <v>187</v>
      </c>
      <c r="BK246" s="230">
        <f>ROUND(I246*H246,0)</f>
        <v>0</v>
      </c>
      <c r="BL246" s="23" t="s">
        <v>224</v>
      </c>
      <c r="BM246" s="23" t="s">
        <v>424</v>
      </c>
    </row>
    <row r="247" spans="2:65" s="1" customFormat="1" ht="22.8" customHeight="1">
      <c r="B247" s="45"/>
      <c r="C247" s="220" t="s">
        <v>425</v>
      </c>
      <c r="D247" s="220" t="s">
        <v>182</v>
      </c>
      <c r="E247" s="221" t="s">
        <v>426</v>
      </c>
      <c r="F247" s="222" t="s">
        <v>427</v>
      </c>
      <c r="G247" s="223" t="s">
        <v>423</v>
      </c>
      <c r="H247" s="224">
        <v>1</v>
      </c>
      <c r="I247" s="225"/>
      <c r="J247" s="224">
        <f>ROUND(I247*H247,0)</f>
        <v>0</v>
      </c>
      <c r="K247" s="222" t="s">
        <v>193</v>
      </c>
      <c r="L247" s="71"/>
      <c r="M247" s="226" t="s">
        <v>22</v>
      </c>
      <c r="N247" s="227" t="s">
        <v>45</v>
      </c>
      <c r="O247" s="46"/>
      <c r="P247" s="228">
        <f>O247*H247</f>
        <v>0</v>
      </c>
      <c r="Q247" s="228">
        <v>0</v>
      </c>
      <c r="R247" s="228">
        <f>Q247*H247</f>
        <v>0</v>
      </c>
      <c r="S247" s="228">
        <v>0</v>
      </c>
      <c r="T247" s="229">
        <f>S247*H247</f>
        <v>0</v>
      </c>
      <c r="AR247" s="23" t="s">
        <v>224</v>
      </c>
      <c r="AT247" s="23" t="s">
        <v>182</v>
      </c>
      <c r="AU247" s="23" t="s">
        <v>187</v>
      </c>
      <c r="AY247" s="23" t="s">
        <v>180</v>
      </c>
      <c r="BE247" s="230">
        <f>IF(N247="základní",J247,0)</f>
        <v>0</v>
      </c>
      <c r="BF247" s="230">
        <f>IF(N247="snížená",J247,0)</f>
        <v>0</v>
      </c>
      <c r="BG247" s="230">
        <f>IF(N247="zákl. přenesená",J247,0)</f>
        <v>0</v>
      </c>
      <c r="BH247" s="230">
        <f>IF(N247="sníž. přenesená",J247,0)</f>
        <v>0</v>
      </c>
      <c r="BI247" s="230">
        <f>IF(N247="nulová",J247,0)</f>
        <v>0</v>
      </c>
      <c r="BJ247" s="23" t="s">
        <v>187</v>
      </c>
      <c r="BK247" s="230">
        <f>ROUND(I247*H247,0)</f>
        <v>0</v>
      </c>
      <c r="BL247" s="23" t="s">
        <v>224</v>
      </c>
      <c r="BM247" s="23" t="s">
        <v>428</v>
      </c>
    </row>
    <row r="248" spans="2:47" s="1" customFormat="1" ht="13.5">
      <c r="B248" s="45"/>
      <c r="C248" s="73"/>
      <c r="D248" s="233" t="s">
        <v>205</v>
      </c>
      <c r="E248" s="73"/>
      <c r="F248" s="254" t="s">
        <v>429</v>
      </c>
      <c r="G248" s="73"/>
      <c r="H248" s="73"/>
      <c r="I248" s="190"/>
      <c r="J248" s="73"/>
      <c r="K248" s="73"/>
      <c r="L248" s="71"/>
      <c r="M248" s="255"/>
      <c r="N248" s="46"/>
      <c r="O248" s="46"/>
      <c r="P248" s="46"/>
      <c r="Q248" s="46"/>
      <c r="R248" s="46"/>
      <c r="S248" s="46"/>
      <c r="T248" s="94"/>
      <c r="AT248" s="23" t="s">
        <v>205</v>
      </c>
      <c r="AU248" s="23" t="s">
        <v>187</v>
      </c>
    </row>
    <row r="249" spans="2:65" s="1" customFormat="1" ht="14.4" customHeight="1">
      <c r="B249" s="45"/>
      <c r="C249" s="220" t="s">
        <v>318</v>
      </c>
      <c r="D249" s="220" t="s">
        <v>182</v>
      </c>
      <c r="E249" s="221" t="s">
        <v>430</v>
      </c>
      <c r="F249" s="222" t="s">
        <v>431</v>
      </c>
      <c r="G249" s="223" t="s">
        <v>423</v>
      </c>
      <c r="H249" s="224">
        <v>1</v>
      </c>
      <c r="I249" s="225"/>
      <c r="J249" s="224">
        <f>ROUND(I249*H249,0)</f>
        <v>0</v>
      </c>
      <c r="K249" s="222" t="s">
        <v>193</v>
      </c>
      <c r="L249" s="71"/>
      <c r="M249" s="226" t="s">
        <v>22</v>
      </c>
      <c r="N249" s="227" t="s">
        <v>45</v>
      </c>
      <c r="O249" s="46"/>
      <c r="P249" s="228">
        <f>O249*H249</f>
        <v>0</v>
      </c>
      <c r="Q249" s="228">
        <v>0</v>
      </c>
      <c r="R249" s="228">
        <f>Q249*H249</f>
        <v>0</v>
      </c>
      <c r="S249" s="228">
        <v>0</v>
      </c>
      <c r="T249" s="229">
        <f>S249*H249</f>
        <v>0</v>
      </c>
      <c r="AR249" s="23" t="s">
        <v>224</v>
      </c>
      <c r="AT249" s="23" t="s">
        <v>182</v>
      </c>
      <c r="AU249" s="23" t="s">
        <v>187</v>
      </c>
      <c r="AY249" s="23" t="s">
        <v>180</v>
      </c>
      <c r="BE249" s="230">
        <f>IF(N249="základní",J249,0)</f>
        <v>0</v>
      </c>
      <c r="BF249" s="230">
        <f>IF(N249="snížená",J249,0)</f>
        <v>0</v>
      </c>
      <c r="BG249" s="230">
        <f>IF(N249="zákl. přenesená",J249,0)</f>
        <v>0</v>
      </c>
      <c r="BH249" s="230">
        <f>IF(N249="sníž. přenesená",J249,0)</f>
        <v>0</v>
      </c>
      <c r="BI249" s="230">
        <f>IF(N249="nulová",J249,0)</f>
        <v>0</v>
      </c>
      <c r="BJ249" s="23" t="s">
        <v>187</v>
      </c>
      <c r="BK249" s="230">
        <f>ROUND(I249*H249,0)</f>
        <v>0</v>
      </c>
      <c r="BL249" s="23" t="s">
        <v>224</v>
      </c>
      <c r="BM249" s="23" t="s">
        <v>29</v>
      </c>
    </row>
    <row r="250" spans="2:65" s="1" customFormat="1" ht="22.8" customHeight="1">
      <c r="B250" s="45"/>
      <c r="C250" s="220" t="s">
        <v>432</v>
      </c>
      <c r="D250" s="220" t="s">
        <v>182</v>
      </c>
      <c r="E250" s="221" t="s">
        <v>433</v>
      </c>
      <c r="F250" s="222" t="s">
        <v>434</v>
      </c>
      <c r="G250" s="223" t="s">
        <v>423</v>
      </c>
      <c r="H250" s="224">
        <v>1</v>
      </c>
      <c r="I250" s="225"/>
      <c r="J250" s="224">
        <f>ROUND(I250*H250,0)</f>
        <v>0</v>
      </c>
      <c r="K250" s="222" t="s">
        <v>193</v>
      </c>
      <c r="L250" s="71"/>
      <c r="M250" s="226" t="s">
        <v>22</v>
      </c>
      <c r="N250" s="227" t="s">
        <v>45</v>
      </c>
      <c r="O250" s="46"/>
      <c r="P250" s="228">
        <f>O250*H250</f>
        <v>0</v>
      </c>
      <c r="Q250" s="228">
        <v>0</v>
      </c>
      <c r="R250" s="228">
        <f>Q250*H250</f>
        <v>0</v>
      </c>
      <c r="S250" s="228">
        <v>0</v>
      </c>
      <c r="T250" s="229">
        <f>S250*H250</f>
        <v>0</v>
      </c>
      <c r="AR250" s="23" t="s">
        <v>224</v>
      </c>
      <c r="AT250" s="23" t="s">
        <v>182</v>
      </c>
      <c r="AU250" s="23" t="s">
        <v>187</v>
      </c>
      <c r="AY250" s="23" t="s">
        <v>180</v>
      </c>
      <c r="BE250" s="230">
        <f>IF(N250="základní",J250,0)</f>
        <v>0</v>
      </c>
      <c r="BF250" s="230">
        <f>IF(N250="snížená",J250,0)</f>
        <v>0</v>
      </c>
      <c r="BG250" s="230">
        <f>IF(N250="zákl. přenesená",J250,0)</f>
        <v>0</v>
      </c>
      <c r="BH250" s="230">
        <f>IF(N250="sníž. přenesená",J250,0)</f>
        <v>0</v>
      </c>
      <c r="BI250" s="230">
        <f>IF(N250="nulová",J250,0)</f>
        <v>0</v>
      </c>
      <c r="BJ250" s="23" t="s">
        <v>187</v>
      </c>
      <c r="BK250" s="230">
        <f>ROUND(I250*H250,0)</f>
        <v>0</v>
      </c>
      <c r="BL250" s="23" t="s">
        <v>224</v>
      </c>
      <c r="BM250" s="23" t="s">
        <v>435</v>
      </c>
    </row>
    <row r="251" spans="2:47" s="1" customFormat="1" ht="13.5">
      <c r="B251" s="45"/>
      <c r="C251" s="73"/>
      <c r="D251" s="233" t="s">
        <v>205</v>
      </c>
      <c r="E251" s="73"/>
      <c r="F251" s="254" t="s">
        <v>436</v>
      </c>
      <c r="G251" s="73"/>
      <c r="H251" s="73"/>
      <c r="I251" s="190"/>
      <c r="J251" s="73"/>
      <c r="K251" s="73"/>
      <c r="L251" s="71"/>
      <c r="M251" s="255"/>
      <c r="N251" s="46"/>
      <c r="O251" s="46"/>
      <c r="P251" s="46"/>
      <c r="Q251" s="46"/>
      <c r="R251" s="46"/>
      <c r="S251" s="46"/>
      <c r="T251" s="94"/>
      <c r="AT251" s="23" t="s">
        <v>205</v>
      </c>
      <c r="AU251" s="23" t="s">
        <v>187</v>
      </c>
    </row>
    <row r="252" spans="2:65" s="1" customFormat="1" ht="14.4" customHeight="1">
      <c r="B252" s="45"/>
      <c r="C252" s="220" t="s">
        <v>323</v>
      </c>
      <c r="D252" s="220" t="s">
        <v>182</v>
      </c>
      <c r="E252" s="221" t="s">
        <v>437</v>
      </c>
      <c r="F252" s="222" t="s">
        <v>438</v>
      </c>
      <c r="G252" s="223" t="s">
        <v>423</v>
      </c>
      <c r="H252" s="224">
        <v>1</v>
      </c>
      <c r="I252" s="225"/>
      <c r="J252" s="224">
        <f>ROUND(I252*H252,0)</f>
        <v>0</v>
      </c>
      <c r="K252" s="222" t="s">
        <v>193</v>
      </c>
      <c r="L252" s="71"/>
      <c r="M252" s="226" t="s">
        <v>22</v>
      </c>
      <c r="N252" s="227" t="s">
        <v>45</v>
      </c>
      <c r="O252" s="46"/>
      <c r="P252" s="228">
        <f>O252*H252</f>
        <v>0</v>
      </c>
      <c r="Q252" s="228">
        <v>0</v>
      </c>
      <c r="R252" s="228">
        <f>Q252*H252</f>
        <v>0</v>
      </c>
      <c r="S252" s="228">
        <v>0</v>
      </c>
      <c r="T252" s="229">
        <f>S252*H252</f>
        <v>0</v>
      </c>
      <c r="AR252" s="23" t="s">
        <v>224</v>
      </c>
      <c r="AT252" s="23" t="s">
        <v>182</v>
      </c>
      <c r="AU252" s="23" t="s">
        <v>187</v>
      </c>
      <c r="AY252" s="23" t="s">
        <v>180</v>
      </c>
      <c r="BE252" s="230">
        <f>IF(N252="základní",J252,0)</f>
        <v>0</v>
      </c>
      <c r="BF252" s="230">
        <f>IF(N252="snížená",J252,0)</f>
        <v>0</v>
      </c>
      <c r="BG252" s="230">
        <f>IF(N252="zákl. přenesená",J252,0)</f>
        <v>0</v>
      </c>
      <c r="BH252" s="230">
        <f>IF(N252="sníž. přenesená",J252,0)</f>
        <v>0</v>
      </c>
      <c r="BI252" s="230">
        <f>IF(N252="nulová",J252,0)</f>
        <v>0</v>
      </c>
      <c r="BJ252" s="23" t="s">
        <v>187</v>
      </c>
      <c r="BK252" s="230">
        <f>ROUND(I252*H252,0)</f>
        <v>0</v>
      </c>
      <c r="BL252" s="23" t="s">
        <v>224</v>
      </c>
      <c r="BM252" s="23" t="s">
        <v>439</v>
      </c>
    </row>
    <row r="253" spans="2:65" s="1" customFormat="1" ht="22.8" customHeight="1">
      <c r="B253" s="45"/>
      <c r="C253" s="220" t="s">
        <v>440</v>
      </c>
      <c r="D253" s="220" t="s">
        <v>182</v>
      </c>
      <c r="E253" s="221" t="s">
        <v>441</v>
      </c>
      <c r="F253" s="222" t="s">
        <v>442</v>
      </c>
      <c r="G253" s="223" t="s">
        <v>423</v>
      </c>
      <c r="H253" s="224">
        <v>1</v>
      </c>
      <c r="I253" s="225"/>
      <c r="J253" s="224">
        <f>ROUND(I253*H253,0)</f>
        <v>0</v>
      </c>
      <c r="K253" s="222" t="s">
        <v>193</v>
      </c>
      <c r="L253" s="71"/>
      <c r="M253" s="226" t="s">
        <v>22</v>
      </c>
      <c r="N253" s="227" t="s">
        <v>45</v>
      </c>
      <c r="O253" s="46"/>
      <c r="P253" s="228">
        <f>O253*H253</f>
        <v>0</v>
      </c>
      <c r="Q253" s="228">
        <v>0</v>
      </c>
      <c r="R253" s="228">
        <f>Q253*H253</f>
        <v>0</v>
      </c>
      <c r="S253" s="228">
        <v>0</v>
      </c>
      <c r="T253" s="229">
        <f>S253*H253</f>
        <v>0</v>
      </c>
      <c r="AR253" s="23" t="s">
        <v>224</v>
      </c>
      <c r="AT253" s="23" t="s">
        <v>182</v>
      </c>
      <c r="AU253" s="23" t="s">
        <v>187</v>
      </c>
      <c r="AY253" s="23" t="s">
        <v>180</v>
      </c>
      <c r="BE253" s="230">
        <f>IF(N253="základní",J253,0)</f>
        <v>0</v>
      </c>
      <c r="BF253" s="230">
        <f>IF(N253="snížená",J253,0)</f>
        <v>0</v>
      </c>
      <c r="BG253" s="230">
        <f>IF(N253="zákl. přenesená",J253,0)</f>
        <v>0</v>
      </c>
      <c r="BH253" s="230">
        <f>IF(N253="sníž. přenesená",J253,0)</f>
        <v>0</v>
      </c>
      <c r="BI253" s="230">
        <f>IF(N253="nulová",J253,0)</f>
        <v>0</v>
      </c>
      <c r="BJ253" s="23" t="s">
        <v>187</v>
      </c>
      <c r="BK253" s="230">
        <f>ROUND(I253*H253,0)</f>
        <v>0</v>
      </c>
      <c r="BL253" s="23" t="s">
        <v>224</v>
      </c>
      <c r="BM253" s="23" t="s">
        <v>443</v>
      </c>
    </row>
    <row r="254" spans="2:47" s="1" customFormat="1" ht="13.5">
      <c r="B254" s="45"/>
      <c r="C254" s="73"/>
      <c r="D254" s="233" t="s">
        <v>205</v>
      </c>
      <c r="E254" s="73"/>
      <c r="F254" s="254" t="s">
        <v>444</v>
      </c>
      <c r="G254" s="73"/>
      <c r="H254" s="73"/>
      <c r="I254" s="190"/>
      <c r="J254" s="73"/>
      <c r="K254" s="73"/>
      <c r="L254" s="71"/>
      <c r="M254" s="255"/>
      <c r="N254" s="46"/>
      <c r="O254" s="46"/>
      <c r="P254" s="46"/>
      <c r="Q254" s="46"/>
      <c r="R254" s="46"/>
      <c r="S254" s="46"/>
      <c r="T254" s="94"/>
      <c r="AT254" s="23" t="s">
        <v>205</v>
      </c>
      <c r="AU254" s="23" t="s">
        <v>187</v>
      </c>
    </row>
    <row r="255" spans="2:65" s="1" customFormat="1" ht="22.8" customHeight="1">
      <c r="B255" s="45"/>
      <c r="C255" s="220" t="s">
        <v>329</v>
      </c>
      <c r="D255" s="220" t="s">
        <v>182</v>
      </c>
      <c r="E255" s="221" t="s">
        <v>445</v>
      </c>
      <c r="F255" s="222" t="s">
        <v>446</v>
      </c>
      <c r="G255" s="223" t="s">
        <v>423</v>
      </c>
      <c r="H255" s="224">
        <v>1</v>
      </c>
      <c r="I255" s="225"/>
      <c r="J255" s="224">
        <f>ROUND(I255*H255,0)</f>
        <v>0</v>
      </c>
      <c r="K255" s="222" t="s">
        <v>193</v>
      </c>
      <c r="L255" s="71"/>
      <c r="M255" s="226" t="s">
        <v>22</v>
      </c>
      <c r="N255" s="227" t="s">
        <v>45</v>
      </c>
      <c r="O255" s="46"/>
      <c r="P255" s="228">
        <f>O255*H255</f>
        <v>0</v>
      </c>
      <c r="Q255" s="228">
        <v>0</v>
      </c>
      <c r="R255" s="228">
        <f>Q255*H255</f>
        <v>0</v>
      </c>
      <c r="S255" s="228">
        <v>0</v>
      </c>
      <c r="T255" s="229">
        <f>S255*H255</f>
        <v>0</v>
      </c>
      <c r="AR255" s="23" t="s">
        <v>224</v>
      </c>
      <c r="AT255" s="23" t="s">
        <v>182</v>
      </c>
      <c r="AU255" s="23" t="s">
        <v>187</v>
      </c>
      <c r="AY255" s="23" t="s">
        <v>180</v>
      </c>
      <c r="BE255" s="230">
        <f>IF(N255="základní",J255,0)</f>
        <v>0</v>
      </c>
      <c r="BF255" s="230">
        <f>IF(N255="snížená",J255,0)</f>
        <v>0</v>
      </c>
      <c r="BG255" s="230">
        <f>IF(N255="zákl. přenesená",J255,0)</f>
        <v>0</v>
      </c>
      <c r="BH255" s="230">
        <f>IF(N255="sníž. přenesená",J255,0)</f>
        <v>0</v>
      </c>
      <c r="BI255" s="230">
        <f>IF(N255="nulová",J255,0)</f>
        <v>0</v>
      </c>
      <c r="BJ255" s="23" t="s">
        <v>187</v>
      </c>
      <c r="BK255" s="230">
        <f>ROUND(I255*H255,0)</f>
        <v>0</v>
      </c>
      <c r="BL255" s="23" t="s">
        <v>224</v>
      </c>
      <c r="BM255" s="23" t="s">
        <v>447</v>
      </c>
    </row>
    <row r="256" spans="2:65" s="1" customFormat="1" ht="14.4" customHeight="1">
      <c r="B256" s="45"/>
      <c r="C256" s="220" t="s">
        <v>448</v>
      </c>
      <c r="D256" s="220" t="s">
        <v>182</v>
      </c>
      <c r="E256" s="221" t="s">
        <v>449</v>
      </c>
      <c r="F256" s="222" t="s">
        <v>450</v>
      </c>
      <c r="G256" s="223" t="s">
        <v>423</v>
      </c>
      <c r="H256" s="224">
        <v>1</v>
      </c>
      <c r="I256" s="225"/>
      <c r="J256" s="224">
        <f>ROUND(I256*H256,0)</f>
        <v>0</v>
      </c>
      <c r="K256" s="222" t="s">
        <v>193</v>
      </c>
      <c r="L256" s="71"/>
      <c r="M256" s="226" t="s">
        <v>22</v>
      </c>
      <c r="N256" s="227" t="s">
        <v>45</v>
      </c>
      <c r="O256" s="46"/>
      <c r="P256" s="228">
        <f>O256*H256</f>
        <v>0</v>
      </c>
      <c r="Q256" s="228">
        <v>0</v>
      </c>
      <c r="R256" s="228">
        <f>Q256*H256</f>
        <v>0</v>
      </c>
      <c r="S256" s="228">
        <v>0</v>
      </c>
      <c r="T256" s="229">
        <f>S256*H256</f>
        <v>0</v>
      </c>
      <c r="AR256" s="23" t="s">
        <v>224</v>
      </c>
      <c r="AT256" s="23" t="s">
        <v>182</v>
      </c>
      <c r="AU256" s="23" t="s">
        <v>187</v>
      </c>
      <c r="AY256" s="23" t="s">
        <v>180</v>
      </c>
      <c r="BE256" s="230">
        <f>IF(N256="základní",J256,0)</f>
        <v>0</v>
      </c>
      <c r="BF256" s="230">
        <f>IF(N256="snížená",J256,0)</f>
        <v>0</v>
      </c>
      <c r="BG256" s="230">
        <f>IF(N256="zákl. přenesená",J256,0)</f>
        <v>0</v>
      </c>
      <c r="BH256" s="230">
        <f>IF(N256="sníž. přenesená",J256,0)</f>
        <v>0</v>
      </c>
      <c r="BI256" s="230">
        <f>IF(N256="nulová",J256,0)</f>
        <v>0</v>
      </c>
      <c r="BJ256" s="23" t="s">
        <v>187</v>
      </c>
      <c r="BK256" s="230">
        <f>ROUND(I256*H256,0)</f>
        <v>0</v>
      </c>
      <c r="BL256" s="23" t="s">
        <v>224</v>
      </c>
      <c r="BM256" s="23" t="s">
        <v>451</v>
      </c>
    </row>
    <row r="257" spans="2:47" s="1" customFormat="1" ht="13.5">
      <c r="B257" s="45"/>
      <c r="C257" s="73"/>
      <c r="D257" s="233" t="s">
        <v>205</v>
      </c>
      <c r="E257" s="73"/>
      <c r="F257" s="254" t="s">
        <v>452</v>
      </c>
      <c r="G257" s="73"/>
      <c r="H257" s="73"/>
      <c r="I257" s="190"/>
      <c r="J257" s="73"/>
      <c r="K257" s="73"/>
      <c r="L257" s="71"/>
      <c r="M257" s="255"/>
      <c r="N257" s="46"/>
      <c r="O257" s="46"/>
      <c r="P257" s="46"/>
      <c r="Q257" s="46"/>
      <c r="R257" s="46"/>
      <c r="S257" s="46"/>
      <c r="T257" s="94"/>
      <c r="AT257" s="23" t="s">
        <v>205</v>
      </c>
      <c r="AU257" s="23" t="s">
        <v>187</v>
      </c>
    </row>
    <row r="258" spans="2:65" s="1" customFormat="1" ht="22.8" customHeight="1">
      <c r="B258" s="45"/>
      <c r="C258" s="220" t="s">
        <v>335</v>
      </c>
      <c r="D258" s="220" t="s">
        <v>182</v>
      </c>
      <c r="E258" s="221" t="s">
        <v>453</v>
      </c>
      <c r="F258" s="222" t="s">
        <v>454</v>
      </c>
      <c r="G258" s="223" t="s">
        <v>423</v>
      </c>
      <c r="H258" s="224">
        <v>1</v>
      </c>
      <c r="I258" s="225"/>
      <c r="J258" s="224">
        <f>ROUND(I258*H258,0)</f>
        <v>0</v>
      </c>
      <c r="K258" s="222" t="s">
        <v>193</v>
      </c>
      <c r="L258" s="71"/>
      <c r="M258" s="226" t="s">
        <v>22</v>
      </c>
      <c r="N258" s="227" t="s">
        <v>45</v>
      </c>
      <c r="O258" s="46"/>
      <c r="P258" s="228">
        <f>O258*H258</f>
        <v>0</v>
      </c>
      <c r="Q258" s="228">
        <v>0</v>
      </c>
      <c r="R258" s="228">
        <f>Q258*H258</f>
        <v>0</v>
      </c>
      <c r="S258" s="228">
        <v>0</v>
      </c>
      <c r="T258" s="229">
        <f>S258*H258</f>
        <v>0</v>
      </c>
      <c r="AR258" s="23" t="s">
        <v>224</v>
      </c>
      <c r="AT258" s="23" t="s">
        <v>182</v>
      </c>
      <c r="AU258" s="23" t="s">
        <v>187</v>
      </c>
      <c r="AY258" s="23" t="s">
        <v>180</v>
      </c>
      <c r="BE258" s="230">
        <f>IF(N258="základní",J258,0)</f>
        <v>0</v>
      </c>
      <c r="BF258" s="230">
        <f>IF(N258="snížená",J258,0)</f>
        <v>0</v>
      </c>
      <c r="BG258" s="230">
        <f>IF(N258="zákl. přenesená",J258,0)</f>
        <v>0</v>
      </c>
      <c r="BH258" s="230">
        <f>IF(N258="sníž. přenesená",J258,0)</f>
        <v>0</v>
      </c>
      <c r="BI258" s="230">
        <f>IF(N258="nulová",J258,0)</f>
        <v>0</v>
      </c>
      <c r="BJ258" s="23" t="s">
        <v>187</v>
      </c>
      <c r="BK258" s="230">
        <f>ROUND(I258*H258,0)</f>
        <v>0</v>
      </c>
      <c r="BL258" s="23" t="s">
        <v>224</v>
      </c>
      <c r="BM258" s="23" t="s">
        <v>455</v>
      </c>
    </row>
    <row r="259" spans="2:65" s="1" customFormat="1" ht="22.8" customHeight="1">
      <c r="B259" s="45"/>
      <c r="C259" s="220" t="s">
        <v>456</v>
      </c>
      <c r="D259" s="220" t="s">
        <v>182</v>
      </c>
      <c r="E259" s="221" t="s">
        <v>457</v>
      </c>
      <c r="F259" s="222" t="s">
        <v>458</v>
      </c>
      <c r="G259" s="223" t="s">
        <v>358</v>
      </c>
      <c r="H259" s="224">
        <v>1</v>
      </c>
      <c r="I259" s="225"/>
      <c r="J259" s="224">
        <f>ROUND(I259*H259,0)</f>
        <v>0</v>
      </c>
      <c r="K259" s="222" t="s">
        <v>193</v>
      </c>
      <c r="L259" s="71"/>
      <c r="M259" s="226" t="s">
        <v>22</v>
      </c>
      <c r="N259" s="227" t="s">
        <v>45</v>
      </c>
      <c r="O259" s="46"/>
      <c r="P259" s="228">
        <f>O259*H259</f>
        <v>0</v>
      </c>
      <c r="Q259" s="228">
        <v>0</v>
      </c>
      <c r="R259" s="228">
        <f>Q259*H259</f>
        <v>0</v>
      </c>
      <c r="S259" s="228">
        <v>0</v>
      </c>
      <c r="T259" s="229">
        <f>S259*H259</f>
        <v>0</v>
      </c>
      <c r="AR259" s="23" t="s">
        <v>224</v>
      </c>
      <c r="AT259" s="23" t="s">
        <v>182</v>
      </c>
      <c r="AU259" s="23" t="s">
        <v>187</v>
      </c>
      <c r="AY259" s="23" t="s">
        <v>180</v>
      </c>
      <c r="BE259" s="230">
        <f>IF(N259="základní",J259,0)</f>
        <v>0</v>
      </c>
      <c r="BF259" s="230">
        <f>IF(N259="snížená",J259,0)</f>
        <v>0</v>
      </c>
      <c r="BG259" s="230">
        <f>IF(N259="zákl. přenesená",J259,0)</f>
        <v>0</v>
      </c>
      <c r="BH259" s="230">
        <f>IF(N259="sníž. přenesená",J259,0)</f>
        <v>0</v>
      </c>
      <c r="BI259" s="230">
        <f>IF(N259="nulová",J259,0)</f>
        <v>0</v>
      </c>
      <c r="BJ259" s="23" t="s">
        <v>187</v>
      </c>
      <c r="BK259" s="230">
        <f>ROUND(I259*H259,0)</f>
        <v>0</v>
      </c>
      <c r="BL259" s="23" t="s">
        <v>224</v>
      </c>
      <c r="BM259" s="23" t="s">
        <v>459</v>
      </c>
    </row>
    <row r="260" spans="2:65" s="1" customFormat="1" ht="14.4" customHeight="1">
      <c r="B260" s="45"/>
      <c r="C260" s="220" t="s">
        <v>342</v>
      </c>
      <c r="D260" s="220" t="s">
        <v>182</v>
      </c>
      <c r="E260" s="221" t="s">
        <v>460</v>
      </c>
      <c r="F260" s="222" t="s">
        <v>461</v>
      </c>
      <c r="G260" s="223" t="s">
        <v>423</v>
      </c>
      <c r="H260" s="224">
        <v>3</v>
      </c>
      <c r="I260" s="225"/>
      <c r="J260" s="224">
        <f>ROUND(I260*H260,0)</f>
        <v>0</v>
      </c>
      <c r="K260" s="222" t="s">
        <v>193</v>
      </c>
      <c r="L260" s="71"/>
      <c r="M260" s="226" t="s">
        <v>22</v>
      </c>
      <c r="N260" s="227" t="s">
        <v>45</v>
      </c>
      <c r="O260" s="46"/>
      <c r="P260" s="228">
        <f>O260*H260</f>
        <v>0</v>
      </c>
      <c r="Q260" s="228">
        <v>0</v>
      </c>
      <c r="R260" s="228">
        <f>Q260*H260</f>
        <v>0</v>
      </c>
      <c r="S260" s="228">
        <v>0</v>
      </c>
      <c r="T260" s="229">
        <f>S260*H260</f>
        <v>0</v>
      </c>
      <c r="AR260" s="23" t="s">
        <v>224</v>
      </c>
      <c r="AT260" s="23" t="s">
        <v>182</v>
      </c>
      <c r="AU260" s="23" t="s">
        <v>187</v>
      </c>
      <c r="AY260" s="23" t="s">
        <v>180</v>
      </c>
      <c r="BE260" s="230">
        <f>IF(N260="základní",J260,0)</f>
        <v>0</v>
      </c>
      <c r="BF260" s="230">
        <f>IF(N260="snížená",J260,0)</f>
        <v>0</v>
      </c>
      <c r="BG260" s="230">
        <f>IF(N260="zákl. přenesená",J260,0)</f>
        <v>0</v>
      </c>
      <c r="BH260" s="230">
        <f>IF(N260="sníž. přenesená",J260,0)</f>
        <v>0</v>
      </c>
      <c r="BI260" s="230">
        <f>IF(N260="nulová",J260,0)</f>
        <v>0</v>
      </c>
      <c r="BJ260" s="23" t="s">
        <v>187</v>
      </c>
      <c r="BK260" s="230">
        <f>ROUND(I260*H260,0)</f>
        <v>0</v>
      </c>
      <c r="BL260" s="23" t="s">
        <v>224</v>
      </c>
      <c r="BM260" s="23" t="s">
        <v>462</v>
      </c>
    </row>
    <row r="261" spans="2:65" s="1" customFormat="1" ht="22.8" customHeight="1">
      <c r="B261" s="45"/>
      <c r="C261" s="220" t="s">
        <v>463</v>
      </c>
      <c r="D261" s="220" t="s">
        <v>182</v>
      </c>
      <c r="E261" s="221" t="s">
        <v>464</v>
      </c>
      <c r="F261" s="222" t="s">
        <v>465</v>
      </c>
      <c r="G261" s="223" t="s">
        <v>423</v>
      </c>
      <c r="H261" s="224">
        <v>1</v>
      </c>
      <c r="I261" s="225"/>
      <c r="J261" s="224">
        <f>ROUND(I261*H261,0)</f>
        <v>0</v>
      </c>
      <c r="K261" s="222" t="s">
        <v>193</v>
      </c>
      <c r="L261" s="71"/>
      <c r="M261" s="226" t="s">
        <v>22</v>
      </c>
      <c r="N261" s="227" t="s">
        <v>45</v>
      </c>
      <c r="O261" s="46"/>
      <c r="P261" s="228">
        <f>O261*H261</f>
        <v>0</v>
      </c>
      <c r="Q261" s="228">
        <v>0</v>
      </c>
      <c r="R261" s="228">
        <f>Q261*H261</f>
        <v>0</v>
      </c>
      <c r="S261" s="228">
        <v>0</v>
      </c>
      <c r="T261" s="229">
        <f>S261*H261</f>
        <v>0</v>
      </c>
      <c r="AR261" s="23" t="s">
        <v>224</v>
      </c>
      <c r="AT261" s="23" t="s">
        <v>182</v>
      </c>
      <c r="AU261" s="23" t="s">
        <v>187</v>
      </c>
      <c r="AY261" s="23" t="s">
        <v>180</v>
      </c>
      <c r="BE261" s="230">
        <f>IF(N261="základní",J261,0)</f>
        <v>0</v>
      </c>
      <c r="BF261" s="230">
        <f>IF(N261="snížená",J261,0)</f>
        <v>0</v>
      </c>
      <c r="BG261" s="230">
        <f>IF(N261="zákl. přenesená",J261,0)</f>
        <v>0</v>
      </c>
      <c r="BH261" s="230">
        <f>IF(N261="sníž. přenesená",J261,0)</f>
        <v>0</v>
      </c>
      <c r="BI261" s="230">
        <f>IF(N261="nulová",J261,0)</f>
        <v>0</v>
      </c>
      <c r="BJ261" s="23" t="s">
        <v>187</v>
      </c>
      <c r="BK261" s="230">
        <f>ROUND(I261*H261,0)</f>
        <v>0</v>
      </c>
      <c r="BL261" s="23" t="s">
        <v>224</v>
      </c>
      <c r="BM261" s="23" t="s">
        <v>466</v>
      </c>
    </row>
    <row r="262" spans="2:47" s="1" customFormat="1" ht="13.5">
      <c r="B262" s="45"/>
      <c r="C262" s="73"/>
      <c r="D262" s="233" t="s">
        <v>205</v>
      </c>
      <c r="E262" s="73"/>
      <c r="F262" s="254" t="s">
        <v>467</v>
      </c>
      <c r="G262" s="73"/>
      <c r="H262" s="73"/>
      <c r="I262" s="190"/>
      <c r="J262" s="73"/>
      <c r="K262" s="73"/>
      <c r="L262" s="71"/>
      <c r="M262" s="255"/>
      <c r="N262" s="46"/>
      <c r="O262" s="46"/>
      <c r="P262" s="46"/>
      <c r="Q262" s="46"/>
      <c r="R262" s="46"/>
      <c r="S262" s="46"/>
      <c r="T262" s="94"/>
      <c r="AT262" s="23" t="s">
        <v>205</v>
      </c>
      <c r="AU262" s="23" t="s">
        <v>187</v>
      </c>
    </row>
    <row r="263" spans="2:65" s="1" customFormat="1" ht="14.4" customHeight="1">
      <c r="B263" s="45"/>
      <c r="C263" s="220" t="s">
        <v>345</v>
      </c>
      <c r="D263" s="220" t="s">
        <v>182</v>
      </c>
      <c r="E263" s="221" t="s">
        <v>468</v>
      </c>
      <c r="F263" s="222" t="s">
        <v>469</v>
      </c>
      <c r="G263" s="223" t="s">
        <v>423</v>
      </c>
      <c r="H263" s="224">
        <v>1</v>
      </c>
      <c r="I263" s="225"/>
      <c r="J263" s="224">
        <f>ROUND(I263*H263,0)</f>
        <v>0</v>
      </c>
      <c r="K263" s="222" t="s">
        <v>193</v>
      </c>
      <c r="L263" s="71"/>
      <c r="M263" s="226" t="s">
        <v>22</v>
      </c>
      <c r="N263" s="227" t="s">
        <v>45</v>
      </c>
      <c r="O263" s="46"/>
      <c r="P263" s="228">
        <f>O263*H263</f>
        <v>0</v>
      </c>
      <c r="Q263" s="228">
        <v>0</v>
      </c>
      <c r="R263" s="228">
        <f>Q263*H263</f>
        <v>0</v>
      </c>
      <c r="S263" s="228">
        <v>0</v>
      </c>
      <c r="T263" s="229">
        <f>S263*H263</f>
        <v>0</v>
      </c>
      <c r="AR263" s="23" t="s">
        <v>224</v>
      </c>
      <c r="AT263" s="23" t="s">
        <v>182</v>
      </c>
      <c r="AU263" s="23" t="s">
        <v>187</v>
      </c>
      <c r="AY263" s="23" t="s">
        <v>180</v>
      </c>
      <c r="BE263" s="230">
        <f>IF(N263="základní",J263,0)</f>
        <v>0</v>
      </c>
      <c r="BF263" s="230">
        <f>IF(N263="snížená",J263,0)</f>
        <v>0</v>
      </c>
      <c r="BG263" s="230">
        <f>IF(N263="zákl. přenesená",J263,0)</f>
        <v>0</v>
      </c>
      <c r="BH263" s="230">
        <f>IF(N263="sníž. přenesená",J263,0)</f>
        <v>0</v>
      </c>
      <c r="BI263" s="230">
        <f>IF(N263="nulová",J263,0)</f>
        <v>0</v>
      </c>
      <c r="BJ263" s="23" t="s">
        <v>187</v>
      </c>
      <c r="BK263" s="230">
        <f>ROUND(I263*H263,0)</f>
        <v>0</v>
      </c>
      <c r="BL263" s="23" t="s">
        <v>224</v>
      </c>
      <c r="BM263" s="23" t="s">
        <v>470</v>
      </c>
    </row>
    <row r="264" spans="2:47" s="1" customFormat="1" ht="13.5">
      <c r="B264" s="45"/>
      <c r="C264" s="73"/>
      <c r="D264" s="233" t="s">
        <v>205</v>
      </c>
      <c r="E264" s="73"/>
      <c r="F264" s="254" t="s">
        <v>471</v>
      </c>
      <c r="G264" s="73"/>
      <c r="H264" s="73"/>
      <c r="I264" s="190"/>
      <c r="J264" s="73"/>
      <c r="K264" s="73"/>
      <c r="L264" s="71"/>
      <c r="M264" s="255"/>
      <c r="N264" s="46"/>
      <c r="O264" s="46"/>
      <c r="P264" s="46"/>
      <c r="Q264" s="46"/>
      <c r="R264" s="46"/>
      <c r="S264" s="46"/>
      <c r="T264" s="94"/>
      <c r="AT264" s="23" t="s">
        <v>205</v>
      </c>
      <c r="AU264" s="23" t="s">
        <v>187</v>
      </c>
    </row>
    <row r="265" spans="2:65" s="1" customFormat="1" ht="14.4" customHeight="1">
      <c r="B265" s="45"/>
      <c r="C265" s="220" t="s">
        <v>472</v>
      </c>
      <c r="D265" s="220" t="s">
        <v>182</v>
      </c>
      <c r="E265" s="221" t="s">
        <v>473</v>
      </c>
      <c r="F265" s="222" t="s">
        <v>474</v>
      </c>
      <c r="G265" s="223" t="s">
        <v>423</v>
      </c>
      <c r="H265" s="224">
        <v>1</v>
      </c>
      <c r="I265" s="225"/>
      <c r="J265" s="224">
        <f>ROUND(I265*H265,0)</f>
        <v>0</v>
      </c>
      <c r="K265" s="222" t="s">
        <v>193</v>
      </c>
      <c r="L265" s="71"/>
      <c r="M265" s="226" t="s">
        <v>22</v>
      </c>
      <c r="N265" s="227" t="s">
        <v>45</v>
      </c>
      <c r="O265" s="46"/>
      <c r="P265" s="228">
        <f>O265*H265</f>
        <v>0</v>
      </c>
      <c r="Q265" s="228">
        <v>0</v>
      </c>
      <c r="R265" s="228">
        <f>Q265*H265</f>
        <v>0</v>
      </c>
      <c r="S265" s="228">
        <v>0</v>
      </c>
      <c r="T265" s="229">
        <f>S265*H265</f>
        <v>0</v>
      </c>
      <c r="AR265" s="23" t="s">
        <v>224</v>
      </c>
      <c r="AT265" s="23" t="s">
        <v>182</v>
      </c>
      <c r="AU265" s="23" t="s">
        <v>187</v>
      </c>
      <c r="AY265" s="23" t="s">
        <v>180</v>
      </c>
      <c r="BE265" s="230">
        <f>IF(N265="základní",J265,0)</f>
        <v>0</v>
      </c>
      <c r="BF265" s="230">
        <f>IF(N265="snížená",J265,0)</f>
        <v>0</v>
      </c>
      <c r="BG265" s="230">
        <f>IF(N265="zákl. přenesená",J265,0)</f>
        <v>0</v>
      </c>
      <c r="BH265" s="230">
        <f>IF(N265="sníž. přenesená",J265,0)</f>
        <v>0</v>
      </c>
      <c r="BI265" s="230">
        <f>IF(N265="nulová",J265,0)</f>
        <v>0</v>
      </c>
      <c r="BJ265" s="23" t="s">
        <v>187</v>
      </c>
      <c r="BK265" s="230">
        <f>ROUND(I265*H265,0)</f>
        <v>0</v>
      </c>
      <c r="BL265" s="23" t="s">
        <v>224</v>
      </c>
      <c r="BM265" s="23" t="s">
        <v>475</v>
      </c>
    </row>
    <row r="266" spans="2:47" s="1" customFormat="1" ht="13.5">
      <c r="B266" s="45"/>
      <c r="C266" s="73"/>
      <c r="D266" s="233" t="s">
        <v>205</v>
      </c>
      <c r="E266" s="73"/>
      <c r="F266" s="254" t="s">
        <v>476</v>
      </c>
      <c r="G266" s="73"/>
      <c r="H266" s="73"/>
      <c r="I266" s="190"/>
      <c r="J266" s="73"/>
      <c r="K266" s="73"/>
      <c r="L266" s="71"/>
      <c r="M266" s="255"/>
      <c r="N266" s="46"/>
      <c r="O266" s="46"/>
      <c r="P266" s="46"/>
      <c r="Q266" s="46"/>
      <c r="R266" s="46"/>
      <c r="S266" s="46"/>
      <c r="T266" s="94"/>
      <c r="AT266" s="23" t="s">
        <v>205</v>
      </c>
      <c r="AU266" s="23" t="s">
        <v>187</v>
      </c>
    </row>
    <row r="267" spans="2:65" s="1" customFormat="1" ht="34.2" customHeight="1">
      <c r="B267" s="45"/>
      <c r="C267" s="220" t="s">
        <v>351</v>
      </c>
      <c r="D267" s="220" t="s">
        <v>182</v>
      </c>
      <c r="E267" s="221" t="s">
        <v>477</v>
      </c>
      <c r="F267" s="222" t="s">
        <v>478</v>
      </c>
      <c r="G267" s="223" t="s">
        <v>334</v>
      </c>
      <c r="H267" s="225"/>
      <c r="I267" s="225"/>
      <c r="J267" s="224">
        <f>ROUND(I267*H267,0)</f>
        <v>0</v>
      </c>
      <c r="K267" s="222" t="s">
        <v>193</v>
      </c>
      <c r="L267" s="71"/>
      <c r="M267" s="226" t="s">
        <v>22</v>
      </c>
      <c r="N267" s="227" t="s">
        <v>45</v>
      </c>
      <c r="O267" s="46"/>
      <c r="P267" s="228">
        <f>O267*H267</f>
        <v>0</v>
      </c>
      <c r="Q267" s="228">
        <v>0</v>
      </c>
      <c r="R267" s="228">
        <f>Q267*H267</f>
        <v>0</v>
      </c>
      <c r="S267" s="228">
        <v>0</v>
      </c>
      <c r="T267" s="229">
        <f>S267*H267</f>
        <v>0</v>
      </c>
      <c r="AR267" s="23" t="s">
        <v>224</v>
      </c>
      <c r="AT267" s="23" t="s">
        <v>182</v>
      </c>
      <c r="AU267" s="23" t="s">
        <v>187</v>
      </c>
      <c r="AY267" s="23" t="s">
        <v>180</v>
      </c>
      <c r="BE267" s="230">
        <f>IF(N267="základní",J267,0)</f>
        <v>0</v>
      </c>
      <c r="BF267" s="230">
        <f>IF(N267="snížená",J267,0)</f>
        <v>0</v>
      </c>
      <c r="BG267" s="230">
        <f>IF(N267="zákl. přenesená",J267,0)</f>
        <v>0</v>
      </c>
      <c r="BH267" s="230">
        <f>IF(N267="sníž. přenesená",J267,0)</f>
        <v>0</v>
      </c>
      <c r="BI267" s="230">
        <f>IF(N267="nulová",J267,0)</f>
        <v>0</v>
      </c>
      <c r="BJ267" s="23" t="s">
        <v>187</v>
      </c>
      <c r="BK267" s="230">
        <f>ROUND(I267*H267,0)</f>
        <v>0</v>
      </c>
      <c r="BL267" s="23" t="s">
        <v>224</v>
      </c>
      <c r="BM267" s="23" t="s">
        <v>479</v>
      </c>
    </row>
    <row r="268" spans="2:47" s="1" customFormat="1" ht="13.5">
      <c r="B268" s="45"/>
      <c r="C268" s="73"/>
      <c r="D268" s="233" t="s">
        <v>205</v>
      </c>
      <c r="E268" s="73"/>
      <c r="F268" s="254" t="s">
        <v>480</v>
      </c>
      <c r="G268" s="73"/>
      <c r="H268" s="73"/>
      <c r="I268" s="190"/>
      <c r="J268" s="73"/>
      <c r="K268" s="73"/>
      <c r="L268" s="71"/>
      <c r="M268" s="255"/>
      <c r="N268" s="46"/>
      <c r="O268" s="46"/>
      <c r="P268" s="46"/>
      <c r="Q268" s="46"/>
      <c r="R268" s="46"/>
      <c r="S268" s="46"/>
      <c r="T268" s="94"/>
      <c r="AT268" s="23" t="s">
        <v>205</v>
      </c>
      <c r="AU268" s="23" t="s">
        <v>187</v>
      </c>
    </row>
    <row r="269" spans="2:63" s="10" customFormat="1" ht="29.85" customHeight="1">
      <c r="B269" s="204"/>
      <c r="C269" s="205"/>
      <c r="D269" s="206" t="s">
        <v>72</v>
      </c>
      <c r="E269" s="218" t="s">
        <v>481</v>
      </c>
      <c r="F269" s="218" t="s">
        <v>482</v>
      </c>
      <c r="G269" s="205"/>
      <c r="H269" s="205"/>
      <c r="I269" s="208"/>
      <c r="J269" s="219">
        <f>BK269</f>
        <v>0</v>
      </c>
      <c r="K269" s="205"/>
      <c r="L269" s="210"/>
      <c r="M269" s="211"/>
      <c r="N269" s="212"/>
      <c r="O269" s="212"/>
      <c r="P269" s="213">
        <f>SUM(P270:P296)</f>
        <v>0</v>
      </c>
      <c r="Q269" s="212"/>
      <c r="R269" s="213">
        <f>SUM(R270:R296)</f>
        <v>0</v>
      </c>
      <c r="S269" s="212"/>
      <c r="T269" s="214">
        <f>SUM(T270:T296)</f>
        <v>0</v>
      </c>
      <c r="AR269" s="215" t="s">
        <v>187</v>
      </c>
      <c r="AT269" s="216" t="s">
        <v>72</v>
      </c>
      <c r="AU269" s="216" t="s">
        <v>10</v>
      </c>
      <c r="AY269" s="215" t="s">
        <v>180</v>
      </c>
      <c r="BK269" s="217">
        <f>SUM(BK270:BK296)</f>
        <v>0</v>
      </c>
    </row>
    <row r="270" spans="2:65" s="1" customFormat="1" ht="14.4" customHeight="1">
      <c r="B270" s="45"/>
      <c r="C270" s="220" t="s">
        <v>483</v>
      </c>
      <c r="D270" s="220" t="s">
        <v>182</v>
      </c>
      <c r="E270" s="221" t="s">
        <v>484</v>
      </c>
      <c r="F270" s="222" t="s">
        <v>485</v>
      </c>
      <c r="G270" s="223" t="s">
        <v>269</v>
      </c>
      <c r="H270" s="224">
        <v>1</v>
      </c>
      <c r="I270" s="225"/>
      <c r="J270" s="224">
        <f>ROUND(I270*H270,0)</f>
        <v>0</v>
      </c>
      <c r="K270" s="222" t="s">
        <v>22</v>
      </c>
      <c r="L270" s="71"/>
      <c r="M270" s="226" t="s">
        <v>22</v>
      </c>
      <c r="N270" s="227" t="s">
        <v>45</v>
      </c>
      <c r="O270" s="46"/>
      <c r="P270" s="228">
        <f>O270*H270</f>
        <v>0</v>
      </c>
      <c r="Q270" s="228">
        <v>0</v>
      </c>
      <c r="R270" s="228">
        <f>Q270*H270</f>
        <v>0</v>
      </c>
      <c r="S270" s="228">
        <v>0</v>
      </c>
      <c r="T270" s="229">
        <f>S270*H270</f>
        <v>0</v>
      </c>
      <c r="AR270" s="23" t="s">
        <v>224</v>
      </c>
      <c r="AT270" s="23" t="s">
        <v>182</v>
      </c>
      <c r="AU270" s="23" t="s">
        <v>187</v>
      </c>
      <c r="AY270" s="23" t="s">
        <v>180</v>
      </c>
      <c r="BE270" s="230">
        <f>IF(N270="základní",J270,0)</f>
        <v>0</v>
      </c>
      <c r="BF270" s="230">
        <f>IF(N270="snížená",J270,0)</f>
        <v>0</v>
      </c>
      <c r="BG270" s="230">
        <f>IF(N270="zákl. přenesená",J270,0)</f>
        <v>0</v>
      </c>
      <c r="BH270" s="230">
        <f>IF(N270="sníž. přenesená",J270,0)</f>
        <v>0</v>
      </c>
      <c r="BI270" s="230">
        <f>IF(N270="nulová",J270,0)</f>
        <v>0</v>
      </c>
      <c r="BJ270" s="23" t="s">
        <v>187</v>
      </c>
      <c r="BK270" s="230">
        <f>ROUND(I270*H270,0)</f>
        <v>0</v>
      </c>
      <c r="BL270" s="23" t="s">
        <v>224</v>
      </c>
      <c r="BM270" s="23" t="s">
        <v>486</v>
      </c>
    </row>
    <row r="271" spans="2:65" s="1" customFormat="1" ht="14.4" customHeight="1">
      <c r="B271" s="45"/>
      <c r="C271" s="220" t="s">
        <v>354</v>
      </c>
      <c r="D271" s="220" t="s">
        <v>182</v>
      </c>
      <c r="E271" s="221" t="s">
        <v>487</v>
      </c>
      <c r="F271" s="222" t="s">
        <v>488</v>
      </c>
      <c r="G271" s="223" t="s">
        <v>269</v>
      </c>
      <c r="H271" s="224">
        <v>1</v>
      </c>
      <c r="I271" s="225"/>
      <c r="J271" s="224">
        <f>ROUND(I271*H271,0)</f>
        <v>0</v>
      </c>
      <c r="K271" s="222" t="s">
        <v>22</v>
      </c>
      <c r="L271" s="71"/>
      <c r="M271" s="226" t="s">
        <v>22</v>
      </c>
      <c r="N271" s="227" t="s">
        <v>45</v>
      </c>
      <c r="O271" s="46"/>
      <c r="P271" s="228">
        <f>O271*H271</f>
        <v>0</v>
      </c>
      <c r="Q271" s="228">
        <v>0</v>
      </c>
      <c r="R271" s="228">
        <f>Q271*H271</f>
        <v>0</v>
      </c>
      <c r="S271" s="228">
        <v>0</v>
      </c>
      <c r="T271" s="229">
        <f>S271*H271</f>
        <v>0</v>
      </c>
      <c r="AR271" s="23" t="s">
        <v>224</v>
      </c>
      <c r="AT271" s="23" t="s">
        <v>182</v>
      </c>
      <c r="AU271" s="23" t="s">
        <v>187</v>
      </c>
      <c r="AY271" s="23" t="s">
        <v>180</v>
      </c>
      <c r="BE271" s="230">
        <f>IF(N271="základní",J271,0)</f>
        <v>0</v>
      </c>
      <c r="BF271" s="230">
        <f>IF(N271="snížená",J271,0)</f>
        <v>0</v>
      </c>
      <c r="BG271" s="230">
        <f>IF(N271="zákl. přenesená",J271,0)</f>
        <v>0</v>
      </c>
      <c r="BH271" s="230">
        <f>IF(N271="sníž. přenesená",J271,0)</f>
        <v>0</v>
      </c>
      <c r="BI271" s="230">
        <f>IF(N271="nulová",J271,0)</f>
        <v>0</v>
      </c>
      <c r="BJ271" s="23" t="s">
        <v>187</v>
      </c>
      <c r="BK271" s="230">
        <f>ROUND(I271*H271,0)</f>
        <v>0</v>
      </c>
      <c r="BL271" s="23" t="s">
        <v>224</v>
      </c>
      <c r="BM271" s="23" t="s">
        <v>489</v>
      </c>
    </row>
    <row r="272" spans="2:65" s="1" customFormat="1" ht="14.4" customHeight="1">
      <c r="B272" s="45"/>
      <c r="C272" s="220" t="s">
        <v>490</v>
      </c>
      <c r="D272" s="220" t="s">
        <v>182</v>
      </c>
      <c r="E272" s="221" t="s">
        <v>491</v>
      </c>
      <c r="F272" s="222" t="s">
        <v>492</v>
      </c>
      <c r="G272" s="223" t="s">
        <v>269</v>
      </c>
      <c r="H272" s="224">
        <v>2</v>
      </c>
      <c r="I272" s="225"/>
      <c r="J272" s="224">
        <f>ROUND(I272*H272,0)</f>
        <v>0</v>
      </c>
      <c r="K272" s="222" t="s">
        <v>22</v>
      </c>
      <c r="L272" s="71"/>
      <c r="M272" s="226" t="s">
        <v>22</v>
      </c>
      <c r="N272" s="227" t="s">
        <v>45</v>
      </c>
      <c r="O272" s="46"/>
      <c r="P272" s="228">
        <f>O272*H272</f>
        <v>0</v>
      </c>
      <c r="Q272" s="228">
        <v>0</v>
      </c>
      <c r="R272" s="228">
        <f>Q272*H272</f>
        <v>0</v>
      </c>
      <c r="S272" s="228">
        <v>0</v>
      </c>
      <c r="T272" s="229">
        <f>S272*H272</f>
        <v>0</v>
      </c>
      <c r="AR272" s="23" t="s">
        <v>224</v>
      </c>
      <c r="AT272" s="23" t="s">
        <v>182</v>
      </c>
      <c r="AU272" s="23" t="s">
        <v>187</v>
      </c>
      <c r="AY272" s="23" t="s">
        <v>180</v>
      </c>
      <c r="BE272" s="230">
        <f>IF(N272="základní",J272,0)</f>
        <v>0</v>
      </c>
      <c r="BF272" s="230">
        <f>IF(N272="snížená",J272,0)</f>
        <v>0</v>
      </c>
      <c r="BG272" s="230">
        <f>IF(N272="zákl. přenesená",J272,0)</f>
        <v>0</v>
      </c>
      <c r="BH272" s="230">
        <f>IF(N272="sníž. přenesená",J272,0)</f>
        <v>0</v>
      </c>
      <c r="BI272" s="230">
        <f>IF(N272="nulová",J272,0)</f>
        <v>0</v>
      </c>
      <c r="BJ272" s="23" t="s">
        <v>187</v>
      </c>
      <c r="BK272" s="230">
        <f>ROUND(I272*H272,0)</f>
        <v>0</v>
      </c>
      <c r="BL272" s="23" t="s">
        <v>224</v>
      </c>
      <c r="BM272" s="23" t="s">
        <v>493</v>
      </c>
    </row>
    <row r="273" spans="2:65" s="1" customFormat="1" ht="14.4" customHeight="1">
      <c r="B273" s="45"/>
      <c r="C273" s="220" t="s">
        <v>359</v>
      </c>
      <c r="D273" s="220" t="s">
        <v>182</v>
      </c>
      <c r="E273" s="221" t="s">
        <v>494</v>
      </c>
      <c r="F273" s="222" t="s">
        <v>495</v>
      </c>
      <c r="G273" s="223" t="s">
        <v>203</v>
      </c>
      <c r="H273" s="224">
        <v>18</v>
      </c>
      <c r="I273" s="225"/>
      <c r="J273" s="224">
        <f>ROUND(I273*H273,0)</f>
        <v>0</v>
      </c>
      <c r="K273" s="222" t="s">
        <v>22</v>
      </c>
      <c r="L273" s="71"/>
      <c r="M273" s="226" t="s">
        <v>22</v>
      </c>
      <c r="N273" s="227" t="s">
        <v>45</v>
      </c>
      <c r="O273" s="46"/>
      <c r="P273" s="228">
        <f>O273*H273</f>
        <v>0</v>
      </c>
      <c r="Q273" s="228">
        <v>0</v>
      </c>
      <c r="R273" s="228">
        <f>Q273*H273</f>
        <v>0</v>
      </c>
      <c r="S273" s="228">
        <v>0</v>
      </c>
      <c r="T273" s="229">
        <f>S273*H273</f>
        <v>0</v>
      </c>
      <c r="AR273" s="23" t="s">
        <v>224</v>
      </c>
      <c r="AT273" s="23" t="s">
        <v>182</v>
      </c>
      <c r="AU273" s="23" t="s">
        <v>187</v>
      </c>
      <c r="AY273" s="23" t="s">
        <v>180</v>
      </c>
      <c r="BE273" s="230">
        <f>IF(N273="základní",J273,0)</f>
        <v>0</v>
      </c>
      <c r="BF273" s="230">
        <f>IF(N273="snížená",J273,0)</f>
        <v>0</v>
      </c>
      <c r="BG273" s="230">
        <f>IF(N273="zákl. přenesená",J273,0)</f>
        <v>0</v>
      </c>
      <c r="BH273" s="230">
        <f>IF(N273="sníž. přenesená",J273,0)</f>
        <v>0</v>
      </c>
      <c r="BI273" s="230">
        <f>IF(N273="nulová",J273,0)</f>
        <v>0</v>
      </c>
      <c r="BJ273" s="23" t="s">
        <v>187</v>
      </c>
      <c r="BK273" s="230">
        <f>ROUND(I273*H273,0)</f>
        <v>0</v>
      </c>
      <c r="BL273" s="23" t="s">
        <v>224</v>
      </c>
      <c r="BM273" s="23" t="s">
        <v>496</v>
      </c>
    </row>
    <row r="274" spans="2:65" s="1" customFormat="1" ht="14.4" customHeight="1">
      <c r="B274" s="45"/>
      <c r="C274" s="220" t="s">
        <v>497</v>
      </c>
      <c r="D274" s="220" t="s">
        <v>182</v>
      </c>
      <c r="E274" s="221" t="s">
        <v>498</v>
      </c>
      <c r="F274" s="222" t="s">
        <v>499</v>
      </c>
      <c r="G274" s="223" t="s">
        <v>203</v>
      </c>
      <c r="H274" s="224">
        <v>60</v>
      </c>
      <c r="I274" s="225"/>
      <c r="J274" s="224">
        <f>ROUND(I274*H274,0)</f>
        <v>0</v>
      </c>
      <c r="K274" s="222" t="s">
        <v>22</v>
      </c>
      <c r="L274" s="71"/>
      <c r="M274" s="226" t="s">
        <v>22</v>
      </c>
      <c r="N274" s="227" t="s">
        <v>45</v>
      </c>
      <c r="O274" s="46"/>
      <c r="P274" s="228">
        <f>O274*H274</f>
        <v>0</v>
      </c>
      <c r="Q274" s="228">
        <v>0</v>
      </c>
      <c r="R274" s="228">
        <f>Q274*H274</f>
        <v>0</v>
      </c>
      <c r="S274" s="228">
        <v>0</v>
      </c>
      <c r="T274" s="229">
        <f>S274*H274</f>
        <v>0</v>
      </c>
      <c r="AR274" s="23" t="s">
        <v>224</v>
      </c>
      <c r="AT274" s="23" t="s">
        <v>182</v>
      </c>
      <c r="AU274" s="23" t="s">
        <v>187</v>
      </c>
      <c r="AY274" s="23" t="s">
        <v>180</v>
      </c>
      <c r="BE274" s="230">
        <f>IF(N274="základní",J274,0)</f>
        <v>0</v>
      </c>
      <c r="BF274" s="230">
        <f>IF(N274="snížená",J274,0)</f>
        <v>0</v>
      </c>
      <c r="BG274" s="230">
        <f>IF(N274="zákl. přenesená",J274,0)</f>
        <v>0</v>
      </c>
      <c r="BH274" s="230">
        <f>IF(N274="sníž. přenesená",J274,0)</f>
        <v>0</v>
      </c>
      <c r="BI274" s="230">
        <f>IF(N274="nulová",J274,0)</f>
        <v>0</v>
      </c>
      <c r="BJ274" s="23" t="s">
        <v>187</v>
      </c>
      <c r="BK274" s="230">
        <f>ROUND(I274*H274,0)</f>
        <v>0</v>
      </c>
      <c r="BL274" s="23" t="s">
        <v>224</v>
      </c>
      <c r="BM274" s="23" t="s">
        <v>500</v>
      </c>
    </row>
    <row r="275" spans="2:65" s="1" customFormat="1" ht="14.4" customHeight="1">
      <c r="B275" s="45"/>
      <c r="C275" s="220" t="s">
        <v>363</v>
      </c>
      <c r="D275" s="220" t="s">
        <v>182</v>
      </c>
      <c r="E275" s="221" t="s">
        <v>501</v>
      </c>
      <c r="F275" s="222" t="s">
        <v>502</v>
      </c>
      <c r="G275" s="223" t="s">
        <v>203</v>
      </c>
      <c r="H275" s="224">
        <v>100</v>
      </c>
      <c r="I275" s="225"/>
      <c r="J275" s="224">
        <f>ROUND(I275*H275,0)</f>
        <v>0</v>
      </c>
      <c r="K275" s="222" t="s">
        <v>22</v>
      </c>
      <c r="L275" s="71"/>
      <c r="M275" s="226" t="s">
        <v>22</v>
      </c>
      <c r="N275" s="227" t="s">
        <v>45</v>
      </c>
      <c r="O275" s="46"/>
      <c r="P275" s="228">
        <f>O275*H275</f>
        <v>0</v>
      </c>
      <c r="Q275" s="228">
        <v>0</v>
      </c>
      <c r="R275" s="228">
        <f>Q275*H275</f>
        <v>0</v>
      </c>
      <c r="S275" s="228">
        <v>0</v>
      </c>
      <c r="T275" s="229">
        <f>S275*H275</f>
        <v>0</v>
      </c>
      <c r="AR275" s="23" t="s">
        <v>224</v>
      </c>
      <c r="AT275" s="23" t="s">
        <v>182</v>
      </c>
      <c r="AU275" s="23" t="s">
        <v>187</v>
      </c>
      <c r="AY275" s="23" t="s">
        <v>180</v>
      </c>
      <c r="BE275" s="230">
        <f>IF(N275="základní",J275,0)</f>
        <v>0</v>
      </c>
      <c r="BF275" s="230">
        <f>IF(N275="snížená",J275,0)</f>
        <v>0</v>
      </c>
      <c r="BG275" s="230">
        <f>IF(N275="zákl. přenesená",J275,0)</f>
        <v>0</v>
      </c>
      <c r="BH275" s="230">
        <f>IF(N275="sníž. přenesená",J275,0)</f>
        <v>0</v>
      </c>
      <c r="BI275" s="230">
        <f>IF(N275="nulová",J275,0)</f>
        <v>0</v>
      </c>
      <c r="BJ275" s="23" t="s">
        <v>187</v>
      </c>
      <c r="BK275" s="230">
        <f>ROUND(I275*H275,0)</f>
        <v>0</v>
      </c>
      <c r="BL275" s="23" t="s">
        <v>224</v>
      </c>
      <c r="BM275" s="23" t="s">
        <v>503</v>
      </c>
    </row>
    <row r="276" spans="2:65" s="1" customFormat="1" ht="14.4" customHeight="1">
      <c r="B276" s="45"/>
      <c r="C276" s="220" t="s">
        <v>504</v>
      </c>
      <c r="D276" s="220" t="s">
        <v>182</v>
      </c>
      <c r="E276" s="221" t="s">
        <v>505</v>
      </c>
      <c r="F276" s="222" t="s">
        <v>506</v>
      </c>
      <c r="G276" s="223" t="s">
        <v>203</v>
      </c>
      <c r="H276" s="224">
        <v>25</v>
      </c>
      <c r="I276" s="225"/>
      <c r="J276" s="224">
        <f>ROUND(I276*H276,0)</f>
        <v>0</v>
      </c>
      <c r="K276" s="222" t="s">
        <v>22</v>
      </c>
      <c r="L276" s="71"/>
      <c r="M276" s="226" t="s">
        <v>22</v>
      </c>
      <c r="N276" s="227" t="s">
        <v>45</v>
      </c>
      <c r="O276" s="46"/>
      <c r="P276" s="228">
        <f>O276*H276</f>
        <v>0</v>
      </c>
      <c r="Q276" s="228">
        <v>0</v>
      </c>
      <c r="R276" s="228">
        <f>Q276*H276</f>
        <v>0</v>
      </c>
      <c r="S276" s="228">
        <v>0</v>
      </c>
      <c r="T276" s="229">
        <f>S276*H276</f>
        <v>0</v>
      </c>
      <c r="AR276" s="23" t="s">
        <v>224</v>
      </c>
      <c r="AT276" s="23" t="s">
        <v>182</v>
      </c>
      <c r="AU276" s="23" t="s">
        <v>187</v>
      </c>
      <c r="AY276" s="23" t="s">
        <v>180</v>
      </c>
      <c r="BE276" s="230">
        <f>IF(N276="základní",J276,0)</f>
        <v>0</v>
      </c>
      <c r="BF276" s="230">
        <f>IF(N276="snížená",J276,0)</f>
        <v>0</v>
      </c>
      <c r="BG276" s="230">
        <f>IF(N276="zákl. přenesená",J276,0)</f>
        <v>0</v>
      </c>
      <c r="BH276" s="230">
        <f>IF(N276="sníž. přenesená",J276,0)</f>
        <v>0</v>
      </c>
      <c r="BI276" s="230">
        <f>IF(N276="nulová",J276,0)</f>
        <v>0</v>
      </c>
      <c r="BJ276" s="23" t="s">
        <v>187</v>
      </c>
      <c r="BK276" s="230">
        <f>ROUND(I276*H276,0)</f>
        <v>0</v>
      </c>
      <c r="BL276" s="23" t="s">
        <v>224</v>
      </c>
      <c r="BM276" s="23" t="s">
        <v>507</v>
      </c>
    </row>
    <row r="277" spans="2:65" s="1" customFormat="1" ht="14.4" customHeight="1">
      <c r="B277" s="45"/>
      <c r="C277" s="220" t="s">
        <v>367</v>
      </c>
      <c r="D277" s="220" t="s">
        <v>182</v>
      </c>
      <c r="E277" s="221" t="s">
        <v>508</v>
      </c>
      <c r="F277" s="222" t="s">
        <v>509</v>
      </c>
      <c r="G277" s="223" t="s">
        <v>203</v>
      </c>
      <c r="H277" s="224">
        <v>18</v>
      </c>
      <c r="I277" s="225"/>
      <c r="J277" s="224">
        <f>ROUND(I277*H277,0)</f>
        <v>0</v>
      </c>
      <c r="K277" s="222" t="s">
        <v>22</v>
      </c>
      <c r="L277" s="71"/>
      <c r="M277" s="226" t="s">
        <v>22</v>
      </c>
      <c r="N277" s="227" t="s">
        <v>45</v>
      </c>
      <c r="O277" s="46"/>
      <c r="P277" s="228">
        <f>O277*H277</f>
        <v>0</v>
      </c>
      <c r="Q277" s="228">
        <v>0</v>
      </c>
      <c r="R277" s="228">
        <f>Q277*H277</f>
        <v>0</v>
      </c>
      <c r="S277" s="228">
        <v>0</v>
      </c>
      <c r="T277" s="229">
        <f>S277*H277</f>
        <v>0</v>
      </c>
      <c r="AR277" s="23" t="s">
        <v>224</v>
      </c>
      <c r="AT277" s="23" t="s">
        <v>182</v>
      </c>
      <c r="AU277" s="23" t="s">
        <v>187</v>
      </c>
      <c r="AY277" s="23" t="s">
        <v>180</v>
      </c>
      <c r="BE277" s="230">
        <f>IF(N277="základní",J277,0)</f>
        <v>0</v>
      </c>
      <c r="BF277" s="230">
        <f>IF(N277="snížená",J277,0)</f>
        <v>0</v>
      </c>
      <c r="BG277" s="230">
        <f>IF(N277="zákl. přenesená",J277,0)</f>
        <v>0</v>
      </c>
      <c r="BH277" s="230">
        <f>IF(N277="sníž. přenesená",J277,0)</f>
        <v>0</v>
      </c>
      <c r="BI277" s="230">
        <f>IF(N277="nulová",J277,0)</f>
        <v>0</v>
      </c>
      <c r="BJ277" s="23" t="s">
        <v>187</v>
      </c>
      <c r="BK277" s="230">
        <f>ROUND(I277*H277,0)</f>
        <v>0</v>
      </c>
      <c r="BL277" s="23" t="s">
        <v>224</v>
      </c>
      <c r="BM277" s="23" t="s">
        <v>510</v>
      </c>
    </row>
    <row r="278" spans="2:65" s="1" customFormat="1" ht="14.4" customHeight="1">
      <c r="B278" s="45"/>
      <c r="C278" s="220" t="s">
        <v>511</v>
      </c>
      <c r="D278" s="220" t="s">
        <v>182</v>
      </c>
      <c r="E278" s="221" t="s">
        <v>512</v>
      </c>
      <c r="F278" s="222" t="s">
        <v>513</v>
      </c>
      <c r="G278" s="223" t="s">
        <v>203</v>
      </c>
      <c r="H278" s="224">
        <v>3</v>
      </c>
      <c r="I278" s="225"/>
      <c r="J278" s="224">
        <f>ROUND(I278*H278,0)</f>
        <v>0</v>
      </c>
      <c r="K278" s="222" t="s">
        <v>22</v>
      </c>
      <c r="L278" s="71"/>
      <c r="M278" s="226" t="s">
        <v>22</v>
      </c>
      <c r="N278" s="227" t="s">
        <v>45</v>
      </c>
      <c r="O278" s="46"/>
      <c r="P278" s="228">
        <f>O278*H278</f>
        <v>0</v>
      </c>
      <c r="Q278" s="228">
        <v>0</v>
      </c>
      <c r="R278" s="228">
        <f>Q278*H278</f>
        <v>0</v>
      </c>
      <c r="S278" s="228">
        <v>0</v>
      </c>
      <c r="T278" s="229">
        <f>S278*H278</f>
        <v>0</v>
      </c>
      <c r="AR278" s="23" t="s">
        <v>224</v>
      </c>
      <c r="AT278" s="23" t="s">
        <v>182</v>
      </c>
      <c r="AU278" s="23" t="s">
        <v>187</v>
      </c>
      <c r="AY278" s="23" t="s">
        <v>180</v>
      </c>
      <c r="BE278" s="230">
        <f>IF(N278="základní",J278,0)</f>
        <v>0</v>
      </c>
      <c r="BF278" s="230">
        <f>IF(N278="snížená",J278,0)</f>
        <v>0</v>
      </c>
      <c r="BG278" s="230">
        <f>IF(N278="zákl. přenesená",J278,0)</f>
        <v>0</v>
      </c>
      <c r="BH278" s="230">
        <f>IF(N278="sníž. přenesená",J278,0)</f>
        <v>0</v>
      </c>
      <c r="BI278" s="230">
        <f>IF(N278="nulová",J278,0)</f>
        <v>0</v>
      </c>
      <c r="BJ278" s="23" t="s">
        <v>187</v>
      </c>
      <c r="BK278" s="230">
        <f>ROUND(I278*H278,0)</f>
        <v>0</v>
      </c>
      <c r="BL278" s="23" t="s">
        <v>224</v>
      </c>
      <c r="BM278" s="23" t="s">
        <v>514</v>
      </c>
    </row>
    <row r="279" spans="2:65" s="1" customFormat="1" ht="14.4" customHeight="1">
      <c r="B279" s="45"/>
      <c r="C279" s="220" t="s">
        <v>370</v>
      </c>
      <c r="D279" s="220" t="s">
        <v>182</v>
      </c>
      <c r="E279" s="221" t="s">
        <v>515</v>
      </c>
      <c r="F279" s="222" t="s">
        <v>516</v>
      </c>
      <c r="G279" s="223" t="s">
        <v>269</v>
      </c>
      <c r="H279" s="224">
        <v>28</v>
      </c>
      <c r="I279" s="225"/>
      <c r="J279" s="224">
        <f>ROUND(I279*H279,0)</f>
        <v>0</v>
      </c>
      <c r="K279" s="222" t="s">
        <v>22</v>
      </c>
      <c r="L279" s="71"/>
      <c r="M279" s="226" t="s">
        <v>22</v>
      </c>
      <c r="N279" s="227" t="s">
        <v>45</v>
      </c>
      <c r="O279" s="46"/>
      <c r="P279" s="228">
        <f>O279*H279</f>
        <v>0</v>
      </c>
      <c r="Q279" s="228">
        <v>0</v>
      </c>
      <c r="R279" s="228">
        <f>Q279*H279</f>
        <v>0</v>
      </c>
      <c r="S279" s="228">
        <v>0</v>
      </c>
      <c r="T279" s="229">
        <f>S279*H279</f>
        <v>0</v>
      </c>
      <c r="AR279" s="23" t="s">
        <v>224</v>
      </c>
      <c r="AT279" s="23" t="s">
        <v>182</v>
      </c>
      <c r="AU279" s="23" t="s">
        <v>187</v>
      </c>
      <c r="AY279" s="23" t="s">
        <v>180</v>
      </c>
      <c r="BE279" s="230">
        <f>IF(N279="základní",J279,0)</f>
        <v>0</v>
      </c>
      <c r="BF279" s="230">
        <f>IF(N279="snížená",J279,0)</f>
        <v>0</v>
      </c>
      <c r="BG279" s="230">
        <f>IF(N279="zákl. přenesená",J279,0)</f>
        <v>0</v>
      </c>
      <c r="BH279" s="230">
        <f>IF(N279="sníž. přenesená",J279,0)</f>
        <v>0</v>
      </c>
      <c r="BI279" s="230">
        <f>IF(N279="nulová",J279,0)</f>
        <v>0</v>
      </c>
      <c r="BJ279" s="23" t="s">
        <v>187</v>
      </c>
      <c r="BK279" s="230">
        <f>ROUND(I279*H279,0)</f>
        <v>0</v>
      </c>
      <c r="BL279" s="23" t="s">
        <v>224</v>
      </c>
      <c r="BM279" s="23" t="s">
        <v>517</v>
      </c>
    </row>
    <row r="280" spans="2:65" s="1" customFormat="1" ht="14.4" customHeight="1">
      <c r="B280" s="45"/>
      <c r="C280" s="220" t="s">
        <v>518</v>
      </c>
      <c r="D280" s="220" t="s">
        <v>182</v>
      </c>
      <c r="E280" s="221" t="s">
        <v>519</v>
      </c>
      <c r="F280" s="222" t="s">
        <v>520</v>
      </c>
      <c r="G280" s="223" t="s">
        <v>269</v>
      </c>
      <c r="H280" s="224">
        <v>4</v>
      </c>
      <c r="I280" s="225"/>
      <c r="J280" s="224">
        <f>ROUND(I280*H280,0)</f>
        <v>0</v>
      </c>
      <c r="K280" s="222" t="s">
        <v>22</v>
      </c>
      <c r="L280" s="71"/>
      <c r="M280" s="226" t="s">
        <v>22</v>
      </c>
      <c r="N280" s="227" t="s">
        <v>45</v>
      </c>
      <c r="O280" s="46"/>
      <c r="P280" s="228">
        <f>O280*H280</f>
        <v>0</v>
      </c>
      <c r="Q280" s="228">
        <v>0</v>
      </c>
      <c r="R280" s="228">
        <f>Q280*H280</f>
        <v>0</v>
      </c>
      <c r="S280" s="228">
        <v>0</v>
      </c>
      <c r="T280" s="229">
        <f>S280*H280</f>
        <v>0</v>
      </c>
      <c r="AR280" s="23" t="s">
        <v>224</v>
      </c>
      <c r="AT280" s="23" t="s">
        <v>182</v>
      </c>
      <c r="AU280" s="23" t="s">
        <v>187</v>
      </c>
      <c r="AY280" s="23" t="s">
        <v>180</v>
      </c>
      <c r="BE280" s="230">
        <f>IF(N280="základní",J280,0)</f>
        <v>0</v>
      </c>
      <c r="BF280" s="230">
        <f>IF(N280="snížená",J280,0)</f>
        <v>0</v>
      </c>
      <c r="BG280" s="230">
        <f>IF(N280="zákl. přenesená",J280,0)</f>
        <v>0</v>
      </c>
      <c r="BH280" s="230">
        <f>IF(N280="sníž. přenesená",J280,0)</f>
        <v>0</v>
      </c>
      <c r="BI280" s="230">
        <f>IF(N280="nulová",J280,0)</f>
        <v>0</v>
      </c>
      <c r="BJ280" s="23" t="s">
        <v>187</v>
      </c>
      <c r="BK280" s="230">
        <f>ROUND(I280*H280,0)</f>
        <v>0</v>
      </c>
      <c r="BL280" s="23" t="s">
        <v>224</v>
      </c>
      <c r="BM280" s="23" t="s">
        <v>521</v>
      </c>
    </row>
    <row r="281" spans="2:65" s="1" customFormat="1" ht="14.4" customHeight="1">
      <c r="B281" s="45"/>
      <c r="C281" s="220" t="s">
        <v>374</v>
      </c>
      <c r="D281" s="220" t="s">
        <v>182</v>
      </c>
      <c r="E281" s="221" t="s">
        <v>522</v>
      </c>
      <c r="F281" s="222" t="s">
        <v>523</v>
      </c>
      <c r="G281" s="223" t="s">
        <v>269</v>
      </c>
      <c r="H281" s="224">
        <v>2</v>
      </c>
      <c r="I281" s="225"/>
      <c r="J281" s="224">
        <f>ROUND(I281*H281,0)</f>
        <v>0</v>
      </c>
      <c r="K281" s="222" t="s">
        <v>22</v>
      </c>
      <c r="L281" s="71"/>
      <c r="M281" s="226" t="s">
        <v>22</v>
      </c>
      <c r="N281" s="227" t="s">
        <v>45</v>
      </c>
      <c r="O281" s="46"/>
      <c r="P281" s="228">
        <f>O281*H281</f>
        <v>0</v>
      </c>
      <c r="Q281" s="228">
        <v>0</v>
      </c>
      <c r="R281" s="228">
        <f>Q281*H281</f>
        <v>0</v>
      </c>
      <c r="S281" s="228">
        <v>0</v>
      </c>
      <c r="T281" s="229">
        <f>S281*H281</f>
        <v>0</v>
      </c>
      <c r="AR281" s="23" t="s">
        <v>224</v>
      </c>
      <c r="AT281" s="23" t="s">
        <v>182</v>
      </c>
      <c r="AU281" s="23" t="s">
        <v>187</v>
      </c>
      <c r="AY281" s="23" t="s">
        <v>180</v>
      </c>
      <c r="BE281" s="230">
        <f>IF(N281="základní",J281,0)</f>
        <v>0</v>
      </c>
      <c r="BF281" s="230">
        <f>IF(N281="snížená",J281,0)</f>
        <v>0</v>
      </c>
      <c r="BG281" s="230">
        <f>IF(N281="zákl. přenesená",J281,0)</f>
        <v>0</v>
      </c>
      <c r="BH281" s="230">
        <f>IF(N281="sníž. přenesená",J281,0)</f>
        <v>0</v>
      </c>
      <c r="BI281" s="230">
        <f>IF(N281="nulová",J281,0)</f>
        <v>0</v>
      </c>
      <c r="BJ281" s="23" t="s">
        <v>187</v>
      </c>
      <c r="BK281" s="230">
        <f>ROUND(I281*H281,0)</f>
        <v>0</v>
      </c>
      <c r="BL281" s="23" t="s">
        <v>224</v>
      </c>
      <c r="BM281" s="23" t="s">
        <v>524</v>
      </c>
    </row>
    <row r="282" spans="2:65" s="1" customFormat="1" ht="14.4" customHeight="1">
      <c r="B282" s="45"/>
      <c r="C282" s="220" t="s">
        <v>525</v>
      </c>
      <c r="D282" s="220" t="s">
        <v>182</v>
      </c>
      <c r="E282" s="221" t="s">
        <v>526</v>
      </c>
      <c r="F282" s="222" t="s">
        <v>527</v>
      </c>
      <c r="G282" s="223" t="s">
        <v>269</v>
      </c>
      <c r="H282" s="224">
        <v>15</v>
      </c>
      <c r="I282" s="225"/>
      <c r="J282" s="224">
        <f>ROUND(I282*H282,0)</f>
        <v>0</v>
      </c>
      <c r="K282" s="222" t="s">
        <v>22</v>
      </c>
      <c r="L282" s="71"/>
      <c r="M282" s="226" t="s">
        <v>22</v>
      </c>
      <c r="N282" s="227" t="s">
        <v>45</v>
      </c>
      <c r="O282" s="46"/>
      <c r="P282" s="228">
        <f>O282*H282</f>
        <v>0</v>
      </c>
      <c r="Q282" s="228">
        <v>0</v>
      </c>
      <c r="R282" s="228">
        <f>Q282*H282</f>
        <v>0</v>
      </c>
      <c r="S282" s="228">
        <v>0</v>
      </c>
      <c r="T282" s="229">
        <f>S282*H282</f>
        <v>0</v>
      </c>
      <c r="AR282" s="23" t="s">
        <v>224</v>
      </c>
      <c r="AT282" s="23" t="s">
        <v>182</v>
      </c>
      <c r="AU282" s="23" t="s">
        <v>187</v>
      </c>
      <c r="AY282" s="23" t="s">
        <v>180</v>
      </c>
      <c r="BE282" s="230">
        <f>IF(N282="základní",J282,0)</f>
        <v>0</v>
      </c>
      <c r="BF282" s="230">
        <f>IF(N282="snížená",J282,0)</f>
        <v>0</v>
      </c>
      <c r="BG282" s="230">
        <f>IF(N282="zákl. přenesená",J282,0)</f>
        <v>0</v>
      </c>
      <c r="BH282" s="230">
        <f>IF(N282="sníž. přenesená",J282,0)</f>
        <v>0</v>
      </c>
      <c r="BI282" s="230">
        <f>IF(N282="nulová",J282,0)</f>
        <v>0</v>
      </c>
      <c r="BJ282" s="23" t="s">
        <v>187</v>
      </c>
      <c r="BK282" s="230">
        <f>ROUND(I282*H282,0)</f>
        <v>0</v>
      </c>
      <c r="BL282" s="23" t="s">
        <v>224</v>
      </c>
      <c r="BM282" s="23" t="s">
        <v>528</v>
      </c>
    </row>
    <row r="283" spans="2:65" s="1" customFormat="1" ht="14.4" customHeight="1">
      <c r="B283" s="45"/>
      <c r="C283" s="220" t="s">
        <v>378</v>
      </c>
      <c r="D283" s="220" t="s">
        <v>182</v>
      </c>
      <c r="E283" s="221" t="s">
        <v>529</v>
      </c>
      <c r="F283" s="222" t="s">
        <v>530</v>
      </c>
      <c r="G283" s="223" t="s">
        <v>269</v>
      </c>
      <c r="H283" s="224">
        <v>21</v>
      </c>
      <c r="I283" s="225"/>
      <c r="J283" s="224">
        <f>ROUND(I283*H283,0)</f>
        <v>0</v>
      </c>
      <c r="K283" s="222" t="s">
        <v>22</v>
      </c>
      <c r="L283" s="71"/>
      <c r="M283" s="226" t="s">
        <v>22</v>
      </c>
      <c r="N283" s="227" t="s">
        <v>45</v>
      </c>
      <c r="O283" s="46"/>
      <c r="P283" s="228">
        <f>O283*H283</f>
        <v>0</v>
      </c>
      <c r="Q283" s="228">
        <v>0</v>
      </c>
      <c r="R283" s="228">
        <f>Q283*H283</f>
        <v>0</v>
      </c>
      <c r="S283" s="228">
        <v>0</v>
      </c>
      <c r="T283" s="229">
        <f>S283*H283</f>
        <v>0</v>
      </c>
      <c r="AR283" s="23" t="s">
        <v>224</v>
      </c>
      <c r="AT283" s="23" t="s">
        <v>182</v>
      </c>
      <c r="AU283" s="23" t="s">
        <v>187</v>
      </c>
      <c r="AY283" s="23" t="s">
        <v>180</v>
      </c>
      <c r="BE283" s="230">
        <f>IF(N283="základní",J283,0)</f>
        <v>0</v>
      </c>
      <c r="BF283" s="230">
        <f>IF(N283="snížená",J283,0)</f>
        <v>0</v>
      </c>
      <c r="BG283" s="230">
        <f>IF(N283="zákl. přenesená",J283,0)</f>
        <v>0</v>
      </c>
      <c r="BH283" s="230">
        <f>IF(N283="sníž. přenesená",J283,0)</f>
        <v>0</v>
      </c>
      <c r="BI283" s="230">
        <f>IF(N283="nulová",J283,0)</f>
        <v>0</v>
      </c>
      <c r="BJ283" s="23" t="s">
        <v>187</v>
      </c>
      <c r="BK283" s="230">
        <f>ROUND(I283*H283,0)</f>
        <v>0</v>
      </c>
      <c r="BL283" s="23" t="s">
        <v>224</v>
      </c>
      <c r="BM283" s="23" t="s">
        <v>531</v>
      </c>
    </row>
    <row r="284" spans="2:65" s="1" customFormat="1" ht="14.4" customHeight="1">
      <c r="B284" s="45"/>
      <c r="C284" s="220" t="s">
        <v>532</v>
      </c>
      <c r="D284" s="220" t="s">
        <v>182</v>
      </c>
      <c r="E284" s="221" t="s">
        <v>533</v>
      </c>
      <c r="F284" s="222" t="s">
        <v>534</v>
      </c>
      <c r="G284" s="223" t="s">
        <v>269</v>
      </c>
      <c r="H284" s="224">
        <v>12</v>
      </c>
      <c r="I284" s="225"/>
      <c r="J284" s="224">
        <f>ROUND(I284*H284,0)</f>
        <v>0</v>
      </c>
      <c r="K284" s="222" t="s">
        <v>22</v>
      </c>
      <c r="L284" s="71"/>
      <c r="M284" s="226" t="s">
        <v>22</v>
      </c>
      <c r="N284" s="227" t="s">
        <v>45</v>
      </c>
      <c r="O284" s="46"/>
      <c r="P284" s="228">
        <f>O284*H284</f>
        <v>0</v>
      </c>
      <c r="Q284" s="228">
        <v>0</v>
      </c>
      <c r="R284" s="228">
        <f>Q284*H284</f>
        <v>0</v>
      </c>
      <c r="S284" s="228">
        <v>0</v>
      </c>
      <c r="T284" s="229">
        <f>S284*H284</f>
        <v>0</v>
      </c>
      <c r="AR284" s="23" t="s">
        <v>224</v>
      </c>
      <c r="AT284" s="23" t="s">
        <v>182</v>
      </c>
      <c r="AU284" s="23" t="s">
        <v>187</v>
      </c>
      <c r="AY284" s="23" t="s">
        <v>180</v>
      </c>
      <c r="BE284" s="230">
        <f>IF(N284="základní",J284,0)</f>
        <v>0</v>
      </c>
      <c r="BF284" s="230">
        <f>IF(N284="snížená",J284,0)</f>
        <v>0</v>
      </c>
      <c r="BG284" s="230">
        <f>IF(N284="zákl. přenesená",J284,0)</f>
        <v>0</v>
      </c>
      <c r="BH284" s="230">
        <f>IF(N284="sníž. přenesená",J284,0)</f>
        <v>0</v>
      </c>
      <c r="BI284" s="230">
        <f>IF(N284="nulová",J284,0)</f>
        <v>0</v>
      </c>
      <c r="BJ284" s="23" t="s">
        <v>187</v>
      </c>
      <c r="BK284" s="230">
        <f>ROUND(I284*H284,0)</f>
        <v>0</v>
      </c>
      <c r="BL284" s="23" t="s">
        <v>224</v>
      </c>
      <c r="BM284" s="23" t="s">
        <v>535</v>
      </c>
    </row>
    <row r="285" spans="2:65" s="1" customFormat="1" ht="14.4" customHeight="1">
      <c r="B285" s="45"/>
      <c r="C285" s="220" t="s">
        <v>383</v>
      </c>
      <c r="D285" s="220" t="s">
        <v>182</v>
      </c>
      <c r="E285" s="221" t="s">
        <v>536</v>
      </c>
      <c r="F285" s="222" t="s">
        <v>537</v>
      </c>
      <c r="G285" s="223" t="s">
        <v>269</v>
      </c>
      <c r="H285" s="224">
        <v>2</v>
      </c>
      <c r="I285" s="225"/>
      <c r="J285" s="224">
        <f>ROUND(I285*H285,0)</f>
        <v>0</v>
      </c>
      <c r="K285" s="222" t="s">
        <v>22</v>
      </c>
      <c r="L285" s="71"/>
      <c r="M285" s="226" t="s">
        <v>22</v>
      </c>
      <c r="N285" s="227" t="s">
        <v>45</v>
      </c>
      <c r="O285" s="46"/>
      <c r="P285" s="228">
        <f>O285*H285</f>
        <v>0</v>
      </c>
      <c r="Q285" s="228">
        <v>0</v>
      </c>
      <c r="R285" s="228">
        <f>Q285*H285</f>
        <v>0</v>
      </c>
      <c r="S285" s="228">
        <v>0</v>
      </c>
      <c r="T285" s="229">
        <f>S285*H285</f>
        <v>0</v>
      </c>
      <c r="AR285" s="23" t="s">
        <v>224</v>
      </c>
      <c r="AT285" s="23" t="s">
        <v>182</v>
      </c>
      <c r="AU285" s="23" t="s">
        <v>187</v>
      </c>
      <c r="AY285" s="23" t="s">
        <v>180</v>
      </c>
      <c r="BE285" s="230">
        <f>IF(N285="základní",J285,0)</f>
        <v>0</v>
      </c>
      <c r="BF285" s="230">
        <f>IF(N285="snížená",J285,0)</f>
        <v>0</v>
      </c>
      <c r="BG285" s="230">
        <f>IF(N285="zákl. přenesená",J285,0)</f>
        <v>0</v>
      </c>
      <c r="BH285" s="230">
        <f>IF(N285="sníž. přenesená",J285,0)</f>
        <v>0</v>
      </c>
      <c r="BI285" s="230">
        <f>IF(N285="nulová",J285,0)</f>
        <v>0</v>
      </c>
      <c r="BJ285" s="23" t="s">
        <v>187</v>
      </c>
      <c r="BK285" s="230">
        <f>ROUND(I285*H285,0)</f>
        <v>0</v>
      </c>
      <c r="BL285" s="23" t="s">
        <v>224</v>
      </c>
      <c r="BM285" s="23" t="s">
        <v>538</v>
      </c>
    </row>
    <row r="286" spans="2:65" s="1" customFormat="1" ht="14.4" customHeight="1">
      <c r="B286" s="45"/>
      <c r="C286" s="220" t="s">
        <v>539</v>
      </c>
      <c r="D286" s="220" t="s">
        <v>182</v>
      </c>
      <c r="E286" s="221" t="s">
        <v>540</v>
      </c>
      <c r="F286" s="222" t="s">
        <v>541</v>
      </c>
      <c r="G286" s="223" t="s">
        <v>269</v>
      </c>
      <c r="H286" s="224">
        <v>2</v>
      </c>
      <c r="I286" s="225"/>
      <c r="J286" s="224">
        <f>ROUND(I286*H286,0)</f>
        <v>0</v>
      </c>
      <c r="K286" s="222" t="s">
        <v>22</v>
      </c>
      <c r="L286" s="71"/>
      <c r="M286" s="226" t="s">
        <v>22</v>
      </c>
      <c r="N286" s="227" t="s">
        <v>45</v>
      </c>
      <c r="O286" s="46"/>
      <c r="P286" s="228">
        <f>O286*H286</f>
        <v>0</v>
      </c>
      <c r="Q286" s="228">
        <v>0</v>
      </c>
      <c r="R286" s="228">
        <f>Q286*H286</f>
        <v>0</v>
      </c>
      <c r="S286" s="228">
        <v>0</v>
      </c>
      <c r="T286" s="229">
        <f>S286*H286</f>
        <v>0</v>
      </c>
      <c r="AR286" s="23" t="s">
        <v>224</v>
      </c>
      <c r="AT286" s="23" t="s">
        <v>182</v>
      </c>
      <c r="AU286" s="23" t="s">
        <v>187</v>
      </c>
      <c r="AY286" s="23" t="s">
        <v>180</v>
      </c>
      <c r="BE286" s="230">
        <f>IF(N286="základní",J286,0)</f>
        <v>0</v>
      </c>
      <c r="BF286" s="230">
        <f>IF(N286="snížená",J286,0)</f>
        <v>0</v>
      </c>
      <c r="BG286" s="230">
        <f>IF(N286="zákl. přenesená",J286,0)</f>
        <v>0</v>
      </c>
      <c r="BH286" s="230">
        <f>IF(N286="sníž. přenesená",J286,0)</f>
        <v>0</v>
      </c>
      <c r="BI286" s="230">
        <f>IF(N286="nulová",J286,0)</f>
        <v>0</v>
      </c>
      <c r="BJ286" s="23" t="s">
        <v>187</v>
      </c>
      <c r="BK286" s="230">
        <f>ROUND(I286*H286,0)</f>
        <v>0</v>
      </c>
      <c r="BL286" s="23" t="s">
        <v>224</v>
      </c>
      <c r="BM286" s="23" t="s">
        <v>542</v>
      </c>
    </row>
    <row r="287" spans="2:65" s="1" customFormat="1" ht="14.4" customHeight="1">
      <c r="B287" s="45"/>
      <c r="C287" s="220" t="s">
        <v>386</v>
      </c>
      <c r="D287" s="220" t="s">
        <v>182</v>
      </c>
      <c r="E287" s="221" t="s">
        <v>543</v>
      </c>
      <c r="F287" s="222" t="s">
        <v>544</v>
      </c>
      <c r="G287" s="223" t="s">
        <v>269</v>
      </c>
      <c r="H287" s="224">
        <v>2</v>
      </c>
      <c r="I287" s="225"/>
      <c r="J287" s="224">
        <f>ROUND(I287*H287,0)</f>
        <v>0</v>
      </c>
      <c r="K287" s="222" t="s">
        <v>22</v>
      </c>
      <c r="L287" s="71"/>
      <c r="M287" s="226" t="s">
        <v>22</v>
      </c>
      <c r="N287" s="227" t="s">
        <v>45</v>
      </c>
      <c r="O287" s="46"/>
      <c r="P287" s="228">
        <f>O287*H287</f>
        <v>0</v>
      </c>
      <c r="Q287" s="228">
        <v>0</v>
      </c>
      <c r="R287" s="228">
        <f>Q287*H287</f>
        <v>0</v>
      </c>
      <c r="S287" s="228">
        <v>0</v>
      </c>
      <c r="T287" s="229">
        <f>S287*H287</f>
        <v>0</v>
      </c>
      <c r="AR287" s="23" t="s">
        <v>224</v>
      </c>
      <c r="AT287" s="23" t="s">
        <v>182</v>
      </c>
      <c r="AU287" s="23" t="s">
        <v>187</v>
      </c>
      <c r="AY287" s="23" t="s">
        <v>180</v>
      </c>
      <c r="BE287" s="230">
        <f>IF(N287="základní",J287,0)</f>
        <v>0</v>
      </c>
      <c r="BF287" s="230">
        <f>IF(N287="snížená",J287,0)</f>
        <v>0</v>
      </c>
      <c r="BG287" s="230">
        <f>IF(N287="zákl. přenesená",J287,0)</f>
        <v>0</v>
      </c>
      <c r="BH287" s="230">
        <f>IF(N287="sníž. přenesená",J287,0)</f>
        <v>0</v>
      </c>
      <c r="BI287" s="230">
        <f>IF(N287="nulová",J287,0)</f>
        <v>0</v>
      </c>
      <c r="BJ287" s="23" t="s">
        <v>187</v>
      </c>
      <c r="BK287" s="230">
        <f>ROUND(I287*H287,0)</f>
        <v>0</v>
      </c>
      <c r="BL287" s="23" t="s">
        <v>224</v>
      </c>
      <c r="BM287" s="23" t="s">
        <v>545</v>
      </c>
    </row>
    <row r="288" spans="2:65" s="1" customFormat="1" ht="14.4" customHeight="1">
      <c r="B288" s="45"/>
      <c r="C288" s="220" t="s">
        <v>546</v>
      </c>
      <c r="D288" s="220" t="s">
        <v>182</v>
      </c>
      <c r="E288" s="221" t="s">
        <v>547</v>
      </c>
      <c r="F288" s="222" t="s">
        <v>548</v>
      </c>
      <c r="G288" s="223" t="s">
        <v>269</v>
      </c>
      <c r="H288" s="224">
        <v>2</v>
      </c>
      <c r="I288" s="225"/>
      <c r="J288" s="224">
        <f>ROUND(I288*H288,0)</f>
        <v>0</v>
      </c>
      <c r="K288" s="222" t="s">
        <v>22</v>
      </c>
      <c r="L288" s="71"/>
      <c r="M288" s="226" t="s">
        <v>22</v>
      </c>
      <c r="N288" s="227" t="s">
        <v>45</v>
      </c>
      <c r="O288" s="46"/>
      <c r="P288" s="228">
        <f>O288*H288</f>
        <v>0</v>
      </c>
      <c r="Q288" s="228">
        <v>0</v>
      </c>
      <c r="R288" s="228">
        <f>Q288*H288</f>
        <v>0</v>
      </c>
      <c r="S288" s="228">
        <v>0</v>
      </c>
      <c r="T288" s="229">
        <f>S288*H288</f>
        <v>0</v>
      </c>
      <c r="AR288" s="23" t="s">
        <v>224</v>
      </c>
      <c r="AT288" s="23" t="s">
        <v>182</v>
      </c>
      <c r="AU288" s="23" t="s">
        <v>187</v>
      </c>
      <c r="AY288" s="23" t="s">
        <v>180</v>
      </c>
      <c r="BE288" s="230">
        <f>IF(N288="základní",J288,0)</f>
        <v>0</v>
      </c>
      <c r="BF288" s="230">
        <f>IF(N288="snížená",J288,0)</f>
        <v>0</v>
      </c>
      <c r="BG288" s="230">
        <f>IF(N288="zákl. přenesená",J288,0)</f>
        <v>0</v>
      </c>
      <c r="BH288" s="230">
        <f>IF(N288="sníž. přenesená",J288,0)</f>
        <v>0</v>
      </c>
      <c r="BI288" s="230">
        <f>IF(N288="nulová",J288,0)</f>
        <v>0</v>
      </c>
      <c r="BJ288" s="23" t="s">
        <v>187</v>
      </c>
      <c r="BK288" s="230">
        <f>ROUND(I288*H288,0)</f>
        <v>0</v>
      </c>
      <c r="BL288" s="23" t="s">
        <v>224</v>
      </c>
      <c r="BM288" s="23" t="s">
        <v>549</v>
      </c>
    </row>
    <row r="289" spans="2:65" s="1" customFormat="1" ht="14.4" customHeight="1">
      <c r="B289" s="45"/>
      <c r="C289" s="220" t="s">
        <v>392</v>
      </c>
      <c r="D289" s="220" t="s">
        <v>182</v>
      </c>
      <c r="E289" s="221" t="s">
        <v>550</v>
      </c>
      <c r="F289" s="222" t="s">
        <v>551</v>
      </c>
      <c r="G289" s="223" t="s">
        <v>269</v>
      </c>
      <c r="H289" s="224">
        <v>12</v>
      </c>
      <c r="I289" s="225"/>
      <c r="J289" s="224">
        <f>ROUND(I289*H289,0)</f>
        <v>0</v>
      </c>
      <c r="K289" s="222" t="s">
        <v>22</v>
      </c>
      <c r="L289" s="71"/>
      <c r="M289" s="226" t="s">
        <v>22</v>
      </c>
      <c r="N289" s="227" t="s">
        <v>45</v>
      </c>
      <c r="O289" s="46"/>
      <c r="P289" s="228">
        <f>O289*H289</f>
        <v>0</v>
      </c>
      <c r="Q289" s="228">
        <v>0</v>
      </c>
      <c r="R289" s="228">
        <f>Q289*H289</f>
        <v>0</v>
      </c>
      <c r="S289" s="228">
        <v>0</v>
      </c>
      <c r="T289" s="229">
        <f>S289*H289</f>
        <v>0</v>
      </c>
      <c r="AR289" s="23" t="s">
        <v>224</v>
      </c>
      <c r="AT289" s="23" t="s">
        <v>182</v>
      </c>
      <c r="AU289" s="23" t="s">
        <v>187</v>
      </c>
      <c r="AY289" s="23" t="s">
        <v>180</v>
      </c>
      <c r="BE289" s="230">
        <f>IF(N289="základní",J289,0)</f>
        <v>0</v>
      </c>
      <c r="BF289" s="230">
        <f>IF(N289="snížená",J289,0)</f>
        <v>0</v>
      </c>
      <c r="BG289" s="230">
        <f>IF(N289="zákl. přenesená",J289,0)</f>
        <v>0</v>
      </c>
      <c r="BH289" s="230">
        <f>IF(N289="sníž. přenesená",J289,0)</f>
        <v>0</v>
      </c>
      <c r="BI289" s="230">
        <f>IF(N289="nulová",J289,0)</f>
        <v>0</v>
      </c>
      <c r="BJ289" s="23" t="s">
        <v>187</v>
      </c>
      <c r="BK289" s="230">
        <f>ROUND(I289*H289,0)</f>
        <v>0</v>
      </c>
      <c r="BL289" s="23" t="s">
        <v>224</v>
      </c>
      <c r="BM289" s="23" t="s">
        <v>552</v>
      </c>
    </row>
    <row r="290" spans="2:65" s="1" customFormat="1" ht="14.4" customHeight="1">
      <c r="B290" s="45"/>
      <c r="C290" s="220" t="s">
        <v>553</v>
      </c>
      <c r="D290" s="220" t="s">
        <v>182</v>
      </c>
      <c r="E290" s="221" t="s">
        <v>554</v>
      </c>
      <c r="F290" s="222" t="s">
        <v>555</v>
      </c>
      <c r="G290" s="223" t="s">
        <v>269</v>
      </c>
      <c r="H290" s="224">
        <v>6</v>
      </c>
      <c r="I290" s="225"/>
      <c r="J290" s="224">
        <f>ROUND(I290*H290,0)</f>
        <v>0</v>
      </c>
      <c r="K290" s="222" t="s">
        <v>22</v>
      </c>
      <c r="L290" s="71"/>
      <c r="M290" s="226" t="s">
        <v>22</v>
      </c>
      <c r="N290" s="227" t="s">
        <v>45</v>
      </c>
      <c r="O290" s="46"/>
      <c r="P290" s="228">
        <f>O290*H290</f>
        <v>0</v>
      </c>
      <c r="Q290" s="228">
        <v>0</v>
      </c>
      <c r="R290" s="228">
        <f>Q290*H290</f>
        <v>0</v>
      </c>
      <c r="S290" s="228">
        <v>0</v>
      </c>
      <c r="T290" s="229">
        <f>S290*H290</f>
        <v>0</v>
      </c>
      <c r="AR290" s="23" t="s">
        <v>224</v>
      </c>
      <c r="AT290" s="23" t="s">
        <v>182</v>
      </c>
      <c r="AU290" s="23" t="s">
        <v>187</v>
      </c>
      <c r="AY290" s="23" t="s">
        <v>180</v>
      </c>
      <c r="BE290" s="230">
        <f>IF(N290="základní",J290,0)</f>
        <v>0</v>
      </c>
      <c r="BF290" s="230">
        <f>IF(N290="snížená",J290,0)</f>
        <v>0</v>
      </c>
      <c r="BG290" s="230">
        <f>IF(N290="zákl. přenesená",J290,0)</f>
        <v>0</v>
      </c>
      <c r="BH290" s="230">
        <f>IF(N290="sníž. přenesená",J290,0)</f>
        <v>0</v>
      </c>
      <c r="BI290" s="230">
        <f>IF(N290="nulová",J290,0)</f>
        <v>0</v>
      </c>
      <c r="BJ290" s="23" t="s">
        <v>187</v>
      </c>
      <c r="BK290" s="230">
        <f>ROUND(I290*H290,0)</f>
        <v>0</v>
      </c>
      <c r="BL290" s="23" t="s">
        <v>224</v>
      </c>
      <c r="BM290" s="23" t="s">
        <v>556</v>
      </c>
    </row>
    <row r="291" spans="2:65" s="1" customFormat="1" ht="14.4" customHeight="1">
      <c r="B291" s="45"/>
      <c r="C291" s="220" t="s">
        <v>396</v>
      </c>
      <c r="D291" s="220" t="s">
        <v>182</v>
      </c>
      <c r="E291" s="221" t="s">
        <v>557</v>
      </c>
      <c r="F291" s="222" t="s">
        <v>558</v>
      </c>
      <c r="G291" s="223" t="s">
        <v>269</v>
      </c>
      <c r="H291" s="224">
        <v>8</v>
      </c>
      <c r="I291" s="225"/>
      <c r="J291" s="224">
        <f>ROUND(I291*H291,0)</f>
        <v>0</v>
      </c>
      <c r="K291" s="222" t="s">
        <v>22</v>
      </c>
      <c r="L291" s="71"/>
      <c r="M291" s="226" t="s">
        <v>22</v>
      </c>
      <c r="N291" s="227" t="s">
        <v>45</v>
      </c>
      <c r="O291" s="46"/>
      <c r="P291" s="228">
        <f>O291*H291</f>
        <v>0</v>
      </c>
      <c r="Q291" s="228">
        <v>0</v>
      </c>
      <c r="R291" s="228">
        <f>Q291*H291</f>
        <v>0</v>
      </c>
      <c r="S291" s="228">
        <v>0</v>
      </c>
      <c r="T291" s="229">
        <f>S291*H291</f>
        <v>0</v>
      </c>
      <c r="AR291" s="23" t="s">
        <v>224</v>
      </c>
      <c r="AT291" s="23" t="s">
        <v>182</v>
      </c>
      <c r="AU291" s="23" t="s">
        <v>187</v>
      </c>
      <c r="AY291" s="23" t="s">
        <v>180</v>
      </c>
      <c r="BE291" s="230">
        <f>IF(N291="základní",J291,0)</f>
        <v>0</v>
      </c>
      <c r="BF291" s="230">
        <f>IF(N291="snížená",J291,0)</f>
        <v>0</v>
      </c>
      <c r="BG291" s="230">
        <f>IF(N291="zákl. přenesená",J291,0)</f>
        <v>0</v>
      </c>
      <c r="BH291" s="230">
        <f>IF(N291="sníž. přenesená",J291,0)</f>
        <v>0</v>
      </c>
      <c r="BI291" s="230">
        <f>IF(N291="nulová",J291,0)</f>
        <v>0</v>
      </c>
      <c r="BJ291" s="23" t="s">
        <v>187</v>
      </c>
      <c r="BK291" s="230">
        <f>ROUND(I291*H291,0)</f>
        <v>0</v>
      </c>
      <c r="BL291" s="23" t="s">
        <v>224</v>
      </c>
      <c r="BM291" s="23" t="s">
        <v>559</v>
      </c>
    </row>
    <row r="292" spans="2:65" s="1" customFormat="1" ht="22.8" customHeight="1">
      <c r="B292" s="45"/>
      <c r="C292" s="220" t="s">
        <v>560</v>
      </c>
      <c r="D292" s="220" t="s">
        <v>182</v>
      </c>
      <c r="E292" s="221" t="s">
        <v>561</v>
      </c>
      <c r="F292" s="222" t="s">
        <v>562</v>
      </c>
      <c r="G292" s="223" t="s">
        <v>563</v>
      </c>
      <c r="H292" s="224">
        <v>24</v>
      </c>
      <c r="I292" s="225"/>
      <c r="J292" s="224">
        <f>ROUND(I292*H292,0)</f>
        <v>0</v>
      </c>
      <c r="K292" s="222" t="s">
        <v>22</v>
      </c>
      <c r="L292" s="71"/>
      <c r="M292" s="226" t="s">
        <v>22</v>
      </c>
      <c r="N292" s="227" t="s">
        <v>45</v>
      </c>
      <c r="O292" s="46"/>
      <c r="P292" s="228">
        <f>O292*H292</f>
        <v>0</v>
      </c>
      <c r="Q292" s="228">
        <v>0</v>
      </c>
      <c r="R292" s="228">
        <f>Q292*H292</f>
        <v>0</v>
      </c>
      <c r="S292" s="228">
        <v>0</v>
      </c>
      <c r="T292" s="229">
        <f>S292*H292</f>
        <v>0</v>
      </c>
      <c r="AR292" s="23" t="s">
        <v>224</v>
      </c>
      <c r="AT292" s="23" t="s">
        <v>182</v>
      </c>
      <c r="AU292" s="23" t="s">
        <v>187</v>
      </c>
      <c r="AY292" s="23" t="s">
        <v>180</v>
      </c>
      <c r="BE292" s="230">
        <f>IF(N292="základní",J292,0)</f>
        <v>0</v>
      </c>
      <c r="BF292" s="230">
        <f>IF(N292="snížená",J292,0)</f>
        <v>0</v>
      </c>
      <c r="BG292" s="230">
        <f>IF(N292="zákl. přenesená",J292,0)</f>
        <v>0</v>
      </c>
      <c r="BH292" s="230">
        <f>IF(N292="sníž. přenesená",J292,0)</f>
        <v>0</v>
      </c>
      <c r="BI292" s="230">
        <f>IF(N292="nulová",J292,0)</f>
        <v>0</v>
      </c>
      <c r="BJ292" s="23" t="s">
        <v>187</v>
      </c>
      <c r="BK292" s="230">
        <f>ROUND(I292*H292,0)</f>
        <v>0</v>
      </c>
      <c r="BL292" s="23" t="s">
        <v>224</v>
      </c>
      <c r="BM292" s="23" t="s">
        <v>564</v>
      </c>
    </row>
    <row r="293" spans="2:65" s="1" customFormat="1" ht="14.4" customHeight="1">
      <c r="B293" s="45"/>
      <c r="C293" s="220" t="s">
        <v>401</v>
      </c>
      <c r="D293" s="220" t="s">
        <v>182</v>
      </c>
      <c r="E293" s="221" t="s">
        <v>565</v>
      </c>
      <c r="F293" s="222" t="s">
        <v>566</v>
      </c>
      <c r="G293" s="223" t="s">
        <v>567</v>
      </c>
      <c r="H293" s="224">
        <v>1</v>
      </c>
      <c r="I293" s="225"/>
      <c r="J293" s="224">
        <f>ROUND(I293*H293,0)</f>
        <v>0</v>
      </c>
      <c r="K293" s="222" t="s">
        <v>22</v>
      </c>
      <c r="L293" s="71"/>
      <c r="M293" s="226" t="s">
        <v>22</v>
      </c>
      <c r="N293" s="227" t="s">
        <v>45</v>
      </c>
      <c r="O293" s="46"/>
      <c r="P293" s="228">
        <f>O293*H293</f>
        <v>0</v>
      </c>
      <c r="Q293" s="228">
        <v>0</v>
      </c>
      <c r="R293" s="228">
        <f>Q293*H293</f>
        <v>0</v>
      </c>
      <c r="S293" s="228">
        <v>0</v>
      </c>
      <c r="T293" s="229">
        <f>S293*H293</f>
        <v>0</v>
      </c>
      <c r="AR293" s="23" t="s">
        <v>224</v>
      </c>
      <c r="AT293" s="23" t="s">
        <v>182</v>
      </c>
      <c r="AU293" s="23" t="s">
        <v>187</v>
      </c>
      <c r="AY293" s="23" t="s">
        <v>180</v>
      </c>
      <c r="BE293" s="230">
        <f>IF(N293="základní",J293,0)</f>
        <v>0</v>
      </c>
      <c r="BF293" s="230">
        <f>IF(N293="snížená",J293,0)</f>
        <v>0</v>
      </c>
      <c r="BG293" s="230">
        <f>IF(N293="zákl. přenesená",J293,0)</f>
        <v>0</v>
      </c>
      <c r="BH293" s="230">
        <f>IF(N293="sníž. přenesená",J293,0)</f>
        <v>0</v>
      </c>
      <c r="BI293" s="230">
        <f>IF(N293="nulová",J293,0)</f>
        <v>0</v>
      </c>
      <c r="BJ293" s="23" t="s">
        <v>187</v>
      </c>
      <c r="BK293" s="230">
        <f>ROUND(I293*H293,0)</f>
        <v>0</v>
      </c>
      <c r="BL293" s="23" t="s">
        <v>224</v>
      </c>
      <c r="BM293" s="23" t="s">
        <v>568</v>
      </c>
    </row>
    <row r="294" spans="2:65" s="1" customFormat="1" ht="14.4" customHeight="1">
      <c r="B294" s="45"/>
      <c r="C294" s="220" t="s">
        <v>569</v>
      </c>
      <c r="D294" s="220" t="s">
        <v>182</v>
      </c>
      <c r="E294" s="221" t="s">
        <v>570</v>
      </c>
      <c r="F294" s="222" t="s">
        <v>571</v>
      </c>
      <c r="G294" s="223" t="s">
        <v>567</v>
      </c>
      <c r="H294" s="224">
        <v>1</v>
      </c>
      <c r="I294" s="225"/>
      <c r="J294" s="224">
        <f>ROUND(I294*H294,0)</f>
        <v>0</v>
      </c>
      <c r="K294" s="222" t="s">
        <v>22</v>
      </c>
      <c r="L294" s="71"/>
      <c r="M294" s="226" t="s">
        <v>22</v>
      </c>
      <c r="N294" s="227" t="s">
        <v>45</v>
      </c>
      <c r="O294" s="46"/>
      <c r="P294" s="228">
        <f>O294*H294</f>
        <v>0</v>
      </c>
      <c r="Q294" s="228">
        <v>0</v>
      </c>
      <c r="R294" s="228">
        <f>Q294*H294</f>
        <v>0</v>
      </c>
      <c r="S294" s="228">
        <v>0</v>
      </c>
      <c r="T294" s="229">
        <f>S294*H294</f>
        <v>0</v>
      </c>
      <c r="AR294" s="23" t="s">
        <v>224</v>
      </c>
      <c r="AT294" s="23" t="s">
        <v>182</v>
      </c>
      <c r="AU294" s="23" t="s">
        <v>187</v>
      </c>
      <c r="AY294" s="23" t="s">
        <v>180</v>
      </c>
      <c r="BE294" s="230">
        <f>IF(N294="základní",J294,0)</f>
        <v>0</v>
      </c>
      <c r="BF294" s="230">
        <f>IF(N294="snížená",J294,0)</f>
        <v>0</v>
      </c>
      <c r="BG294" s="230">
        <f>IF(N294="zákl. přenesená",J294,0)</f>
        <v>0</v>
      </c>
      <c r="BH294" s="230">
        <f>IF(N294="sníž. přenesená",J294,0)</f>
        <v>0</v>
      </c>
      <c r="BI294" s="230">
        <f>IF(N294="nulová",J294,0)</f>
        <v>0</v>
      </c>
      <c r="BJ294" s="23" t="s">
        <v>187</v>
      </c>
      <c r="BK294" s="230">
        <f>ROUND(I294*H294,0)</f>
        <v>0</v>
      </c>
      <c r="BL294" s="23" t="s">
        <v>224</v>
      </c>
      <c r="BM294" s="23" t="s">
        <v>572</v>
      </c>
    </row>
    <row r="295" spans="2:65" s="1" customFormat="1" ht="14.4" customHeight="1">
      <c r="B295" s="45"/>
      <c r="C295" s="220" t="s">
        <v>404</v>
      </c>
      <c r="D295" s="220" t="s">
        <v>182</v>
      </c>
      <c r="E295" s="221" t="s">
        <v>573</v>
      </c>
      <c r="F295" s="222" t="s">
        <v>574</v>
      </c>
      <c r="G295" s="223" t="s">
        <v>563</v>
      </c>
      <c r="H295" s="224">
        <v>40</v>
      </c>
      <c r="I295" s="225"/>
      <c r="J295" s="224">
        <f>ROUND(I295*H295,0)</f>
        <v>0</v>
      </c>
      <c r="K295" s="222" t="s">
        <v>22</v>
      </c>
      <c r="L295" s="71"/>
      <c r="M295" s="226" t="s">
        <v>22</v>
      </c>
      <c r="N295" s="227" t="s">
        <v>45</v>
      </c>
      <c r="O295" s="46"/>
      <c r="P295" s="228">
        <f>O295*H295</f>
        <v>0</v>
      </c>
      <c r="Q295" s="228">
        <v>0</v>
      </c>
      <c r="R295" s="228">
        <f>Q295*H295</f>
        <v>0</v>
      </c>
      <c r="S295" s="228">
        <v>0</v>
      </c>
      <c r="T295" s="229">
        <f>S295*H295</f>
        <v>0</v>
      </c>
      <c r="AR295" s="23" t="s">
        <v>224</v>
      </c>
      <c r="AT295" s="23" t="s">
        <v>182</v>
      </c>
      <c r="AU295" s="23" t="s">
        <v>187</v>
      </c>
      <c r="AY295" s="23" t="s">
        <v>180</v>
      </c>
      <c r="BE295" s="230">
        <f>IF(N295="základní",J295,0)</f>
        <v>0</v>
      </c>
      <c r="BF295" s="230">
        <f>IF(N295="snížená",J295,0)</f>
        <v>0</v>
      </c>
      <c r="BG295" s="230">
        <f>IF(N295="zákl. přenesená",J295,0)</f>
        <v>0</v>
      </c>
      <c r="BH295" s="230">
        <f>IF(N295="sníž. přenesená",J295,0)</f>
        <v>0</v>
      </c>
      <c r="BI295" s="230">
        <f>IF(N295="nulová",J295,0)</f>
        <v>0</v>
      </c>
      <c r="BJ295" s="23" t="s">
        <v>187</v>
      </c>
      <c r="BK295" s="230">
        <f>ROUND(I295*H295,0)</f>
        <v>0</v>
      </c>
      <c r="BL295" s="23" t="s">
        <v>224</v>
      </c>
      <c r="BM295" s="23" t="s">
        <v>575</v>
      </c>
    </row>
    <row r="296" spans="2:65" s="1" customFormat="1" ht="14.4" customHeight="1">
      <c r="B296" s="45"/>
      <c r="C296" s="220" t="s">
        <v>576</v>
      </c>
      <c r="D296" s="220" t="s">
        <v>182</v>
      </c>
      <c r="E296" s="221" t="s">
        <v>577</v>
      </c>
      <c r="F296" s="222" t="s">
        <v>578</v>
      </c>
      <c r="G296" s="223" t="s">
        <v>567</v>
      </c>
      <c r="H296" s="224">
        <v>1</v>
      </c>
      <c r="I296" s="225"/>
      <c r="J296" s="224">
        <f>ROUND(I296*H296,0)</f>
        <v>0</v>
      </c>
      <c r="K296" s="222" t="s">
        <v>22</v>
      </c>
      <c r="L296" s="71"/>
      <c r="M296" s="226" t="s">
        <v>22</v>
      </c>
      <c r="N296" s="227" t="s">
        <v>45</v>
      </c>
      <c r="O296" s="46"/>
      <c r="P296" s="228">
        <f>O296*H296</f>
        <v>0</v>
      </c>
      <c r="Q296" s="228">
        <v>0</v>
      </c>
      <c r="R296" s="228">
        <f>Q296*H296</f>
        <v>0</v>
      </c>
      <c r="S296" s="228">
        <v>0</v>
      </c>
      <c r="T296" s="229">
        <f>S296*H296</f>
        <v>0</v>
      </c>
      <c r="AR296" s="23" t="s">
        <v>224</v>
      </c>
      <c r="AT296" s="23" t="s">
        <v>182</v>
      </c>
      <c r="AU296" s="23" t="s">
        <v>187</v>
      </c>
      <c r="AY296" s="23" t="s">
        <v>180</v>
      </c>
      <c r="BE296" s="230">
        <f>IF(N296="základní",J296,0)</f>
        <v>0</v>
      </c>
      <c r="BF296" s="230">
        <f>IF(N296="snížená",J296,0)</f>
        <v>0</v>
      </c>
      <c r="BG296" s="230">
        <f>IF(N296="zákl. přenesená",J296,0)</f>
        <v>0</v>
      </c>
      <c r="BH296" s="230">
        <f>IF(N296="sníž. přenesená",J296,0)</f>
        <v>0</v>
      </c>
      <c r="BI296" s="230">
        <f>IF(N296="nulová",J296,0)</f>
        <v>0</v>
      </c>
      <c r="BJ296" s="23" t="s">
        <v>187</v>
      </c>
      <c r="BK296" s="230">
        <f>ROUND(I296*H296,0)</f>
        <v>0</v>
      </c>
      <c r="BL296" s="23" t="s">
        <v>224</v>
      </c>
      <c r="BM296" s="23" t="s">
        <v>579</v>
      </c>
    </row>
    <row r="297" spans="2:63" s="10" customFormat="1" ht="29.85" customHeight="1">
      <c r="B297" s="204"/>
      <c r="C297" s="205"/>
      <c r="D297" s="206" t="s">
        <v>72</v>
      </c>
      <c r="E297" s="218" t="s">
        <v>580</v>
      </c>
      <c r="F297" s="218" t="s">
        <v>581</v>
      </c>
      <c r="G297" s="205"/>
      <c r="H297" s="205"/>
      <c r="I297" s="208"/>
      <c r="J297" s="219">
        <f>BK297</f>
        <v>0</v>
      </c>
      <c r="K297" s="205"/>
      <c r="L297" s="210"/>
      <c r="M297" s="211"/>
      <c r="N297" s="212"/>
      <c r="O297" s="212"/>
      <c r="P297" s="213">
        <f>SUM(P298:P309)</f>
        <v>0</v>
      </c>
      <c r="Q297" s="212"/>
      <c r="R297" s="213">
        <f>SUM(R298:R309)</f>
        <v>0</v>
      </c>
      <c r="S297" s="212"/>
      <c r="T297" s="214">
        <f>SUM(T298:T309)</f>
        <v>0</v>
      </c>
      <c r="AR297" s="215" t="s">
        <v>187</v>
      </c>
      <c r="AT297" s="216" t="s">
        <v>72</v>
      </c>
      <c r="AU297" s="216" t="s">
        <v>10</v>
      </c>
      <c r="AY297" s="215" t="s">
        <v>180</v>
      </c>
      <c r="BK297" s="217">
        <f>SUM(BK298:BK309)</f>
        <v>0</v>
      </c>
    </row>
    <row r="298" spans="2:65" s="1" customFormat="1" ht="22.8" customHeight="1">
      <c r="B298" s="45"/>
      <c r="C298" s="220" t="s">
        <v>409</v>
      </c>
      <c r="D298" s="220" t="s">
        <v>182</v>
      </c>
      <c r="E298" s="221" t="s">
        <v>582</v>
      </c>
      <c r="F298" s="222" t="s">
        <v>583</v>
      </c>
      <c r="G298" s="223" t="s">
        <v>269</v>
      </c>
      <c r="H298" s="224">
        <v>1</v>
      </c>
      <c r="I298" s="225"/>
      <c r="J298" s="224">
        <f>ROUND(I298*H298,0)</f>
        <v>0</v>
      </c>
      <c r="K298" s="222" t="s">
        <v>22</v>
      </c>
      <c r="L298" s="71"/>
      <c r="M298" s="226" t="s">
        <v>22</v>
      </c>
      <c r="N298" s="227" t="s">
        <v>45</v>
      </c>
      <c r="O298" s="46"/>
      <c r="P298" s="228">
        <f>O298*H298</f>
        <v>0</v>
      </c>
      <c r="Q298" s="228">
        <v>0</v>
      </c>
      <c r="R298" s="228">
        <f>Q298*H298</f>
        <v>0</v>
      </c>
      <c r="S298" s="228">
        <v>0</v>
      </c>
      <c r="T298" s="229">
        <f>S298*H298</f>
        <v>0</v>
      </c>
      <c r="AR298" s="23" t="s">
        <v>224</v>
      </c>
      <c r="AT298" s="23" t="s">
        <v>182</v>
      </c>
      <c r="AU298" s="23" t="s">
        <v>187</v>
      </c>
      <c r="AY298" s="23" t="s">
        <v>180</v>
      </c>
      <c r="BE298" s="230">
        <f>IF(N298="základní",J298,0)</f>
        <v>0</v>
      </c>
      <c r="BF298" s="230">
        <f>IF(N298="snížená",J298,0)</f>
        <v>0</v>
      </c>
      <c r="BG298" s="230">
        <f>IF(N298="zákl. přenesená",J298,0)</f>
        <v>0</v>
      </c>
      <c r="BH298" s="230">
        <f>IF(N298="sníž. přenesená",J298,0)</f>
        <v>0</v>
      </c>
      <c r="BI298" s="230">
        <f>IF(N298="nulová",J298,0)</f>
        <v>0</v>
      </c>
      <c r="BJ298" s="23" t="s">
        <v>187</v>
      </c>
      <c r="BK298" s="230">
        <f>ROUND(I298*H298,0)</f>
        <v>0</v>
      </c>
      <c r="BL298" s="23" t="s">
        <v>224</v>
      </c>
      <c r="BM298" s="23" t="s">
        <v>584</v>
      </c>
    </row>
    <row r="299" spans="2:65" s="1" customFormat="1" ht="14.4" customHeight="1">
      <c r="B299" s="45"/>
      <c r="C299" s="220" t="s">
        <v>585</v>
      </c>
      <c r="D299" s="220" t="s">
        <v>182</v>
      </c>
      <c r="E299" s="221" t="s">
        <v>586</v>
      </c>
      <c r="F299" s="222" t="s">
        <v>587</v>
      </c>
      <c r="G299" s="223" t="s">
        <v>269</v>
      </c>
      <c r="H299" s="224">
        <v>1</v>
      </c>
      <c r="I299" s="225"/>
      <c r="J299" s="224">
        <f>ROUND(I299*H299,0)</f>
        <v>0</v>
      </c>
      <c r="K299" s="222" t="s">
        <v>22</v>
      </c>
      <c r="L299" s="71"/>
      <c r="M299" s="226" t="s">
        <v>22</v>
      </c>
      <c r="N299" s="227" t="s">
        <v>45</v>
      </c>
      <c r="O299" s="46"/>
      <c r="P299" s="228">
        <f>O299*H299</f>
        <v>0</v>
      </c>
      <c r="Q299" s="228">
        <v>0</v>
      </c>
      <c r="R299" s="228">
        <f>Q299*H299</f>
        <v>0</v>
      </c>
      <c r="S299" s="228">
        <v>0</v>
      </c>
      <c r="T299" s="229">
        <f>S299*H299</f>
        <v>0</v>
      </c>
      <c r="AR299" s="23" t="s">
        <v>224</v>
      </c>
      <c r="AT299" s="23" t="s">
        <v>182</v>
      </c>
      <c r="AU299" s="23" t="s">
        <v>187</v>
      </c>
      <c r="AY299" s="23" t="s">
        <v>180</v>
      </c>
      <c r="BE299" s="230">
        <f>IF(N299="základní",J299,0)</f>
        <v>0</v>
      </c>
      <c r="BF299" s="230">
        <f>IF(N299="snížená",J299,0)</f>
        <v>0</v>
      </c>
      <c r="BG299" s="230">
        <f>IF(N299="zákl. přenesená",J299,0)</f>
        <v>0</v>
      </c>
      <c r="BH299" s="230">
        <f>IF(N299="sníž. přenesená",J299,0)</f>
        <v>0</v>
      </c>
      <c r="BI299" s="230">
        <f>IF(N299="nulová",J299,0)</f>
        <v>0</v>
      </c>
      <c r="BJ299" s="23" t="s">
        <v>187</v>
      </c>
      <c r="BK299" s="230">
        <f>ROUND(I299*H299,0)</f>
        <v>0</v>
      </c>
      <c r="BL299" s="23" t="s">
        <v>224</v>
      </c>
      <c r="BM299" s="23" t="s">
        <v>588</v>
      </c>
    </row>
    <row r="300" spans="2:65" s="1" customFormat="1" ht="34.2" customHeight="1">
      <c r="B300" s="45"/>
      <c r="C300" s="220" t="s">
        <v>413</v>
      </c>
      <c r="D300" s="220" t="s">
        <v>182</v>
      </c>
      <c r="E300" s="221" t="s">
        <v>589</v>
      </c>
      <c r="F300" s="222" t="s">
        <v>590</v>
      </c>
      <c r="G300" s="223" t="s">
        <v>358</v>
      </c>
      <c r="H300" s="224">
        <v>3</v>
      </c>
      <c r="I300" s="225"/>
      <c r="J300" s="224">
        <f>ROUND(I300*H300,0)</f>
        <v>0</v>
      </c>
      <c r="K300" s="222" t="s">
        <v>193</v>
      </c>
      <c r="L300" s="71"/>
      <c r="M300" s="226" t="s">
        <v>22</v>
      </c>
      <c r="N300" s="227" t="s">
        <v>45</v>
      </c>
      <c r="O300" s="46"/>
      <c r="P300" s="228">
        <f>O300*H300</f>
        <v>0</v>
      </c>
      <c r="Q300" s="228">
        <v>0</v>
      </c>
      <c r="R300" s="228">
        <f>Q300*H300</f>
        <v>0</v>
      </c>
      <c r="S300" s="228">
        <v>0</v>
      </c>
      <c r="T300" s="229">
        <f>S300*H300</f>
        <v>0</v>
      </c>
      <c r="AR300" s="23" t="s">
        <v>224</v>
      </c>
      <c r="AT300" s="23" t="s">
        <v>182</v>
      </c>
      <c r="AU300" s="23" t="s">
        <v>187</v>
      </c>
      <c r="AY300" s="23" t="s">
        <v>180</v>
      </c>
      <c r="BE300" s="230">
        <f>IF(N300="základní",J300,0)</f>
        <v>0</v>
      </c>
      <c r="BF300" s="230">
        <f>IF(N300="snížená",J300,0)</f>
        <v>0</v>
      </c>
      <c r="BG300" s="230">
        <f>IF(N300="zákl. přenesená",J300,0)</f>
        <v>0</v>
      </c>
      <c r="BH300" s="230">
        <f>IF(N300="sníž. přenesená",J300,0)</f>
        <v>0</v>
      </c>
      <c r="BI300" s="230">
        <f>IF(N300="nulová",J300,0)</f>
        <v>0</v>
      </c>
      <c r="BJ300" s="23" t="s">
        <v>187</v>
      </c>
      <c r="BK300" s="230">
        <f>ROUND(I300*H300,0)</f>
        <v>0</v>
      </c>
      <c r="BL300" s="23" t="s">
        <v>224</v>
      </c>
      <c r="BM300" s="23" t="s">
        <v>591</v>
      </c>
    </row>
    <row r="301" spans="2:47" s="1" customFormat="1" ht="13.5">
      <c r="B301" s="45"/>
      <c r="C301" s="73"/>
      <c r="D301" s="233" t="s">
        <v>205</v>
      </c>
      <c r="E301" s="73"/>
      <c r="F301" s="254" t="s">
        <v>592</v>
      </c>
      <c r="G301" s="73"/>
      <c r="H301" s="73"/>
      <c r="I301" s="190"/>
      <c r="J301" s="73"/>
      <c r="K301" s="73"/>
      <c r="L301" s="71"/>
      <c r="M301" s="255"/>
      <c r="N301" s="46"/>
      <c r="O301" s="46"/>
      <c r="P301" s="46"/>
      <c r="Q301" s="46"/>
      <c r="R301" s="46"/>
      <c r="S301" s="46"/>
      <c r="T301" s="94"/>
      <c r="AT301" s="23" t="s">
        <v>205</v>
      </c>
      <c r="AU301" s="23" t="s">
        <v>187</v>
      </c>
    </row>
    <row r="302" spans="2:65" s="1" customFormat="1" ht="14.4" customHeight="1">
      <c r="B302" s="45"/>
      <c r="C302" s="266" t="s">
        <v>593</v>
      </c>
      <c r="D302" s="266" t="s">
        <v>594</v>
      </c>
      <c r="E302" s="267" t="s">
        <v>595</v>
      </c>
      <c r="F302" s="268" t="s">
        <v>596</v>
      </c>
      <c r="G302" s="269" t="s">
        <v>269</v>
      </c>
      <c r="H302" s="270">
        <v>3</v>
      </c>
      <c r="I302" s="271"/>
      <c r="J302" s="270">
        <f>ROUND(I302*H302,0)</f>
        <v>0</v>
      </c>
      <c r="K302" s="268" t="s">
        <v>22</v>
      </c>
      <c r="L302" s="272"/>
      <c r="M302" s="273" t="s">
        <v>22</v>
      </c>
      <c r="N302" s="274" t="s">
        <v>45</v>
      </c>
      <c r="O302" s="46"/>
      <c r="P302" s="228">
        <f>O302*H302</f>
        <v>0</v>
      </c>
      <c r="Q302" s="228">
        <v>0</v>
      </c>
      <c r="R302" s="228">
        <f>Q302*H302</f>
        <v>0</v>
      </c>
      <c r="S302" s="228">
        <v>0</v>
      </c>
      <c r="T302" s="229">
        <f>S302*H302</f>
        <v>0</v>
      </c>
      <c r="AR302" s="23" t="s">
        <v>270</v>
      </c>
      <c r="AT302" s="23" t="s">
        <v>594</v>
      </c>
      <c r="AU302" s="23" t="s">
        <v>187</v>
      </c>
      <c r="AY302" s="23" t="s">
        <v>180</v>
      </c>
      <c r="BE302" s="230">
        <f>IF(N302="základní",J302,0)</f>
        <v>0</v>
      </c>
      <c r="BF302" s="230">
        <f>IF(N302="snížená",J302,0)</f>
        <v>0</v>
      </c>
      <c r="BG302" s="230">
        <f>IF(N302="zákl. přenesená",J302,0)</f>
        <v>0</v>
      </c>
      <c r="BH302" s="230">
        <f>IF(N302="sníž. přenesená",J302,0)</f>
        <v>0</v>
      </c>
      <c r="BI302" s="230">
        <f>IF(N302="nulová",J302,0)</f>
        <v>0</v>
      </c>
      <c r="BJ302" s="23" t="s">
        <v>187</v>
      </c>
      <c r="BK302" s="230">
        <f>ROUND(I302*H302,0)</f>
        <v>0</v>
      </c>
      <c r="BL302" s="23" t="s">
        <v>224</v>
      </c>
      <c r="BM302" s="23" t="s">
        <v>597</v>
      </c>
    </row>
    <row r="303" spans="2:65" s="1" customFormat="1" ht="14.4" customHeight="1">
      <c r="B303" s="45"/>
      <c r="C303" s="266" t="s">
        <v>417</v>
      </c>
      <c r="D303" s="266" t="s">
        <v>594</v>
      </c>
      <c r="E303" s="267" t="s">
        <v>598</v>
      </c>
      <c r="F303" s="268" t="s">
        <v>599</v>
      </c>
      <c r="G303" s="269" t="s">
        <v>358</v>
      </c>
      <c r="H303" s="270">
        <v>2</v>
      </c>
      <c r="I303" s="271"/>
      <c r="J303" s="270">
        <f>ROUND(I303*H303,0)</f>
        <v>0</v>
      </c>
      <c r="K303" s="268" t="s">
        <v>193</v>
      </c>
      <c r="L303" s="272"/>
      <c r="M303" s="273" t="s">
        <v>22</v>
      </c>
      <c r="N303" s="274" t="s">
        <v>45</v>
      </c>
      <c r="O303" s="46"/>
      <c r="P303" s="228">
        <f>O303*H303</f>
        <v>0</v>
      </c>
      <c r="Q303" s="228">
        <v>0</v>
      </c>
      <c r="R303" s="228">
        <f>Q303*H303</f>
        <v>0</v>
      </c>
      <c r="S303" s="228">
        <v>0</v>
      </c>
      <c r="T303" s="229">
        <f>S303*H303</f>
        <v>0</v>
      </c>
      <c r="AR303" s="23" t="s">
        <v>270</v>
      </c>
      <c r="AT303" s="23" t="s">
        <v>594</v>
      </c>
      <c r="AU303" s="23" t="s">
        <v>187</v>
      </c>
      <c r="AY303" s="23" t="s">
        <v>180</v>
      </c>
      <c r="BE303" s="230">
        <f>IF(N303="základní",J303,0)</f>
        <v>0</v>
      </c>
      <c r="BF303" s="230">
        <f>IF(N303="snížená",J303,0)</f>
        <v>0</v>
      </c>
      <c r="BG303" s="230">
        <f>IF(N303="zákl. přenesená",J303,0)</f>
        <v>0</v>
      </c>
      <c r="BH303" s="230">
        <f>IF(N303="sníž. přenesená",J303,0)</f>
        <v>0</v>
      </c>
      <c r="BI303" s="230">
        <f>IF(N303="nulová",J303,0)</f>
        <v>0</v>
      </c>
      <c r="BJ303" s="23" t="s">
        <v>187</v>
      </c>
      <c r="BK303" s="230">
        <f>ROUND(I303*H303,0)</f>
        <v>0</v>
      </c>
      <c r="BL303" s="23" t="s">
        <v>224</v>
      </c>
      <c r="BM303" s="23" t="s">
        <v>600</v>
      </c>
    </row>
    <row r="304" spans="2:65" s="1" customFormat="1" ht="14.4" customHeight="1">
      <c r="B304" s="45"/>
      <c r="C304" s="266" t="s">
        <v>601</v>
      </c>
      <c r="D304" s="266" t="s">
        <v>594</v>
      </c>
      <c r="E304" s="267" t="s">
        <v>602</v>
      </c>
      <c r="F304" s="268" t="s">
        <v>603</v>
      </c>
      <c r="G304" s="269" t="s">
        <v>358</v>
      </c>
      <c r="H304" s="270">
        <v>1</v>
      </c>
      <c r="I304" s="271"/>
      <c r="J304" s="270">
        <f>ROUND(I304*H304,0)</f>
        <v>0</v>
      </c>
      <c r="K304" s="268" t="s">
        <v>193</v>
      </c>
      <c r="L304" s="272"/>
      <c r="M304" s="273" t="s">
        <v>22</v>
      </c>
      <c r="N304" s="274" t="s">
        <v>45</v>
      </c>
      <c r="O304" s="46"/>
      <c r="P304" s="228">
        <f>O304*H304</f>
        <v>0</v>
      </c>
      <c r="Q304" s="228">
        <v>0</v>
      </c>
      <c r="R304" s="228">
        <f>Q304*H304</f>
        <v>0</v>
      </c>
      <c r="S304" s="228">
        <v>0</v>
      </c>
      <c r="T304" s="229">
        <f>S304*H304</f>
        <v>0</v>
      </c>
      <c r="AR304" s="23" t="s">
        <v>270</v>
      </c>
      <c r="AT304" s="23" t="s">
        <v>594</v>
      </c>
      <c r="AU304" s="23" t="s">
        <v>187</v>
      </c>
      <c r="AY304" s="23" t="s">
        <v>180</v>
      </c>
      <c r="BE304" s="230">
        <f>IF(N304="základní",J304,0)</f>
        <v>0</v>
      </c>
      <c r="BF304" s="230">
        <f>IF(N304="snížená",J304,0)</f>
        <v>0</v>
      </c>
      <c r="BG304" s="230">
        <f>IF(N304="zákl. přenesená",J304,0)</f>
        <v>0</v>
      </c>
      <c r="BH304" s="230">
        <f>IF(N304="sníž. přenesená",J304,0)</f>
        <v>0</v>
      </c>
      <c r="BI304" s="230">
        <f>IF(N304="nulová",J304,0)</f>
        <v>0</v>
      </c>
      <c r="BJ304" s="23" t="s">
        <v>187</v>
      </c>
      <c r="BK304" s="230">
        <f>ROUND(I304*H304,0)</f>
        <v>0</v>
      </c>
      <c r="BL304" s="23" t="s">
        <v>224</v>
      </c>
      <c r="BM304" s="23" t="s">
        <v>604</v>
      </c>
    </row>
    <row r="305" spans="2:65" s="1" customFormat="1" ht="22.8" customHeight="1">
      <c r="B305" s="45"/>
      <c r="C305" s="220" t="s">
        <v>424</v>
      </c>
      <c r="D305" s="220" t="s">
        <v>182</v>
      </c>
      <c r="E305" s="221" t="s">
        <v>605</v>
      </c>
      <c r="F305" s="222" t="s">
        <v>606</v>
      </c>
      <c r="G305" s="223" t="s">
        <v>358</v>
      </c>
      <c r="H305" s="224">
        <v>3</v>
      </c>
      <c r="I305" s="225"/>
      <c r="J305" s="224">
        <f>ROUND(I305*H305,0)</f>
        <v>0</v>
      </c>
      <c r="K305" s="222" t="s">
        <v>193</v>
      </c>
      <c r="L305" s="71"/>
      <c r="M305" s="226" t="s">
        <v>22</v>
      </c>
      <c r="N305" s="227" t="s">
        <v>45</v>
      </c>
      <c r="O305" s="46"/>
      <c r="P305" s="228">
        <f>O305*H305</f>
        <v>0</v>
      </c>
      <c r="Q305" s="228">
        <v>0</v>
      </c>
      <c r="R305" s="228">
        <f>Q305*H305</f>
        <v>0</v>
      </c>
      <c r="S305" s="228">
        <v>0</v>
      </c>
      <c r="T305" s="229">
        <f>S305*H305</f>
        <v>0</v>
      </c>
      <c r="AR305" s="23" t="s">
        <v>224</v>
      </c>
      <c r="AT305" s="23" t="s">
        <v>182</v>
      </c>
      <c r="AU305" s="23" t="s">
        <v>187</v>
      </c>
      <c r="AY305" s="23" t="s">
        <v>180</v>
      </c>
      <c r="BE305" s="230">
        <f>IF(N305="základní",J305,0)</f>
        <v>0</v>
      </c>
      <c r="BF305" s="230">
        <f>IF(N305="snížená",J305,0)</f>
        <v>0</v>
      </c>
      <c r="BG305" s="230">
        <f>IF(N305="zákl. přenesená",J305,0)</f>
        <v>0</v>
      </c>
      <c r="BH305" s="230">
        <f>IF(N305="sníž. přenesená",J305,0)</f>
        <v>0</v>
      </c>
      <c r="BI305" s="230">
        <f>IF(N305="nulová",J305,0)</f>
        <v>0</v>
      </c>
      <c r="BJ305" s="23" t="s">
        <v>187</v>
      </c>
      <c r="BK305" s="230">
        <f>ROUND(I305*H305,0)</f>
        <v>0</v>
      </c>
      <c r="BL305" s="23" t="s">
        <v>224</v>
      </c>
      <c r="BM305" s="23" t="s">
        <v>607</v>
      </c>
    </row>
    <row r="306" spans="2:47" s="1" customFormat="1" ht="13.5">
      <c r="B306" s="45"/>
      <c r="C306" s="73"/>
      <c r="D306" s="233" t="s">
        <v>205</v>
      </c>
      <c r="E306" s="73"/>
      <c r="F306" s="254" t="s">
        <v>608</v>
      </c>
      <c r="G306" s="73"/>
      <c r="H306" s="73"/>
      <c r="I306" s="190"/>
      <c r="J306" s="73"/>
      <c r="K306" s="73"/>
      <c r="L306" s="71"/>
      <c r="M306" s="255"/>
      <c r="N306" s="46"/>
      <c r="O306" s="46"/>
      <c r="P306" s="46"/>
      <c r="Q306" s="46"/>
      <c r="R306" s="46"/>
      <c r="S306" s="46"/>
      <c r="T306" s="94"/>
      <c r="AT306" s="23" t="s">
        <v>205</v>
      </c>
      <c r="AU306" s="23" t="s">
        <v>187</v>
      </c>
    </row>
    <row r="307" spans="2:65" s="1" customFormat="1" ht="22.8" customHeight="1">
      <c r="B307" s="45"/>
      <c r="C307" s="266" t="s">
        <v>609</v>
      </c>
      <c r="D307" s="266" t="s">
        <v>594</v>
      </c>
      <c r="E307" s="267" t="s">
        <v>610</v>
      </c>
      <c r="F307" s="268" t="s">
        <v>611</v>
      </c>
      <c r="G307" s="269" t="s">
        <v>358</v>
      </c>
      <c r="H307" s="270">
        <v>3</v>
      </c>
      <c r="I307" s="271"/>
      <c r="J307" s="270">
        <f>ROUND(I307*H307,0)</f>
        <v>0</v>
      </c>
      <c r="K307" s="268" t="s">
        <v>193</v>
      </c>
      <c r="L307" s="272"/>
      <c r="M307" s="273" t="s">
        <v>22</v>
      </c>
      <c r="N307" s="274" t="s">
        <v>45</v>
      </c>
      <c r="O307" s="46"/>
      <c r="P307" s="228">
        <f>O307*H307</f>
        <v>0</v>
      </c>
      <c r="Q307" s="228">
        <v>0</v>
      </c>
      <c r="R307" s="228">
        <f>Q307*H307</f>
        <v>0</v>
      </c>
      <c r="S307" s="228">
        <v>0</v>
      </c>
      <c r="T307" s="229">
        <f>S307*H307</f>
        <v>0</v>
      </c>
      <c r="AR307" s="23" t="s">
        <v>270</v>
      </c>
      <c r="AT307" s="23" t="s">
        <v>594</v>
      </c>
      <c r="AU307" s="23" t="s">
        <v>187</v>
      </c>
      <c r="AY307" s="23" t="s">
        <v>180</v>
      </c>
      <c r="BE307" s="230">
        <f>IF(N307="základní",J307,0)</f>
        <v>0</v>
      </c>
      <c r="BF307" s="230">
        <f>IF(N307="snížená",J307,0)</f>
        <v>0</v>
      </c>
      <c r="BG307" s="230">
        <f>IF(N307="zákl. přenesená",J307,0)</f>
        <v>0</v>
      </c>
      <c r="BH307" s="230">
        <f>IF(N307="sníž. přenesená",J307,0)</f>
        <v>0</v>
      </c>
      <c r="BI307" s="230">
        <f>IF(N307="nulová",J307,0)</f>
        <v>0</v>
      </c>
      <c r="BJ307" s="23" t="s">
        <v>187</v>
      </c>
      <c r="BK307" s="230">
        <f>ROUND(I307*H307,0)</f>
        <v>0</v>
      </c>
      <c r="BL307" s="23" t="s">
        <v>224</v>
      </c>
      <c r="BM307" s="23" t="s">
        <v>612</v>
      </c>
    </row>
    <row r="308" spans="2:65" s="1" customFormat="1" ht="34.2" customHeight="1">
      <c r="B308" s="45"/>
      <c r="C308" s="220" t="s">
        <v>428</v>
      </c>
      <c r="D308" s="220" t="s">
        <v>182</v>
      </c>
      <c r="E308" s="221" t="s">
        <v>613</v>
      </c>
      <c r="F308" s="222" t="s">
        <v>614</v>
      </c>
      <c r="G308" s="223" t="s">
        <v>334</v>
      </c>
      <c r="H308" s="225"/>
      <c r="I308" s="225"/>
      <c r="J308" s="224">
        <f>ROUND(I308*H308,0)</f>
        <v>0</v>
      </c>
      <c r="K308" s="222" t="s">
        <v>193</v>
      </c>
      <c r="L308" s="71"/>
      <c r="M308" s="226" t="s">
        <v>22</v>
      </c>
      <c r="N308" s="227" t="s">
        <v>45</v>
      </c>
      <c r="O308" s="46"/>
      <c r="P308" s="228">
        <f>O308*H308</f>
        <v>0</v>
      </c>
      <c r="Q308" s="228">
        <v>0</v>
      </c>
      <c r="R308" s="228">
        <f>Q308*H308</f>
        <v>0</v>
      </c>
      <c r="S308" s="228">
        <v>0</v>
      </c>
      <c r="T308" s="229">
        <f>S308*H308</f>
        <v>0</v>
      </c>
      <c r="AR308" s="23" t="s">
        <v>224</v>
      </c>
      <c r="AT308" s="23" t="s">
        <v>182</v>
      </c>
      <c r="AU308" s="23" t="s">
        <v>187</v>
      </c>
      <c r="AY308" s="23" t="s">
        <v>180</v>
      </c>
      <c r="BE308" s="230">
        <f>IF(N308="základní",J308,0)</f>
        <v>0</v>
      </c>
      <c r="BF308" s="230">
        <f>IF(N308="snížená",J308,0)</f>
        <v>0</v>
      </c>
      <c r="BG308" s="230">
        <f>IF(N308="zákl. přenesená",J308,0)</f>
        <v>0</v>
      </c>
      <c r="BH308" s="230">
        <f>IF(N308="sníž. přenesená",J308,0)</f>
        <v>0</v>
      </c>
      <c r="BI308" s="230">
        <f>IF(N308="nulová",J308,0)</f>
        <v>0</v>
      </c>
      <c r="BJ308" s="23" t="s">
        <v>187</v>
      </c>
      <c r="BK308" s="230">
        <f>ROUND(I308*H308,0)</f>
        <v>0</v>
      </c>
      <c r="BL308" s="23" t="s">
        <v>224</v>
      </c>
      <c r="BM308" s="23" t="s">
        <v>615</v>
      </c>
    </row>
    <row r="309" spans="2:47" s="1" customFormat="1" ht="13.5">
      <c r="B309" s="45"/>
      <c r="C309" s="73"/>
      <c r="D309" s="233" t="s">
        <v>205</v>
      </c>
      <c r="E309" s="73"/>
      <c r="F309" s="254" t="s">
        <v>616</v>
      </c>
      <c r="G309" s="73"/>
      <c r="H309" s="73"/>
      <c r="I309" s="190"/>
      <c r="J309" s="73"/>
      <c r="K309" s="73"/>
      <c r="L309" s="71"/>
      <c r="M309" s="255"/>
      <c r="N309" s="46"/>
      <c r="O309" s="46"/>
      <c r="P309" s="46"/>
      <c r="Q309" s="46"/>
      <c r="R309" s="46"/>
      <c r="S309" s="46"/>
      <c r="T309" s="94"/>
      <c r="AT309" s="23" t="s">
        <v>205</v>
      </c>
      <c r="AU309" s="23" t="s">
        <v>187</v>
      </c>
    </row>
    <row r="310" spans="2:63" s="10" customFormat="1" ht="29.85" customHeight="1">
      <c r="B310" s="204"/>
      <c r="C310" s="205"/>
      <c r="D310" s="206" t="s">
        <v>72</v>
      </c>
      <c r="E310" s="218" t="s">
        <v>617</v>
      </c>
      <c r="F310" s="218" t="s">
        <v>618</v>
      </c>
      <c r="G310" s="205"/>
      <c r="H310" s="205"/>
      <c r="I310" s="208"/>
      <c r="J310" s="219">
        <f>BK310</f>
        <v>0</v>
      </c>
      <c r="K310" s="205"/>
      <c r="L310" s="210"/>
      <c r="M310" s="211"/>
      <c r="N310" s="212"/>
      <c r="O310" s="212"/>
      <c r="P310" s="213">
        <f>SUM(P311:P344)</f>
        <v>0</v>
      </c>
      <c r="Q310" s="212"/>
      <c r="R310" s="213">
        <f>SUM(R311:R344)</f>
        <v>0</v>
      </c>
      <c r="S310" s="212"/>
      <c r="T310" s="214">
        <f>SUM(T311:T344)</f>
        <v>0</v>
      </c>
      <c r="AR310" s="215" t="s">
        <v>187</v>
      </c>
      <c r="AT310" s="216" t="s">
        <v>72</v>
      </c>
      <c r="AU310" s="216" t="s">
        <v>10</v>
      </c>
      <c r="AY310" s="215" t="s">
        <v>180</v>
      </c>
      <c r="BK310" s="217">
        <f>SUM(BK311:BK344)</f>
        <v>0</v>
      </c>
    </row>
    <row r="311" spans="2:65" s="1" customFormat="1" ht="22.8" customHeight="1">
      <c r="B311" s="45"/>
      <c r="C311" s="220" t="s">
        <v>619</v>
      </c>
      <c r="D311" s="220" t="s">
        <v>182</v>
      </c>
      <c r="E311" s="221" t="s">
        <v>620</v>
      </c>
      <c r="F311" s="222" t="s">
        <v>621</v>
      </c>
      <c r="G311" s="223" t="s">
        <v>203</v>
      </c>
      <c r="H311" s="224">
        <v>2.62</v>
      </c>
      <c r="I311" s="225"/>
      <c r="J311" s="224">
        <f>ROUND(I311*H311,0)</f>
        <v>0</v>
      </c>
      <c r="K311" s="222" t="s">
        <v>193</v>
      </c>
      <c r="L311" s="71"/>
      <c r="M311" s="226" t="s">
        <v>22</v>
      </c>
      <c r="N311" s="227" t="s">
        <v>45</v>
      </c>
      <c r="O311" s="46"/>
      <c r="P311" s="228">
        <f>O311*H311</f>
        <v>0</v>
      </c>
      <c r="Q311" s="228">
        <v>0</v>
      </c>
      <c r="R311" s="228">
        <f>Q311*H311</f>
        <v>0</v>
      </c>
      <c r="S311" s="228">
        <v>0</v>
      </c>
      <c r="T311" s="229">
        <f>S311*H311</f>
        <v>0</v>
      </c>
      <c r="AR311" s="23" t="s">
        <v>224</v>
      </c>
      <c r="AT311" s="23" t="s">
        <v>182</v>
      </c>
      <c r="AU311" s="23" t="s">
        <v>187</v>
      </c>
      <c r="AY311" s="23" t="s">
        <v>180</v>
      </c>
      <c r="BE311" s="230">
        <f>IF(N311="základní",J311,0)</f>
        <v>0</v>
      </c>
      <c r="BF311" s="230">
        <f>IF(N311="snížená",J311,0)</f>
        <v>0</v>
      </c>
      <c r="BG311" s="230">
        <f>IF(N311="zákl. přenesená",J311,0)</f>
        <v>0</v>
      </c>
      <c r="BH311" s="230">
        <f>IF(N311="sníž. přenesená",J311,0)</f>
        <v>0</v>
      </c>
      <c r="BI311" s="230">
        <f>IF(N311="nulová",J311,0)</f>
        <v>0</v>
      </c>
      <c r="BJ311" s="23" t="s">
        <v>187</v>
      </c>
      <c r="BK311" s="230">
        <f>ROUND(I311*H311,0)</f>
        <v>0</v>
      </c>
      <c r="BL311" s="23" t="s">
        <v>224</v>
      </c>
      <c r="BM311" s="23" t="s">
        <v>622</v>
      </c>
    </row>
    <row r="312" spans="2:51" s="13" customFormat="1" ht="13.5">
      <c r="B312" s="256"/>
      <c r="C312" s="257"/>
      <c r="D312" s="233" t="s">
        <v>194</v>
      </c>
      <c r="E312" s="258" t="s">
        <v>22</v>
      </c>
      <c r="F312" s="259" t="s">
        <v>623</v>
      </c>
      <c r="G312" s="257"/>
      <c r="H312" s="258" t="s">
        <v>22</v>
      </c>
      <c r="I312" s="260"/>
      <c r="J312" s="257"/>
      <c r="K312" s="257"/>
      <c r="L312" s="261"/>
      <c r="M312" s="262"/>
      <c r="N312" s="263"/>
      <c r="O312" s="263"/>
      <c r="P312" s="263"/>
      <c r="Q312" s="263"/>
      <c r="R312" s="263"/>
      <c r="S312" s="263"/>
      <c r="T312" s="264"/>
      <c r="AT312" s="265" t="s">
        <v>194</v>
      </c>
      <c r="AU312" s="265" t="s">
        <v>187</v>
      </c>
      <c r="AV312" s="13" t="s">
        <v>10</v>
      </c>
      <c r="AW312" s="13" t="s">
        <v>35</v>
      </c>
      <c r="AX312" s="13" t="s">
        <v>73</v>
      </c>
      <c r="AY312" s="265" t="s">
        <v>180</v>
      </c>
    </row>
    <row r="313" spans="2:51" s="11" customFormat="1" ht="13.5">
      <c r="B313" s="231"/>
      <c r="C313" s="232"/>
      <c r="D313" s="233" t="s">
        <v>194</v>
      </c>
      <c r="E313" s="234" t="s">
        <v>22</v>
      </c>
      <c r="F313" s="235" t="s">
        <v>624</v>
      </c>
      <c r="G313" s="232"/>
      <c r="H313" s="236">
        <v>2.62</v>
      </c>
      <c r="I313" s="237"/>
      <c r="J313" s="232"/>
      <c r="K313" s="232"/>
      <c r="L313" s="238"/>
      <c r="M313" s="239"/>
      <c r="N313" s="240"/>
      <c r="O313" s="240"/>
      <c r="P313" s="240"/>
      <c r="Q313" s="240"/>
      <c r="R313" s="240"/>
      <c r="S313" s="240"/>
      <c r="T313" s="241"/>
      <c r="AT313" s="242" t="s">
        <v>194</v>
      </c>
      <c r="AU313" s="242" t="s">
        <v>187</v>
      </c>
      <c r="AV313" s="11" t="s">
        <v>187</v>
      </c>
      <c r="AW313" s="11" t="s">
        <v>35</v>
      </c>
      <c r="AX313" s="11" t="s">
        <v>73</v>
      </c>
      <c r="AY313" s="242" t="s">
        <v>180</v>
      </c>
    </row>
    <row r="314" spans="2:51" s="12" customFormat="1" ht="13.5">
      <c r="B314" s="243"/>
      <c r="C314" s="244"/>
      <c r="D314" s="233" t="s">
        <v>194</v>
      </c>
      <c r="E314" s="245" t="s">
        <v>22</v>
      </c>
      <c r="F314" s="246" t="s">
        <v>196</v>
      </c>
      <c r="G314" s="244"/>
      <c r="H314" s="247">
        <v>2.62</v>
      </c>
      <c r="I314" s="248"/>
      <c r="J314" s="244"/>
      <c r="K314" s="244"/>
      <c r="L314" s="249"/>
      <c r="M314" s="250"/>
      <c r="N314" s="251"/>
      <c r="O314" s="251"/>
      <c r="P314" s="251"/>
      <c r="Q314" s="251"/>
      <c r="R314" s="251"/>
      <c r="S314" s="251"/>
      <c r="T314" s="252"/>
      <c r="AT314" s="253" t="s">
        <v>194</v>
      </c>
      <c r="AU314" s="253" t="s">
        <v>187</v>
      </c>
      <c r="AV314" s="12" t="s">
        <v>186</v>
      </c>
      <c r="AW314" s="12" t="s">
        <v>35</v>
      </c>
      <c r="AX314" s="12" t="s">
        <v>10</v>
      </c>
      <c r="AY314" s="253" t="s">
        <v>180</v>
      </c>
    </row>
    <row r="315" spans="2:65" s="1" customFormat="1" ht="22.8" customHeight="1">
      <c r="B315" s="45"/>
      <c r="C315" s="220" t="s">
        <v>29</v>
      </c>
      <c r="D315" s="220" t="s">
        <v>182</v>
      </c>
      <c r="E315" s="221" t="s">
        <v>625</v>
      </c>
      <c r="F315" s="222" t="s">
        <v>626</v>
      </c>
      <c r="G315" s="223" t="s">
        <v>192</v>
      </c>
      <c r="H315" s="224">
        <v>5.49</v>
      </c>
      <c r="I315" s="225"/>
      <c r="J315" s="224">
        <f>ROUND(I315*H315,0)</f>
        <v>0</v>
      </c>
      <c r="K315" s="222" t="s">
        <v>193</v>
      </c>
      <c r="L315" s="71"/>
      <c r="M315" s="226" t="s">
        <v>22</v>
      </c>
      <c r="N315" s="227" t="s">
        <v>45</v>
      </c>
      <c r="O315" s="46"/>
      <c r="P315" s="228">
        <f>O315*H315</f>
        <v>0</v>
      </c>
      <c r="Q315" s="228">
        <v>0</v>
      </c>
      <c r="R315" s="228">
        <f>Q315*H315</f>
        <v>0</v>
      </c>
      <c r="S315" s="228">
        <v>0</v>
      </c>
      <c r="T315" s="229">
        <f>S315*H315</f>
        <v>0</v>
      </c>
      <c r="AR315" s="23" t="s">
        <v>224</v>
      </c>
      <c r="AT315" s="23" t="s">
        <v>182</v>
      </c>
      <c r="AU315" s="23" t="s">
        <v>187</v>
      </c>
      <c r="AY315" s="23" t="s">
        <v>180</v>
      </c>
      <c r="BE315" s="230">
        <f>IF(N315="základní",J315,0)</f>
        <v>0</v>
      </c>
      <c r="BF315" s="230">
        <f>IF(N315="snížená",J315,0)</f>
        <v>0</v>
      </c>
      <c r="BG315" s="230">
        <f>IF(N315="zákl. přenesená",J315,0)</f>
        <v>0</v>
      </c>
      <c r="BH315" s="230">
        <f>IF(N315="sníž. přenesená",J315,0)</f>
        <v>0</v>
      </c>
      <c r="BI315" s="230">
        <f>IF(N315="nulová",J315,0)</f>
        <v>0</v>
      </c>
      <c r="BJ315" s="23" t="s">
        <v>187</v>
      </c>
      <c r="BK315" s="230">
        <f>ROUND(I315*H315,0)</f>
        <v>0</v>
      </c>
      <c r="BL315" s="23" t="s">
        <v>224</v>
      </c>
      <c r="BM315" s="23" t="s">
        <v>627</v>
      </c>
    </row>
    <row r="316" spans="2:51" s="11" customFormat="1" ht="13.5">
      <c r="B316" s="231"/>
      <c r="C316" s="232"/>
      <c r="D316" s="233" t="s">
        <v>194</v>
      </c>
      <c r="E316" s="234" t="s">
        <v>22</v>
      </c>
      <c r="F316" s="235" t="s">
        <v>628</v>
      </c>
      <c r="G316" s="232"/>
      <c r="H316" s="236">
        <v>1.94</v>
      </c>
      <c r="I316" s="237"/>
      <c r="J316" s="232"/>
      <c r="K316" s="232"/>
      <c r="L316" s="238"/>
      <c r="M316" s="239"/>
      <c r="N316" s="240"/>
      <c r="O316" s="240"/>
      <c r="P316" s="240"/>
      <c r="Q316" s="240"/>
      <c r="R316" s="240"/>
      <c r="S316" s="240"/>
      <c r="T316" s="241"/>
      <c r="AT316" s="242" t="s">
        <v>194</v>
      </c>
      <c r="AU316" s="242" t="s">
        <v>187</v>
      </c>
      <c r="AV316" s="11" t="s">
        <v>187</v>
      </c>
      <c r="AW316" s="11" t="s">
        <v>35</v>
      </c>
      <c r="AX316" s="11" t="s">
        <v>73</v>
      </c>
      <c r="AY316" s="242" t="s">
        <v>180</v>
      </c>
    </row>
    <row r="317" spans="2:51" s="11" customFormat="1" ht="13.5">
      <c r="B317" s="231"/>
      <c r="C317" s="232"/>
      <c r="D317" s="233" t="s">
        <v>194</v>
      </c>
      <c r="E317" s="234" t="s">
        <v>22</v>
      </c>
      <c r="F317" s="235" t="s">
        <v>629</v>
      </c>
      <c r="G317" s="232"/>
      <c r="H317" s="236">
        <v>2.45</v>
      </c>
      <c r="I317" s="237"/>
      <c r="J317" s="232"/>
      <c r="K317" s="232"/>
      <c r="L317" s="238"/>
      <c r="M317" s="239"/>
      <c r="N317" s="240"/>
      <c r="O317" s="240"/>
      <c r="P317" s="240"/>
      <c r="Q317" s="240"/>
      <c r="R317" s="240"/>
      <c r="S317" s="240"/>
      <c r="T317" s="241"/>
      <c r="AT317" s="242" t="s">
        <v>194</v>
      </c>
      <c r="AU317" s="242" t="s">
        <v>187</v>
      </c>
      <c r="AV317" s="11" t="s">
        <v>187</v>
      </c>
      <c r="AW317" s="11" t="s">
        <v>35</v>
      </c>
      <c r="AX317" s="11" t="s">
        <v>73</v>
      </c>
      <c r="AY317" s="242" t="s">
        <v>180</v>
      </c>
    </row>
    <row r="318" spans="2:51" s="11" customFormat="1" ht="13.5">
      <c r="B318" s="231"/>
      <c r="C318" s="232"/>
      <c r="D318" s="233" t="s">
        <v>194</v>
      </c>
      <c r="E318" s="234" t="s">
        <v>22</v>
      </c>
      <c r="F318" s="235" t="s">
        <v>325</v>
      </c>
      <c r="G318" s="232"/>
      <c r="H318" s="236">
        <v>1.1</v>
      </c>
      <c r="I318" s="237"/>
      <c r="J318" s="232"/>
      <c r="K318" s="232"/>
      <c r="L318" s="238"/>
      <c r="M318" s="239"/>
      <c r="N318" s="240"/>
      <c r="O318" s="240"/>
      <c r="P318" s="240"/>
      <c r="Q318" s="240"/>
      <c r="R318" s="240"/>
      <c r="S318" s="240"/>
      <c r="T318" s="241"/>
      <c r="AT318" s="242" t="s">
        <v>194</v>
      </c>
      <c r="AU318" s="242" t="s">
        <v>187</v>
      </c>
      <c r="AV318" s="11" t="s">
        <v>187</v>
      </c>
      <c r="AW318" s="11" t="s">
        <v>35</v>
      </c>
      <c r="AX318" s="11" t="s">
        <v>73</v>
      </c>
      <c r="AY318" s="242" t="s">
        <v>180</v>
      </c>
    </row>
    <row r="319" spans="2:51" s="12" customFormat="1" ht="13.5">
      <c r="B319" s="243"/>
      <c r="C319" s="244"/>
      <c r="D319" s="233" t="s">
        <v>194</v>
      </c>
      <c r="E319" s="245" t="s">
        <v>22</v>
      </c>
      <c r="F319" s="246" t="s">
        <v>196</v>
      </c>
      <c r="G319" s="244"/>
      <c r="H319" s="247">
        <v>5.49</v>
      </c>
      <c r="I319" s="248"/>
      <c r="J319" s="244"/>
      <c r="K319" s="244"/>
      <c r="L319" s="249"/>
      <c r="M319" s="250"/>
      <c r="N319" s="251"/>
      <c r="O319" s="251"/>
      <c r="P319" s="251"/>
      <c r="Q319" s="251"/>
      <c r="R319" s="251"/>
      <c r="S319" s="251"/>
      <c r="T319" s="252"/>
      <c r="AT319" s="253" t="s">
        <v>194</v>
      </c>
      <c r="AU319" s="253" t="s">
        <v>187</v>
      </c>
      <c r="AV319" s="12" t="s">
        <v>186</v>
      </c>
      <c r="AW319" s="12" t="s">
        <v>35</v>
      </c>
      <c r="AX319" s="12" t="s">
        <v>10</v>
      </c>
      <c r="AY319" s="253" t="s">
        <v>180</v>
      </c>
    </row>
    <row r="320" spans="2:65" s="1" customFormat="1" ht="14.4" customHeight="1">
      <c r="B320" s="45"/>
      <c r="C320" s="266" t="s">
        <v>630</v>
      </c>
      <c r="D320" s="266" t="s">
        <v>594</v>
      </c>
      <c r="E320" s="267" t="s">
        <v>631</v>
      </c>
      <c r="F320" s="268" t="s">
        <v>632</v>
      </c>
      <c r="G320" s="269" t="s">
        <v>192</v>
      </c>
      <c r="H320" s="270">
        <v>6.33</v>
      </c>
      <c r="I320" s="271"/>
      <c r="J320" s="270">
        <f>ROUND(I320*H320,0)</f>
        <v>0</v>
      </c>
      <c r="K320" s="268" t="s">
        <v>22</v>
      </c>
      <c r="L320" s="272"/>
      <c r="M320" s="273" t="s">
        <v>22</v>
      </c>
      <c r="N320" s="274" t="s">
        <v>45</v>
      </c>
      <c r="O320" s="46"/>
      <c r="P320" s="228">
        <f>O320*H320</f>
        <v>0</v>
      </c>
      <c r="Q320" s="228">
        <v>0</v>
      </c>
      <c r="R320" s="228">
        <f>Q320*H320</f>
        <v>0</v>
      </c>
      <c r="S320" s="228">
        <v>0</v>
      </c>
      <c r="T320" s="229">
        <f>S320*H320</f>
        <v>0</v>
      </c>
      <c r="AR320" s="23" t="s">
        <v>270</v>
      </c>
      <c r="AT320" s="23" t="s">
        <v>594</v>
      </c>
      <c r="AU320" s="23" t="s">
        <v>187</v>
      </c>
      <c r="AY320" s="23" t="s">
        <v>180</v>
      </c>
      <c r="BE320" s="230">
        <f>IF(N320="základní",J320,0)</f>
        <v>0</v>
      </c>
      <c r="BF320" s="230">
        <f>IF(N320="snížená",J320,0)</f>
        <v>0</v>
      </c>
      <c r="BG320" s="230">
        <f>IF(N320="zákl. přenesená",J320,0)</f>
        <v>0</v>
      </c>
      <c r="BH320" s="230">
        <f>IF(N320="sníž. přenesená",J320,0)</f>
        <v>0</v>
      </c>
      <c r="BI320" s="230">
        <f>IF(N320="nulová",J320,0)</f>
        <v>0</v>
      </c>
      <c r="BJ320" s="23" t="s">
        <v>187</v>
      </c>
      <c r="BK320" s="230">
        <f>ROUND(I320*H320,0)</f>
        <v>0</v>
      </c>
      <c r="BL320" s="23" t="s">
        <v>224</v>
      </c>
      <c r="BM320" s="23" t="s">
        <v>633</v>
      </c>
    </row>
    <row r="321" spans="2:51" s="11" customFormat="1" ht="13.5">
      <c r="B321" s="231"/>
      <c r="C321" s="232"/>
      <c r="D321" s="233" t="s">
        <v>194</v>
      </c>
      <c r="E321" s="234" t="s">
        <v>22</v>
      </c>
      <c r="F321" s="235" t="s">
        <v>634</v>
      </c>
      <c r="G321" s="232"/>
      <c r="H321" s="236">
        <v>0.29</v>
      </c>
      <c r="I321" s="237"/>
      <c r="J321" s="232"/>
      <c r="K321" s="232"/>
      <c r="L321" s="238"/>
      <c r="M321" s="239"/>
      <c r="N321" s="240"/>
      <c r="O321" s="240"/>
      <c r="P321" s="240"/>
      <c r="Q321" s="240"/>
      <c r="R321" s="240"/>
      <c r="S321" s="240"/>
      <c r="T321" s="241"/>
      <c r="AT321" s="242" t="s">
        <v>194</v>
      </c>
      <c r="AU321" s="242" t="s">
        <v>187</v>
      </c>
      <c r="AV321" s="11" t="s">
        <v>187</v>
      </c>
      <c r="AW321" s="11" t="s">
        <v>35</v>
      </c>
      <c r="AX321" s="11" t="s">
        <v>73</v>
      </c>
      <c r="AY321" s="242" t="s">
        <v>180</v>
      </c>
    </row>
    <row r="322" spans="2:51" s="11" customFormat="1" ht="13.5">
      <c r="B322" s="231"/>
      <c r="C322" s="232"/>
      <c r="D322" s="233" t="s">
        <v>194</v>
      </c>
      <c r="E322" s="234" t="s">
        <v>22</v>
      </c>
      <c r="F322" s="235" t="s">
        <v>635</v>
      </c>
      <c r="G322" s="232"/>
      <c r="H322" s="236">
        <v>6.04</v>
      </c>
      <c r="I322" s="237"/>
      <c r="J322" s="232"/>
      <c r="K322" s="232"/>
      <c r="L322" s="238"/>
      <c r="M322" s="239"/>
      <c r="N322" s="240"/>
      <c r="O322" s="240"/>
      <c r="P322" s="240"/>
      <c r="Q322" s="240"/>
      <c r="R322" s="240"/>
      <c r="S322" s="240"/>
      <c r="T322" s="241"/>
      <c r="AT322" s="242" t="s">
        <v>194</v>
      </c>
      <c r="AU322" s="242" t="s">
        <v>187</v>
      </c>
      <c r="AV322" s="11" t="s">
        <v>187</v>
      </c>
      <c r="AW322" s="11" t="s">
        <v>35</v>
      </c>
      <c r="AX322" s="11" t="s">
        <v>73</v>
      </c>
      <c r="AY322" s="242" t="s">
        <v>180</v>
      </c>
    </row>
    <row r="323" spans="2:51" s="12" customFormat="1" ht="13.5">
      <c r="B323" s="243"/>
      <c r="C323" s="244"/>
      <c r="D323" s="233" t="s">
        <v>194</v>
      </c>
      <c r="E323" s="245" t="s">
        <v>22</v>
      </c>
      <c r="F323" s="246" t="s">
        <v>196</v>
      </c>
      <c r="G323" s="244"/>
      <c r="H323" s="247">
        <v>6.33</v>
      </c>
      <c r="I323" s="248"/>
      <c r="J323" s="244"/>
      <c r="K323" s="244"/>
      <c r="L323" s="249"/>
      <c r="M323" s="250"/>
      <c r="N323" s="251"/>
      <c r="O323" s="251"/>
      <c r="P323" s="251"/>
      <c r="Q323" s="251"/>
      <c r="R323" s="251"/>
      <c r="S323" s="251"/>
      <c r="T323" s="252"/>
      <c r="AT323" s="253" t="s">
        <v>194</v>
      </c>
      <c r="AU323" s="253" t="s">
        <v>187</v>
      </c>
      <c r="AV323" s="12" t="s">
        <v>186</v>
      </c>
      <c r="AW323" s="12" t="s">
        <v>35</v>
      </c>
      <c r="AX323" s="12" t="s">
        <v>10</v>
      </c>
      <c r="AY323" s="253" t="s">
        <v>180</v>
      </c>
    </row>
    <row r="324" spans="2:65" s="1" customFormat="1" ht="22.8" customHeight="1">
      <c r="B324" s="45"/>
      <c r="C324" s="220" t="s">
        <v>435</v>
      </c>
      <c r="D324" s="220" t="s">
        <v>182</v>
      </c>
      <c r="E324" s="221" t="s">
        <v>636</v>
      </c>
      <c r="F324" s="222" t="s">
        <v>637</v>
      </c>
      <c r="G324" s="223" t="s">
        <v>192</v>
      </c>
      <c r="H324" s="224">
        <v>5.49</v>
      </c>
      <c r="I324" s="225"/>
      <c r="J324" s="224">
        <f>ROUND(I324*H324,0)</f>
        <v>0</v>
      </c>
      <c r="K324" s="222" t="s">
        <v>193</v>
      </c>
      <c r="L324" s="71"/>
      <c r="M324" s="226" t="s">
        <v>22</v>
      </c>
      <c r="N324" s="227" t="s">
        <v>45</v>
      </c>
      <c r="O324" s="46"/>
      <c r="P324" s="228">
        <f>O324*H324</f>
        <v>0</v>
      </c>
      <c r="Q324" s="228">
        <v>0</v>
      </c>
      <c r="R324" s="228">
        <f>Q324*H324</f>
        <v>0</v>
      </c>
      <c r="S324" s="228">
        <v>0</v>
      </c>
      <c r="T324" s="229">
        <f>S324*H324</f>
        <v>0</v>
      </c>
      <c r="AR324" s="23" t="s">
        <v>224</v>
      </c>
      <c r="AT324" s="23" t="s">
        <v>182</v>
      </c>
      <c r="AU324" s="23" t="s">
        <v>187</v>
      </c>
      <c r="AY324" s="23" t="s">
        <v>180</v>
      </c>
      <c r="BE324" s="230">
        <f>IF(N324="základní",J324,0)</f>
        <v>0</v>
      </c>
      <c r="BF324" s="230">
        <f>IF(N324="snížená",J324,0)</f>
        <v>0</v>
      </c>
      <c r="BG324" s="230">
        <f>IF(N324="zákl. přenesená",J324,0)</f>
        <v>0</v>
      </c>
      <c r="BH324" s="230">
        <f>IF(N324="sníž. přenesená",J324,0)</f>
        <v>0</v>
      </c>
      <c r="BI324" s="230">
        <f>IF(N324="nulová",J324,0)</f>
        <v>0</v>
      </c>
      <c r="BJ324" s="23" t="s">
        <v>187</v>
      </c>
      <c r="BK324" s="230">
        <f>ROUND(I324*H324,0)</f>
        <v>0</v>
      </c>
      <c r="BL324" s="23" t="s">
        <v>224</v>
      </c>
      <c r="BM324" s="23" t="s">
        <v>638</v>
      </c>
    </row>
    <row r="325" spans="2:51" s="11" customFormat="1" ht="13.5">
      <c r="B325" s="231"/>
      <c r="C325" s="232"/>
      <c r="D325" s="233" t="s">
        <v>194</v>
      </c>
      <c r="E325" s="234" t="s">
        <v>22</v>
      </c>
      <c r="F325" s="235" t="s">
        <v>628</v>
      </c>
      <c r="G325" s="232"/>
      <c r="H325" s="236">
        <v>1.94</v>
      </c>
      <c r="I325" s="237"/>
      <c r="J325" s="232"/>
      <c r="K325" s="232"/>
      <c r="L325" s="238"/>
      <c r="M325" s="239"/>
      <c r="N325" s="240"/>
      <c r="O325" s="240"/>
      <c r="P325" s="240"/>
      <c r="Q325" s="240"/>
      <c r="R325" s="240"/>
      <c r="S325" s="240"/>
      <c r="T325" s="241"/>
      <c r="AT325" s="242" t="s">
        <v>194</v>
      </c>
      <c r="AU325" s="242" t="s">
        <v>187</v>
      </c>
      <c r="AV325" s="11" t="s">
        <v>187</v>
      </c>
      <c r="AW325" s="11" t="s">
        <v>35</v>
      </c>
      <c r="AX325" s="11" t="s">
        <v>73</v>
      </c>
      <c r="AY325" s="242" t="s">
        <v>180</v>
      </c>
    </row>
    <row r="326" spans="2:51" s="11" customFormat="1" ht="13.5">
      <c r="B326" s="231"/>
      <c r="C326" s="232"/>
      <c r="D326" s="233" t="s">
        <v>194</v>
      </c>
      <c r="E326" s="234" t="s">
        <v>22</v>
      </c>
      <c r="F326" s="235" t="s">
        <v>629</v>
      </c>
      <c r="G326" s="232"/>
      <c r="H326" s="236">
        <v>2.45</v>
      </c>
      <c r="I326" s="237"/>
      <c r="J326" s="232"/>
      <c r="K326" s="232"/>
      <c r="L326" s="238"/>
      <c r="M326" s="239"/>
      <c r="N326" s="240"/>
      <c r="O326" s="240"/>
      <c r="P326" s="240"/>
      <c r="Q326" s="240"/>
      <c r="R326" s="240"/>
      <c r="S326" s="240"/>
      <c r="T326" s="241"/>
      <c r="AT326" s="242" t="s">
        <v>194</v>
      </c>
      <c r="AU326" s="242" t="s">
        <v>187</v>
      </c>
      <c r="AV326" s="11" t="s">
        <v>187</v>
      </c>
      <c r="AW326" s="11" t="s">
        <v>35</v>
      </c>
      <c r="AX326" s="11" t="s">
        <v>73</v>
      </c>
      <c r="AY326" s="242" t="s">
        <v>180</v>
      </c>
    </row>
    <row r="327" spans="2:51" s="11" customFormat="1" ht="13.5">
      <c r="B327" s="231"/>
      <c r="C327" s="232"/>
      <c r="D327" s="233" t="s">
        <v>194</v>
      </c>
      <c r="E327" s="234" t="s">
        <v>22</v>
      </c>
      <c r="F327" s="235" t="s">
        <v>325</v>
      </c>
      <c r="G327" s="232"/>
      <c r="H327" s="236">
        <v>1.1</v>
      </c>
      <c r="I327" s="237"/>
      <c r="J327" s="232"/>
      <c r="K327" s="232"/>
      <c r="L327" s="238"/>
      <c r="M327" s="239"/>
      <c r="N327" s="240"/>
      <c r="O327" s="240"/>
      <c r="P327" s="240"/>
      <c r="Q327" s="240"/>
      <c r="R327" s="240"/>
      <c r="S327" s="240"/>
      <c r="T327" s="241"/>
      <c r="AT327" s="242" t="s">
        <v>194</v>
      </c>
      <c r="AU327" s="242" t="s">
        <v>187</v>
      </c>
      <c r="AV327" s="11" t="s">
        <v>187</v>
      </c>
      <c r="AW327" s="11" t="s">
        <v>35</v>
      </c>
      <c r="AX327" s="11" t="s">
        <v>73</v>
      </c>
      <c r="AY327" s="242" t="s">
        <v>180</v>
      </c>
    </row>
    <row r="328" spans="2:51" s="12" customFormat="1" ht="13.5">
      <c r="B328" s="243"/>
      <c r="C328" s="244"/>
      <c r="D328" s="233" t="s">
        <v>194</v>
      </c>
      <c r="E328" s="245" t="s">
        <v>22</v>
      </c>
      <c r="F328" s="246" t="s">
        <v>196</v>
      </c>
      <c r="G328" s="244"/>
      <c r="H328" s="247">
        <v>5.49</v>
      </c>
      <c r="I328" s="248"/>
      <c r="J328" s="244"/>
      <c r="K328" s="244"/>
      <c r="L328" s="249"/>
      <c r="M328" s="250"/>
      <c r="N328" s="251"/>
      <c r="O328" s="251"/>
      <c r="P328" s="251"/>
      <c r="Q328" s="251"/>
      <c r="R328" s="251"/>
      <c r="S328" s="251"/>
      <c r="T328" s="252"/>
      <c r="AT328" s="253" t="s">
        <v>194</v>
      </c>
      <c r="AU328" s="253" t="s">
        <v>187</v>
      </c>
      <c r="AV328" s="12" t="s">
        <v>186</v>
      </c>
      <c r="AW328" s="12" t="s">
        <v>35</v>
      </c>
      <c r="AX328" s="12" t="s">
        <v>10</v>
      </c>
      <c r="AY328" s="253" t="s">
        <v>180</v>
      </c>
    </row>
    <row r="329" spans="2:65" s="1" customFormat="1" ht="14.4" customHeight="1">
      <c r="B329" s="45"/>
      <c r="C329" s="220" t="s">
        <v>639</v>
      </c>
      <c r="D329" s="220" t="s">
        <v>182</v>
      </c>
      <c r="E329" s="221" t="s">
        <v>640</v>
      </c>
      <c r="F329" s="222" t="s">
        <v>641</v>
      </c>
      <c r="G329" s="223" t="s">
        <v>192</v>
      </c>
      <c r="H329" s="224">
        <v>5.49</v>
      </c>
      <c r="I329" s="225"/>
      <c r="J329" s="224">
        <f>ROUND(I329*H329,0)</f>
        <v>0</v>
      </c>
      <c r="K329" s="222" t="s">
        <v>193</v>
      </c>
      <c r="L329" s="71"/>
      <c r="M329" s="226" t="s">
        <v>22</v>
      </c>
      <c r="N329" s="227" t="s">
        <v>45</v>
      </c>
      <c r="O329" s="46"/>
      <c r="P329" s="228">
        <f>O329*H329</f>
        <v>0</v>
      </c>
      <c r="Q329" s="228">
        <v>0</v>
      </c>
      <c r="R329" s="228">
        <f>Q329*H329</f>
        <v>0</v>
      </c>
      <c r="S329" s="228">
        <v>0</v>
      </c>
      <c r="T329" s="229">
        <f>S329*H329</f>
        <v>0</v>
      </c>
      <c r="AR329" s="23" t="s">
        <v>224</v>
      </c>
      <c r="AT329" s="23" t="s">
        <v>182</v>
      </c>
      <c r="AU329" s="23" t="s">
        <v>187</v>
      </c>
      <c r="AY329" s="23" t="s">
        <v>180</v>
      </c>
      <c r="BE329" s="230">
        <f>IF(N329="základní",J329,0)</f>
        <v>0</v>
      </c>
      <c r="BF329" s="230">
        <f>IF(N329="snížená",J329,0)</f>
        <v>0</v>
      </c>
      <c r="BG329" s="230">
        <f>IF(N329="zákl. přenesená",J329,0)</f>
        <v>0</v>
      </c>
      <c r="BH329" s="230">
        <f>IF(N329="sníž. přenesená",J329,0)</f>
        <v>0</v>
      </c>
      <c r="BI329" s="230">
        <f>IF(N329="nulová",J329,0)</f>
        <v>0</v>
      </c>
      <c r="BJ329" s="23" t="s">
        <v>187</v>
      </c>
      <c r="BK329" s="230">
        <f>ROUND(I329*H329,0)</f>
        <v>0</v>
      </c>
      <c r="BL329" s="23" t="s">
        <v>224</v>
      </c>
      <c r="BM329" s="23" t="s">
        <v>642</v>
      </c>
    </row>
    <row r="330" spans="2:47" s="1" customFormat="1" ht="13.5">
      <c r="B330" s="45"/>
      <c r="C330" s="73"/>
      <c r="D330" s="233" t="s">
        <v>205</v>
      </c>
      <c r="E330" s="73"/>
      <c r="F330" s="254" t="s">
        <v>643</v>
      </c>
      <c r="G330" s="73"/>
      <c r="H330" s="73"/>
      <c r="I330" s="190"/>
      <c r="J330" s="73"/>
      <c r="K330" s="73"/>
      <c r="L330" s="71"/>
      <c r="M330" s="255"/>
      <c r="N330" s="46"/>
      <c r="O330" s="46"/>
      <c r="P330" s="46"/>
      <c r="Q330" s="46"/>
      <c r="R330" s="46"/>
      <c r="S330" s="46"/>
      <c r="T330" s="94"/>
      <c r="AT330" s="23" t="s">
        <v>205</v>
      </c>
      <c r="AU330" s="23" t="s">
        <v>187</v>
      </c>
    </row>
    <row r="331" spans="2:51" s="11" customFormat="1" ht="13.5">
      <c r="B331" s="231"/>
      <c r="C331" s="232"/>
      <c r="D331" s="233" t="s">
        <v>194</v>
      </c>
      <c r="E331" s="234" t="s">
        <v>22</v>
      </c>
      <c r="F331" s="235" t="s">
        <v>644</v>
      </c>
      <c r="G331" s="232"/>
      <c r="H331" s="236">
        <v>5.49</v>
      </c>
      <c r="I331" s="237"/>
      <c r="J331" s="232"/>
      <c r="K331" s="232"/>
      <c r="L331" s="238"/>
      <c r="M331" s="239"/>
      <c r="N331" s="240"/>
      <c r="O331" s="240"/>
      <c r="P331" s="240"/>
      <c r="Q331" s="240"/>
      <c r="R331" s="240"/>
      <c r="S331" s="240"/>
      <c r="T331" s="241"/>
      <c r="AT331" s="242" t="s">
        <v>194</v>
      </c>
      <c r="AU331" s="242" t="s">
        <v>187</v>
      </c>
      <c r="AV331" s="11" t="s">
        <v>187</v>
      </c>
      <c r="AW331" s="11" t="s">
        <v>35</v>
      </c>
      <c r="AX331" s="11" t="s">
        <v>73</v>
      </c>
      <c r="AY331" s="242" t="s">
        <v>180</v>
      </c>
    </row>
    <row r="332" spans="2:51" s="12" customFormat="1" ht="13.5">
      <c r="B332" s="243"/>
      <c r="C332" s="244"/>
      <c r="D332" s="233" t="s">
        <v>194</v>
      </c>
      <c r="E332" s="245" t="s">
        <v>22</v>
      </c>
      <c r="F332" s="246" t="s">
        <v>196</v>
      </c>
      <c r="G332" s="244"/>
      <c r="H332" s="247">
        <v>5.49</v>
      </c>
      <c r="I332" s="248"/>
      <c r="J332" s="244"/>
      <c r="K332" s="244"/>
      <c r="L332" s="249"/>
      <c r="M332" s="250"/>
      <c r="N332" s="251"/>
      <c r="O332" s="251"/>
      <c r="P332" s="251"/>
      <c r="Q332" s="251"/>
      <c r="R332" s="251"/>
      <c r="S332" s="251"/>
      <c r="T332" s="252"/>
      <c r="AT332" s="253" t="s">
        <v>194</v>
      </c>
      <c r="AU332" s="253" t="s">
        <v>187</v>
      </c>
      <c r="AV332" s="12" t="s">
        <v>186</v>
      </c>
      <c r="AW332" s="12" t="s">
        <v>35</v>
      </c>
      <c r="AX332" s="12" t="s">
        <v>10</v>
      </c>
      <c r="AY332" s="253" t="s">
        <v>180</v>
      </c>
    </row>
    <row r="333" spans="2:65" s="1" customFormat="1" ht="14.4" customHeight="1">
      <c r="B333" s="45"/>
      <c r="C333" s="220" t="s">
        <v>439</v>
      </c>
      <c r="D333" s="220" t="s">
        <v>182</v>
      </c>
      <c r="E333" s="221" t="s">
        <v>645</v>
      </c>
      <c r="F333" s="222" t="s">
        <v>646</v>
      </c>
      <c r="G333" s="223" t="s">
        <v>358</v>
      </c>
      <c r="H333" s="224">
        <v>10.48</v>
      </c>
      <c r="I333" s="225"/>
      <c r="J333" s="224">
        <f>ROUND(I333*H333,0)</f>
        <v>0</v>
      </c>
      <c r="K333" s="222" t="s">
        <v>193</v>
      </c>
      <c r="L333" s="71"/>
      <c r="M333" s="226" t="s">
        <v>22</v>
      </c>
      <c r="N333" s="227" t="s">
        <v>45</v>
      </c>
      <c r="O333" s="46"/>
      <c r="P333" s="228">
        <f>O333*H333</f>
        <v>0</v>
      </c>
      <c r="Q333" s="228">
        <v>0</v>
      </c>
      <c r="R333" s="228">
        <f>Q333*H333</f>
        <v>0</v>
      </c>
      <c r="S333" s="228">
        <v>0</v>
      </c>
      <c r="T333" s="229">
        <f>S333*H333</f>
        <v>0</v>
      </c>
      <c r="AR333" s="23" t="s">
        <v>224</v>
      </c>
      <c r="AT333" s="23" t="s">
        <v>182</v>
      </c>
      <c r="AU333" s="23" t="s">
        <v>187</v>
      </c>
      <c r="AY333" s="23" t="s">
        <v>180</v>
      </c>
      <c r="BE333" s="230">
        <f>IF(N333="základní",J333,0)</f>
        <v>0</v>
      </c>
      <c r="BF333" s="230">
        <f>IF(N333="snížená",J333,0)</f>
        <v>0</v>
      </c>
      <c r="BG333" s="230">
        <f>IF(N333="zákl. přenesená",J333,0)</f>
        <v>0</v>
      </c>
      <c r="BH333" s="230">
        <f>IF(N333="sníž. přenesená",J333,0)</f>
        <v>0</v>
      </c>
      <c r="BI333" s="230">
        <f>IF(N333="nulová",J333,0)</f>
        <v>0</v>
      </c>
      <c r="BJ333" s="23" t="s">
        <v>187</v>
      </c>
      <c r="BK333" s="230">
        <f>ROUND(I333*H333,0)</f>
        <v>0</v>
      </c>
      <c r="BL333" s="23" t="s">
        <v>224</v>
      </c>
      <c r="BM333" s="23" t="s">
        <v>647</v>
      </c>
    </row>
    <row r="334" spans="2:47" s="1" customFormat="1" ht="13.5">
      <c r="B334" s="45"/>
      <c r="C334" s="73"/>
      <c r="D334" s="233" t="s">
        <v>205</v>
      </c>
      <c r="E334" s="73"/>
      <c r="F334" s="254" t="s">
        <v>643</v>
      </c>
      <c r="G334" s="73"/>
      <c r="H334" s="73"/>
      <c r="I334" s="190"/>
      <c r="J334" s="73"/>
      <c r="K334" s="73"/>
      <c r="L334" s="71"/>
      <c r="M334" s="255"/>
      <c r="N334" s="46"/>
      <c r="O334" s="46"/>
      <c r="P334" s="46"/>
      <c r="Q334" s="46"/>
      <c r="R334" s="46"/>
      <c r="S334" s="46"/>
      <c r="T334" s="94"/>
      <c r="AT334" s="23" t="s">
        <v>205</v>
      </c>
      <c r="AU334" s="23" t="s">
        <v>187</v>
      </c>
    </row>
    <row r="335" spans="2:51" s="11" customFormat="1" ht="13.5">
      <c r="B335" s="231"/>
      <c r="C335" s="232"/>
      <c r="D335" s="233" t="s">
        <v>194</v>
      </c>
      <c r="E335" s="234" t="s">
        <v>22</v>
      </c>
      <c r="F335" s="235" t="s">
        <v>648</v>
      </c>
      <c r="G335" s="232"/>
      <c r="H335" s="236">
        <v>10.48</v>
      </c>
      <c r="I335" s="237"/>
      <c r="J335" s="232"/>
      <c r="K335" s="232"/>
      <c r="L335" s="238"/>
      <c r="M335" s="239"/>
      <c r="N335" s="240"/>
      <c r="O335" s="240"/>
      <c r="P335" s="240"/>
      <c r="Q335" s="240"/>
      <c r="R335" s="240"/>
      <c r="S335" s="240"/>
      <c r="T335" s="241"/>
      <c r="AT335" s="242" t="s">
        <v>194</v>
      </c>
      <c r="AU335" s="242" t="s">
        <v>187</v>
      </c>
      <c r="AV335" s="11" t="s">
        <v>187</v>
      </c>
      <c r="AW335" s="11" t="s">
        <v>35</v>
      </c>
      <c r="AX335" s="11" t="s">
        <v>73</v>
      </c>
      <c r="AY335" s="242" t="s">
        <v>180</v>
      </c>
    </row>
    <row r="336" spans="2:51" s="12" customFormat="1" ht="13.5">
      <c r="B336" s="243"/>
      <c r="C336" s="244"/>
      <c r="D336" s="233" t="s">
        <v>194</v>
      </c>
      <c r="E336" s="245" t="s">
        <v>22</v>
      </c>
      <c r="F336" s="246" t="s">
        <v>196</v>
      </c>
      <c r="G336" s="244"/>
      <c r="H336" s="247">
        <v>10.48</v>
      </c>
      <c r="I336" s="248"/>
      <c r="J336" s="244"/>
      <c r="K336" s="244"/>
      <c r="L336" s="249"/>
      <c r="M336" s="250"/>
      <c r="N336" s="251"/>
      <c r="O336" s="251"/>
      <c r="P336" s="251"/>
      <c r="Q336" s="251"/>
      <c r="R336" s="251"/>
      <c r="S336" s="251"/>
      <c r="T336" s="252"/>
      <c r="AT336" s="253" t="s">
        <v>194</v>
      </c>
      <c r="AU336" s="253" t="s">
        <v>187</v>
      </c>
      <c r="AV336" s="12" t="s">
        <v>186</v>
      </c>
      <c r="AW336" s="12" t="s">
        <v>35</v>
      </c>
      <c r="AX336" s="12" t="s">
        <v>10</v>
      </c>
      <c r="AY336" s="253" t="s">
        <v>180</v>
      </c>
    </row>
    <row r="337" spans="2:65" s="1" customFormat="1" ht="22.8" customHeight="1">
      <c r="B337" s="45"/>
      <c r="C337" s="220" t="s">
        <v>649</v>
      </c>
      <c r="D337" s="220" t="s">
        <v>182</v>
      </c>
      <c r="E337" s="221" t="s">
        <v>650</v>
      </c>
      <c r="F337" s="222" t="s">
        <v>651</v>
      </c>
      <c r="G337" s="223" t="s">
        <v>192</v>
      </c>
      <c r="H337" s="224">
        <v>5.49</v>
      </c>
      <c r="I337" s="225"/>
      <c r="J337" s="224">
        <f>ROUND(I337*H337,0)</f>
        <v>0</v>
      </c>
      <c r="K337" s="222" t="s">
        <v>193</v>
      </c>
      <c r="L337" s="71"/>
      <c r="M337" s="226" t="s">
        <v>22</v>
      </c>
      <c r="N337" s="227" t="s">
        <v>45</v>
      </c>
      <c r="O337" s="46"/>
      <c r="P337" s="228">
        <f>O337*H337</f>
        <v>0</v>
      </c>
      <c r="Q337" s="228">
        <v>0</v>
      </c>
      <c r="R337" s="228">
        <f>Q337*H337</f>
        <v>0</v>
      </c>
      <c r="S337" s="228">
        <v>0</v>
      </c>
      <c r="T337" s="229">
        <f>S337*H337</f>
        <v>0</v>
      </c>
      <c r="AR337" s="23" t="s">
        <v>224</v>
      </c>
      <c r="AT337" s="23" t="s">
        <v>182</v>
      </c>
      <c r="AU337" s="23" t="s">
        <v>187</v>
      </c>
      <c r="AY337" s="23" t="s">
        <v>180</v>
      </c>
      <c r="BE337" s="230">
        <f>IF(N337="základní",J337,0)</f>
        <v>0</v>
      </c>
      <c r="BF337" s="230">
        <f>IF(N337="snížená",J337,0)</f>
        <v>0</v>
      </c>
      <c r="BG337" s="230">
        <f>IF(N337="zákl. přenesená",J337,0)</f>
        <v>0</v>
      </c>
      <c r="BH337" s="230">
        <f>IF(N337="sníž. přenesená",J337,0)</f>
        <v>0</v>
      </c>
      <c r="BI337" s="230">
        <f>IF(N337="nulová",J337,0)</f>
        <v>0</v>
      </c>
      <c r="BJ337" s="23" t="s">
        <v>187</v>
      </c>
      <c r="BK337" s="230">
        <f>ROUND(I337*H337,0)</f>
        <v>0</v>
      </c>
      <c r="BL337" s="23" t="s">
        <v>224</v>
      </c>
      <c r="BM337" s="23" t="s">
        <v>652</v>
      </c>
    </row>
    <row r="338" spans="2:47" s="1" customFormat="1" ht="13.5">
      <c r="B338" s="45"/>
      <c r="C338" s="73"/>
      <c r="D338" s="233" t="s">
        <v>205</v>
      </c>
      <c r="E338" s="73"/>
      <c r="F338" s="254" t="s">
        <v>653</v>
      </c>
      <c r="G338" s="73"/>
      <c r="H338" s="73"/>
      <c r="I338" s="190"/>
      <c r="J338" s="73"/>
      <c r="K338" s="73"/>
      <c r="L338" s="71"/>
      <c r="M338" s="255"/>
      <c r="N338" s="46"/>
      <c r="O338" s="46"/>
      <c r="P338" s="46"/>
      <c r="Q338" s="46"/>
      <c r="R338" s="46"/>
      <c r="S338" s="46"/>
      <c r="T338" s="94"/>
      <c r="AT338" s="23" t="s">
        <v>205</v>
      </c>
      <c r="AU338" s="23" t="s">
        <v>187</v>
      </c>
    </row>
    <row r="339" spans="2:51" s="11" customFormat="1" ht="13.5">
      <c r="B339" s="231"/>
      <c r="C339" s="232"/>
      <c r="D339" s="233" t="s">
        <v>194</v>
      </c>
      <c r="E339" s="234" t="s">
        <v>22</v>
      </c>
      <c r="F339" s="235" t="s">
        <v>628</v>
      </c>
      <c r="G339" s="232"/>
      <c r="H339" s="236">
        <v>1.94</v>
      </c>
      <c r="I339" s="237"/>
      <c r="J339" s="232"/>
      <c r="K339" s="232"/>
      <c r="L339" s="238"/>
      <c r="M339" s="239"/>
      <c r="N339" s="240"/>
      <c r="O339" s="240"/>
      <c r="P339" s="240"/>
      <c r="Q339" s="240"/>
      <c r="R339" s="240"/>
      <c r="S339" s="240"/>
      <c r="T339" s="241"/>
      <c r="AT339" s="242" t="s">
        <v>194</v>
      </c>
      <c r="AU339" s="242" t="s">
        <v>187</v>
      </c>
      <c r="AV339" s="11" t="s">
        <v>187</v>
      </c>
      <c r="AW339" s="11" t="s">
        <v>35</v>
      </c>
      <c r="AX339" s="11" t="s">
        <v>73</v>
      </c>
      <c r="AY339" s="242" t="s">
        <v>180</v>
      </c>
    </row>
    <row r="340" spans="2:51" s="11" customFormat="1" ht="13.5">
      <c r="B340" s="231"/>
      <c r="C340" s="232"/>
      <c r="D340" s="233" t="s">
        <v>194</v>
      </c>
      <c r="E340" s="234" t="s">
        <v>22</v>
      </c>
      <c r="F340" s="235" t="s">
        <v>629</v>
      </c>
      <c r="G340" s="232"/>
      <c r="H340" s="236">
        <v>2.45</v>
      </c>
      <c r="I340" s="237"/>
      <c r="J340" s="232"/>
      <c r="K340" s="232"/>
      <c r="L340" s="238"/>
      <c r="M340" s="239"/>
      <c r="N340" s="240"/>
      <c r="O340" s="240"/>
      <c r="P340" s="240"/>
      <c r="Q340" s="240"/>
      <c r="R340" s="240"/>
      <c r="S340" s="240"/>
      <c r="T340" s="241"/>
      <c r="AT340" s="242" t="s">
        <v>194</v>
      </c>
      <c r="AU340" s="242" t="s">
        <v>187</v>
      </c>
      <c r="AV340" s="11" t="s">
        <v>187</v>
      </c>
      <c r="AW340" s="11" t="s">
        <v>35</v>
      </c>
      <c r="AX340" s="11" t="s">
        <v>73</v>
      </c>
      <c r="AY340" s="242" t="s">
        <v>180</v>
      </c>
    </row>
    <row r="341" spans="2:51" s="11" customFormat="1" ht="13.5">
      <c r="B341" s="231"/>
      <c r="C341" s="232"/>
      <c r="D341" s="233" t="s">
        <v>194</v>
      </c>
      <c r="E341" s="234" t="s">
        <v>22</v>
      </c>
      <c r="F341" s="235" t="s">
        <v>325</v>
      </c>
      <c r="G341" s="232"/>
      <c r="H341" s="236">
        <v>1.1</v>
      </c>
      <c r="I341" s="237"/>
      <c r="J341" s="232"/>
      <c r="K341" s="232"/>
      <c r="L341" s="238"/>
      <c r="M341" s="239"/>
      <c r="N341" s="240"/>
      <c r="O341" s="240"/>
      <c r="P341" s="240"/>
      <c r="Q341" s="240"/>
      <c r="R341" s="240"/>
      <c r="S341" s="240"/>
      <c r="T341" s="241"/>
      <c r="AT341" s="242" t="s">
        <v>194</v>
      </c>
      <c r="AU341" s="242" t="s">
        <v>187</v>
      </c>
      <c r="AV341" s="11" t="s">
        <v>187</v>
      </c>
      <c r="AW341" s="11" t="s">
        <v>35</v>
      </c>
      <c r="AX341" s="11" t="s">
        <v>73</v>
      </c>
      <c r="AY341" s="242" t="s">
        <v>180</v>
      </c>
    </row>
    <row r="342" spans="2:51" s="12" customFormat="1" ht="13.5">
      <c r="B342" s="243"/>
      <c r="C342" s="244"/>
      <c r="D342" s="233" t="s">
        <v>194</v>
      </c>
      <c r="E342" s="245" t="s">
        <v>22</v>
      </c>
      <c r="F342" s="246" t="s">
        <v>196</v>
      </c>
      <c r="G342" s="244"/>
      <c r="H342" s="247">
        <v>5.49</v>
      </c>
      <c r="I342" s="248"/>
      <c r="J342" s="244"/>
      <c r="K342" s="244"/>
      <c r="L342" s="249"/>
      <c r="M342" s="250"/>
      <c r="N342" s="251"/>
      <c r="O342" s="251"/>
      <c r="P342" s="251"/>
      <c r="Q342" s="251"/>
      <c r="R342" s="251"/>
      <c r="S342" s="251"/>
      <c r="T342" s="252"/>
      <c r="AT342" s="253" t="s">
        <v>194</v>
      </c>
      <c r="AU342" s="253" t="s">
        <v>187</v>
      </c>
      <c r="AV342" s="12" t="s">
        <v>186</v>
      </c>
      <c r="AW342" s="12" t="s">
        <v>35</v>
      </c>
      <c r="AX342" s="12" t="s">
        <v>10</v>
      </c>
      <c r="AY342" s="253" t="s">
        <v>180</v>
      </c>
    </row>
    <row r="343" spans="2:65" s="1" customFormat="1" ht="34.2" customHeight="1">
      <c r="B343" s="45"/>
      <c r="C343" s="220" t="s">
        <v>443</v>
      </c>
      <c r="D343" s="220" t="s">
        <v>182</v>
      </c>
      <c r="E343" s="221" t="s">
        <v>654</v>
      </c>
      <c r="F343" s="222" t="s">
        <v>655</v>
      </c>
      <c r="G343" s="223" t="s">
        <v>334</v>
      </c>
      <c r="H343" s="225"/>
      <c r="I343" s="225"/>
      <c r="J343" s="224">
        <f>ROUND(I343*H343,0)</f>
        <v>0</v>
      </c>
      <c r="K343" s="222" t="s">
        <v>193</v>
      </c>
      <c r="L343" s="71"/>
      <c r="M343" s="226" t="s">
        <v>22</v>
      </c>
      <c r="N343" s="227" t="s">
        <v>45</v>
      </c>
      <c r="O343" s="46"/>
      <c r="P343" s="228">
        <f>O343*H343</f>
        <v>0</v>
      </c>
      <c r="Q343" s="228">
        <v>0</v>
      </c>
      <c r="R343" s="228">
        <f>Q343*H343</f>
        <v>0</v>
      </c>
      <c r="S343" s="228">
        <v>0</v>
      </c>
      <c r="T343" s="229">
        <f>S343*H343</f>
        <v>0</v>
      </c>
      <c r="AR343" s="23" t="s">
        <v>224</v>
      </c>
      <c r="AT343" s="23" t="s">
        <v>182</v>
      </c>
      <c r="AU343" s="23" t="s">
        <v>187</v>
      </c>
      <c r="AY343" s="23" t="s">
        <v>180</v>
      </c>
      <c r="BE343" s="230">
        <f>IF(N343="základní",J343,0)</f>
        <v>0</v>
      </c>
      <c r="BF343" s="230">
        <f>IF(N343="snížená",J343,0)</f>
        <v>0</v>
      </c>
      <c r="BG343" s="230">
        <f>IF(N343="zákl. přenesená",J343,0)</f>
        <v>0</v>
      </c>
      <c r="BH343" s="230">
        <f>IF(N343="sníž. přenesená",J343,0)</f>
        <v>0</v>
      </c>
      <c r="BI343" s="230">
        <f>IF(N343="nulová",J343,0)</f>
        <v>0</v>
      </c>
      <c r="BJ343" s="23" t="s">
        <v>187</v>
      </c>
      <c r="BK343" s="230">
        <f>ROUND(I343*H343,0)</f>
        <v>0</v>
      </c>
      <c r="BL343" s="23" t="s">
        <v>224</v>
      </c>
      <c r="BM343" s="23" t="s">
        <v>656</v>
      </c>
    </row>
    <row r="344" spans="2:47" s="1" customFormat="1" ht="13.5">
      <c r="B344" s="45"/>
      <c r="C344" s="73"/>
      <c r="D344" s="233" t="s">
        <v>205</v>
      </c>
      <c r="E344" s="73"/>
      <c r="F344" s="254" t="s">
        <v>336</v>
      </c>
      <c r="G344" s="73"/>
      <c r="H344" s="73"/>
      <c r="I344" s="190"/>
      <c r="J344" s="73"/>
      <c r="K344" s="73"/>
      <c r="L344" s="71"/>
      <c r="M344" s="255"/>
      <c r="N344" s="46"/>
      <c r="O344" s="46"/>
      <c r="P344" s="46"/>
      <c r="Q344" s="46"/>
      <c r="R344" s="46"/>
      <c r="S344" s="46"/>
      <c r="T344" s="94"/>
      <c r="AT344" s="23" t="s">
        <v>205</v>
      </c>
      <c r="AU344" s="23" t="s">
        <v>187</v>
      </c>
    </row>
    <row r="345" spans="2:63" s="10" customFormat="1" ht="29.85" customHeight="1">
      <c r="B345" s="204"/>
      <c r="C345" s="205"/>
      <c r="D345" s="206" t="s">
        <v>72</v>
      </c>
      <c r="E345" s="218" t="s">
        <v>657</v>
      </c>
      <c r="F345" s="218" t="s">
        <v>658</v>
      </c>
      <c r="G345" s="205"/>
      <c r="H345" s="205"/>
      <c r="I345" s="208"/>
      <c r="J345" s="219">
        <f>BK345</f>
        <v>0</v>
      </c>
      <c r="K345" s="205"/>
      <c r="L345" s="210"/>
      <c r="M345" s="211"/>
      <c r="N345" s="212"/>
      <c r="O345" s="212"/>
      <c r="P345" s="213">
        <f>SUM(P346:P375)</f>
        <v>0</v>
      </c>
      <c r="Q345" s="212"/>
      <c r="R345" s="213">
        <f>SUM(R346:R375)</f>
        <v>0</v>
      </c>
      <c r="S345" s="212"/>
      <c r="T345" s="214">
        <f>SUM(T346:T375)</f>
        <v>0</v>
      </c>
      <c r="AR345" s="215" t="s">
        <v>187</v>
      </c>
      <c r="AT345" s="216" t="s">
        <v>72</v>
      </c>
      <c r="AU345" s="216" t="s">
        <v>10</v>
      </c>
      <c r="AY345" s="215" t="s">
        <v>180</v>
      </c>
      <c r="BK345" s="217">
        <f>SUM(BK346:BK375)</f>
        <v>0</v>
      </c>
    </row>
    <row r="346" spans="2:65" s="1" customFormat="1" ht="22.8" customHeight="1">
      <c r="B346" s="45"/>
      <c r="C346" s="220" t="s">
        <v>659</v>
      </c>
      <c r="D346" s="220" t="s">
        <v>182</v>
      </c>
      <c r="E346" s="221" t="s">
        <v>660</v>
      </c>
      <c r="F346" s="222" t="s">
        <v>661</v>
      </c>
      <c r="G346" s="223" t="s">
        <v>192</v>
      </c>
      <c r="H346" s="224">
        <v>13.81</v>
      </c>
      <c r="I346" s="225"/>
      <c r="J346" s="224">
        <f>ROUND(I346*H346,0)</f>
        <v>0</v>
      </c>
      <c r="K346" s="222" t="s">
        <v>193</v>
      </c>
      <c r="L346" s="71"/>
      <c r="M346" s="226" t="s">
        <v>22</v>
      </c>
      <c r="N346" s="227" t="s">
        <v>45</v>
      </c>
      <c r="O346" s="46"/>
      <c r="P346" s="228">
        <f>O346*H346</f>
        <v>0</v>
      </c>
      <c r="Q346" s="228">
        <v>0</v>
      </c>
      <c r="R346" s="228">
        <f>Q346*H346</f>
        <v>0</v>
      </c>
      <c r="S346" s="228">
        <v>0</v>
      </c>
      <c r="T346" s="229">
        <f>S346*H346</f>
        <v>0</v>
      </c>
      <c r="AR346" s="23" t="s">
        <v>224</v>
      </c>
      <c r="AT346" s="23" t="s">
        <v>182</v>
      </c>
      <c r="AU346" s="23" t="s">
        <v>187</v>
      </c>
      <c r="AY346" s="23" t="s">
        <v>180</v>
      </c>
      <c r="BE346" s="230">
        <f>IF(N346="základní",J346,0)</f>
        <v>0</v>
      </c>
      <c r="BF346" s="230">
        <f>IF(N346="snížená",J346,0)</f>
        <v>0</v>
      </c>
      <c r="BG346" s="230">
        <f>IF(N346="zákl. přenesená",J346,0)</f>
        <v>0</v>
      </c>
      <c r="BH346" s="230">
        <f>IF(N346="sníž. přenesená",J346,0)</f>
        <v>0</v>
      </c>
      <c r="BI346" s="230">
        <f>IF(N346="nulová",J346,0)</f>
        <v>0</v>
      </c>
      <c r="BJ346" s="23" t="s">
        <v>187</v>
      </c>
      <c r="BK346" s="230">
        <f>ROUND(I346*H346,0)</f>
        <v>0</v>
      </c>
      <c r="BL346" s="23" t="s">
        <v>224</v>
      </c>
      <c r="BM346" s="23" t="s">
        <v>662</v>
      </c>
    </row>
    <row r="347" spans="2:47" s="1" customFormat="1" ht="13.5">
      <c r="B347" s="45"/>
      <c r="C347" s="73"/>
      <c r="D347" s="233" t="s">
        <v>205</v>
      </c>
      <c r="E347" s="73"/>
      <c r="F347" s="254" t="s">
        <v>663</v>
      </c>
      <c r="G347" s="73"/>
      <c r="H347" s="73"/>
      <c r="I347" s="190"/>
      <c r="J347" s="73"/>
      <c r="K347" s="73"/>
      <c r="L347" s="71"/>
      <c r="M347" s="255"/>
      <c r="N347" s="46"/>
      <c r="O347" s="46"/>
      <c r="P347" s="46"/>
      <c r="Q347" s="46"/>
      <c r="R347" s="46"/>
      <c r="S347" s="46"/>
      <c r="T347" s="94"/>
      <c r="AT347" s="23" t="s">
        <v>205</v>
      </c>
      <c r="AU347" s="23" t="s">
        <v>187</v>
      </c>
    </row>
    <row r="348" spans="2:51" s="11" customFormat="1" ht="13.5">
      <c r="B348" s="231"/>
      <c r="C348" s="232"/>
      <c r="D348" s="233" t="s">
        <v>194</v>
      </c>
      <c r="E348" s="234" t="s">
        <v>22</v>
      </c>
      <c r="F348" s="235" t="s">
        <v>664</v>
      </c>
      <c r="G348" s="232"/>
      <c r="H348" s="236">
        <v>13.81</v>
      </c>
      <c r="I348" s="237"/>
      <c r="J348" s="232"/>
      <c r="K348" s="232"/>
      <c r="L348" s="238"/>
      <c r="M348" s="239"/>
      <c r="N348" s="240"/>
      <c r="O348" s="240"/>
      <c r="P348" s="240"/>
      <c r="Q348" s="240"/>
      <c r="R348" s="240"/>
      <c r="S348" s="240"/>
      <c r="T348" s="241"/>
      <c r="AT348" s="242" t="s">
        <v>194</v>
      </c>
      <c r="AU348" s="242" t="s">
        <v>187</v>
      </c>
      <c r="AV348" s="11" t="s">
        <v>187</v>
      </c>
      <c r="AW348" s="11" t="s">
        <v>35</v>
      </c>
      <c r="AX348" s="11" t="s">
        <v>73</v>
      </c>
      <c r="AY348" s="242" t="s">
        <v>180</v>
      </c>
    </row>
    <row r="349" spans="2:51" s="12" customFormat="1" ht="13.5">
      <c r="B349" s="243"/>
      <c r="C349" s="244"/>
      <c r="D349" s="233" t="s">
        <v>194</v>
      </c>
      <c r="E349" s="245" t="s">
        <v>22</v>
      </c>
      <c r="F349" s="246" t="s">
        <v>196</v>
      </c>
      <c r="G349" s="244"/>
      <c r="H349" s="247">
        <v>13.81</v>
      </c>
      <c r="I349" s="248"/>
      <c r="J349" s="244"/>
      <c r="K349" s="244"/>
      <c r="L349" s="249"/>
      <c r="M349" s="250"/>
      <c r="N349" s="251"/>
      <c r="O349" s="251"/>
      <c r="P349" s="251"/>
      <c r="Q349" s="251"/>
      <c r="R349" s="251"/>
      <c r="S349" s="251"/>
      <c r="T349" s="252"/>
      <c r="AT349" s="253" t="s">
        <v>194</v>
      </c>
      <c r="AU349" s="253" t="s">
        <v>187</v>
      </c>
      <c r="AV349" s="12" t="s">
        <v>186</v>
      </c>
      <c r="AW349" s="12" t="s">
        <v>35</v>
      </c>
      <c r="AX349" s="12" t="s">
        <v>10</v>
      </c>
      <c r="AY349" s="253" t="s">
        <v>180</v>
      </c>
    </row>
    <row r="350" spans="2:65" s="1" customFormat="1" ht="14.4" customHeight="1">
      <c r="B350" s="45"/>
      <c r="C350" s="220" t="s">
        <v>447</v>
      </c>
      <c r="D350" s="220" t="s">
        <v>182</v>
      </c>
      <c r="E350" s="221" t="s">
        <v>665</v>
      </c>
      <c r="F350" s="222" t="s">
        <v>666</v>
      </c>
      <c r="G350" s="223" t="s">
        <v>192</v>
      </c>
      <c r="H350" s="224">
        <v>19.3</v>
      </c>
      <c r="I350" s="225"/>
      <c r="J350" s="224">
        <f>ROUND(I350*H350,0)</f>
        <v>0</v>
      </c>
      <c r="K350" s="222" t="s">
        <v>193</v>
      </c>
      <c r="L350" s="71"/>
      <c r="M350" s="226" t="s">
        <v>22</v>
      </c>
      <c r="N350" s="227" t="s">
        <v>45</v>
      </c>
      <c r="O350" s="46"/>
      <c r="P350" s="228">
        <f>O350*H350</f>
        <v>0</v>
      </c>
      <c r="Q350" s="228">
        <v>0</v>
      </c>
      <c r="R350" s="228">
        <f>Q350*H350</f>
        <v>0</v>
      </c>
      <c r="S350" s="228">
        <v>0</v>
      </c>
      <c r="T350" s="229">
        <f>S350*H350</f>
        <v>0</v>
      </c>
      <c r="AR350" s="23" t="s">
        <v>224</v>
      </c>
      <c r="AT350" s="23" t="s">
        <v>182</v>
      </c>
      <c r="AU350" s="23" t="s">
        <v>187</v>
      </c>
      <c r="AY350" s="23" t="s">
        <v>180</v>
      </c>
      <c r="BE350" s="230">
        <f>IF(N350="základní",J350,0)</f>
        <v>0</v>
      </c>
      <c r="BF350" s="230">
        <f>IF(N350="snížená",J350,0)</f>
        <v>0</v>
      </c>
      <c r="BG350" s="230">
        <f>IF(N350="zákl. přenesená",J350,0)</f>
        <v>0</v>
      </c>
      <c r="BH350" s="230">
        <f>IF(N350="sníž. přenesená",J350,0)</f>
        <v>0</v>
      </c>
      <c r="BI350" s="230">
        <f>IF(N350="nulová",J350,0)</f>
        <v>0</v>
      </c>
      <c r="BJ350" s="23" t="s">
        <v>187</v>
      </c>
      <c r="BK350" s="230">
        <f>ROUND(I350*H350,0)</f>
        <v>0</v>
      </c>
      <c r="BL350" s="23" t="s">
        <v>224</v>
      </c>
      <c r="BM350" s="23" t="s">
        <v>667</v>
      </c>
    </row>
    <row r="351" spans="2:51" s="11" customFormat="1" ht="13.5">
      <c r="B351" s="231"/>
      <c r="C351" s="232"/>
      <c r="D351" s="233" t="s">
        <v>194</v>
      </c>
      <c r="E351" s="234" t="s">
        <v>22</v>
      </c>
      <c r="F351" s="235" t="s">
        <v>664</v>
      </c>
      <c r="G351" s="232"/>
      <c r="H351" s="236">
        <v>13.81</v>
      </c>
      <c r="I351" s="237"/>
      <c r="J351" s="232"/>
      <c r="K351" s="232"/>
      <c r="L351" s="238"/>
      <c r="M351" s="239"/>
      <c r="N351" s="240"/>
      <c r="O351" s="240"/>
      <c r="P351" s="240"/>
      <c r="Q351" s="240"/>
      <c r="R351" s="240"/>
      <c r="S351" s="240"/>
      <c r="T351" s="241"/>
      <c r="AT351" s="242" t="s">
        <v>194</v>
      </c>
      <c r="AU351" s="242" t="s">
        <v>187</v>
      </c>
      <c r="AV351" s="11" t="s">
        <v>187</v>
      </c>
      <c r="AW351" s="11" t="s">
        <v>35</v>
      </c>
      <c r="AX351" s="11" t="s">
        <v>73</v>
      </c>
      <c r="AY351" s="242" t="s">
        <v>180</v>
      </c>
    </row>
    <row r="352" spans="2:51" s="11" customFormat="1" ht="13.5">
      <c r="B352" s="231"/>
      <c r="C352" s="232"/>
      <c r="D352" s="233" t="s">
        <v>194</v>
      </c>
      <c r="E352" s="234" t="s">
        <v>22</v>
      </c>
      <c r="F352" s="235" t="s">
        <v>628</v>
      </c>
      <c r="G352" s="232"/>
      <c r="H352" s="236">
        <v>1.94</v>
      </c>
      <c r="I352" s="237"/>
      <c r="J352" s="232"/>
      <c r="K352" s="232"/>
      <c r="L352" s="238"/>
      <c r="M352" s="239"/>
      <c r="N352" s="240"/>
      <c r="O352" s="240"/>
      <c r="P352" s="240"/>
      <c r="Q352" s="240"/>
      <c r="R352" s="240"/>
      <c r="S352" s="240"/>
      <c r="T352" s="241"/>
      <c r="AT352" s="242" t="s">
        <v>194</v>
      </c>
      <c r="AU352" s="242" t="s">
        <v>187</v>
      </c>
      <c r="AV352" s="11" t="s">
        <v>187</v>
      </c>
      <c r="AW352" s="11" t="s">
        <v>35</v>
      </c>
      <c r="AX352" s="11" t="s">
        <v>73</v>
      </c>
      <c r="AY352" s="242" t="s">
        <v>180</v>
      </c>
    </row>
    <row r="353" spans="2:51" s="11" customFormat="1" ht="13.5">
      <c r="B353" s="231"/>
      <c r="C353" s="232"/>
      <c r="D353" s="233" t="s">
        <v>194</v>
      </c>
      <c r="E353" s="234" t="s">
        <v>22</v>
      </c>
      <c r="F353" s="235" t="s">
        <v>324</v>
      </c>
      <c r="G353" s="232"/>
      <c r="H353" s="236">
        <v>2.45</v>
      </c>
      <c r="I353" s="237"/>
      <c r="J353" s="232"/>
      <c r="K353" s="232"/>
      <c r="L353" s="238"/>
      <c r="M353" s="239"/>
      <c r="N353" s="240"/>
      <c r="O353" s="240"/>
      <c r="P353" s="240"/>
      <c r="Q353" s="240"/>
      <c r="R353" s="240"/>
      <c r="S353" s="240"/>
      <c r="T353" s="241"/>
      <c r="AT353" s="242" t="s">
        <v>194</v>
      </c>
      <c r="AU353" s="242" t="s">
        <v>187</v>
      </c>
      <c r="AV353" s="11" t="s">
        <v>187</v>
      </c>
      <c r="AW353" s="11" t="s">
        <v>35</v>
      </c>
      <c r="AX353" s="11" t="s">
        <v>73</v>
      </c>
      <c r="AY353" s="242" t="s">
        <v>180</v>
      </c>
    </row>
    <row r="354" spans="2:51" s="11" customFormat="1" ht="13.5">
      <c r="B354" s="231"/>
      <c r="C354" s="232"/>
      <c r="D354" s="233" t="s">
        <v>194</v>
      </c>
      <c r="E354" s="234" t="s">
        <v>22</v>
      </c>
      <c r="F354" s="235" t="s">
        <v>325</v>
      </c>
      <c r="G354" s="232"/>
      <c r="H354" s="236">
        <v>1.1</v>
      </c>
      <c r="I354" s="237"/>
      <c r="J354" s="232"/>
      <c r="K354" s="232"/>
      <c r="L354" s="238"/>
      <c r="M354" s="239"/>
      <c r="N354" s="240"/>
      <c r="O354" s="240"/>
      <c r="P354" s="240"/>
      <c r="Q354" s="240"/>
      <c r="R354" s="240"/>
      <c r="S354" s="240"/>
      <c r="T354" s="241"/>
      <c r="AT354" s="242" t="s">
        <v>194</v>
      </c>
      <c r="AU354" s="242" t="s">
        <v>187</v>
      </c>
      <c r="AV354" s="11" t="s">
        <v>187</v>
      </c>
      <c r="AW354" s="11" t="s">
        <v>35</v>
      </c>
      <c r="AX354" s="11" t="s">
        <v>73</v>
      </c>
      <c r="AY354" s="242" t="s">
        <v>180</v>
      </c>
    </row>
    <row r="355" spans="2:51" s="12" customFormat="1" ht="13.5">
      <c r="B355" s="243"/>
      <c r="C355" s="244"/>
      <c r="D355" s="233" t="s">
        <v>194</v>
      </c>
      <c r="E355" s="245" t="s">
        <v>22</v>
      </c>
      <c r="F355" s="246" t="s">
        <v>196</v>
      </c>
      <c r="G355" s="244"/>
      <c r="H355" s="247">
        <v>19.3</v>
      </c>
      <c r="I355" s="248"/>
      <c r="J355" s="244"/>
      <c r="K355" s="244"/>
      <c r="L355" s="249"/>
      <c r="M355" s="250"/>
      <c r="N355" s="251"/>
      <c r="O355" s="251"/>
      <c r="P355" s="251"/>
      <c r="Q355" s="251"/>
      <c r="R355" s="251"/>
      <c r="S355" s="251"/>
      <c r="T355" s="252"/>
      <c r="AT355" s="253" t="s">
        <v>194</v>
      </c>
      <c r="AU355" s="253" t="s">
        <v>187</v>
      </c>
      <c r="AV355" s="12" t="s">
        <v>186</v>
      </c>
      <c r="AW355" s="12" t="s">
        <v>35</v>
      </c>
      <c r="AX355" s="12" t="s">
        <v>10</v>
      </c>
      <c r="AY355" s="253" t="s">
        <v>180</v>
      </c>
    </row>
    <row r="356" spans="2:65" s="1" customFormat="1" ht="22.8" customHeight="1">
      <c r="B356" s="45"/>
      <c r="C356" s="220" t="s">
        <v>668</v>
      </c>
      <c r="D356" s="220" t="s">
        <v>182</v>
      </c>
      <c r="E356" s="221" t="s">
        <v>669</v>
      </c>
      <c r="F356" s="222" t="s">
        <v>670</v>
      </c>
      <c r="G356" s="223" t="s">
        <v>192</v>
      </c>
      <c r="H356" s="224">
        <v>13.81</v>
      </c>
      <c r="I356" s="225"/>
      <c r="J356" s="224">
        <f>ROUND(I356*H356,0)</f>
        <v>0</v>
      </c>
      <c r="K356" s="222" t="s">
        <v>193</v>
      </c>
      <c r="L356" s="71"/>
      <c r="M356" s="226" t="s">
        <v>22</v>
      </c>
      <c r="N356" s="227" t="s">
        <v>45</v>
      </c>
      <c r="O356" s="46"/>
      <c r="P356" s="228">
        <f>O356*H356</f>
        <v>0</v>
      </c>
      <c r="Q356" s="228">
        <v>0</v>
      </c>
      <c r="R356" s="228">
        <f>Q356*H356</f>
        <v>0</v>
      </c>
      <c r="S356" s="228">
        <v>0</v>
      </c>
      <c r="T356" s="229">
        <f>S356*H356</f>
        <v>0</v>
      </c>
      <c r="AR356" s="23" t="s">
        <v>224</v>
      </c>
      <c r="AT356" s="23" t="s">
        <v>182</v>
      </c>
      <c r="AU356" s="23" t="s">
        <v>187</v>
      </c>
      <c r="AY356" s="23" t="s">
        <v>180</v>
      </c>
      <c r="BE356" s="230">
        <f>IF(N356="základní",J356,0)</f>
        <v>0</v>
      </c>
      <c r="BF356" s="230">
        <f>IF(N356="snížená",J356,0)</f>
        <v>0</v>
      </c>
      <c r="BG356" s="230">
        <f>IF(N356="zákl. přenesená",J356,0)</f>
        <v>0</v>
      </c>
      <c r="BH356" s="230">
        <f>IF(N356="sníž. přenesená",J356,0)</f>
        <v>0</v>
      </c>
      <c r="BI356" s="230">
        <f>IF(N356="nulová",J356,0)</f>
        <v>0</v>
      </c>
      <c r="BJ356" s="23" t="s">
        <v>187</v>
      </c>
      <c r="BK356" s="230">
        <f>ROUND(I356*H356,0)</f>
        <v>0</v>
      </c>
      <c r="BL356" s="23" t="s">
        <v>224</v>
      </c>
      <c r="BM356" s="23" t="s">
        <v>671</v>
      </c>
    </row>
    <row r="357" spans="2:51" s="11" customFormat="1" ht="13.5">
      <c r="B357" s="231"/>
      <c r="C357" s="232"/>
      <c r="D357" s="233" t="s">
        <v>194</v>
      </c>
      <c r="E357" s="234" t="s">
        <v>22</v>
      </c>
      <c r="F357" s="235" t="s">
        <v>664</v>
      </c>
      <c r="G357" s="232"/>
      <c r="H357" s="236">
        <v>13.81</v>
      </c>
      <c r="I357" s="237"/>
      <c r="J357" s="232"/>
      <c r="K357" s="232"/>
      <c r="L357" s="238"/>
      <c r="M357" s="239"/>
      <c r="N357" s="240"/>
      <c r="O357" s="240"/>
      <c r="P357" s="240"/>
      <c r="Q357" s="240"/>
      <c r="R357" s="240"/>
      <c r="S357" s="240"/>
      <c r="T357" s="241"/>
      <c r="AT357" s="242" t="s">
        <v>194</v>
      </c>
      <c r="AU357" s="242" t="s">
        <v>187</v>
      </c>
      <c r="AV357" s="11" t="s">
        <v>187</v>
      </c>
      <c r="AW357" s="11" t="s">
        <v>35</v>
      </c>
      <c r="AX357" s="11" t="s">
        <v>73</v>
      </c>
      <c r="AY357" s="242" t="s">
        <v>180</v>
      </c>
    </row>
    <row r="358" spans="2:51" s="12" customFormat="1" ht="13.5">
      <c r="B358" s="243"/>
      <c r="C358" s="244"/>
      <c r="D358" s="233" t="s">
        <v>194</v>
      </c>
      <c r="E358" s="245" t="s">
        <v>22</v>
      </c>
      <c r="F358" s="246" t="s">
        <v>196</v>
      </c>
      <c r="G358" s="244"/>
      <c r="H358" s="247">
        <v>13.81</v>
      </c>
      <c r="I358" s="248"/>
      <c r="J358" s="244"/>
      <c r="K358" s="244"/>
      <c r="L358" s="249"/>
      <c r="M358" s="250"/>
      <c r="N358" s="251"/>
      <c r="O358" s="251"/>
      <c r="P358" s="251"/>
      <c r="Q358" s="251"/>
      <c r="R358" s="251"/>
      <c r="S358" s="251"/>
      <c r="T358" s="252"/>
      <c r="AT358" s="253" t="s">
        <v>194</v>
      </c>
      <c r="AU358" s="253" t="s">
        <v>187</v>
      </c>
      <c r="AV358" s="12" t="s">
        <v>186</v>
      </c>
      <c r="AW358" s="12" t="s">
        <v>35</v>
      </c>
      <c r="AX358" s="12" t="s">
        <v>10</v>
      </c>
      <c r="AY358" s="253" t="s">
        <v>180</v>
      </c>
    </row>
    <row r="359" spans="2:65" s="1" customFormat="1" ht="14.4" customHeight="1">
      <c r="B359" s="45"/>
      <c r="C359" s="266" t="s">
        <v>451</v>
      </c>
      <c r="D359" s="266" t="s">
        <v>594</v>
      </c>
      <c r="E359" s="267" t="s">
        <v>672</v>
      </c>
      <c r="F359" s="268" t="s">
        <v>673</v>
      </c>
      <c r="G359" s="269" t="s">
        <v>192</v>
      </c>
      <c r="H359" s="270">
        <v>15.19</v>
      </c>
      <c r="I359" s="271"/>
      <c r="J359" s="270">
        <f>ROUND(I359*H359,0)</f>
        <v>0</v>
      </c>
      <c r="K359" s="268" t="s">
        <v>193</v>
      </c>
      <c r="L359" s="272"/>
      <c r="M359" s="273" t="s">
        <v>22</v>
      </c>
      <c r="N359" s="274" t="s">
        <v>45</v>
      </c>
      <c r="O359" s="46"/>
      <c r="P359" s="228">
        <f>O359*H359</f>
        <v>0</v>
      </c>
      <c r="Q359" s="228">
        <v>0</v>
      </c>
      <c r="R359" s="228">
        <f>Q359*H359</f>
        <v>0</v>
      </c>
      <c r="S359" s="228">
        <v>0</v>
      </c>
      <c r="T359" s="229">
        <f>S359*H359</f>
        <v>0</v>
      </c>
      <c r="AR359" s="23" t="s">
        <v>270</v>
      </c>
      <c r="AT359" s="23" t="s">
        <v>594</v>
      </c>
      <c r="AU359" s="23" t="s">
        <v>187</v>
      </c>
      <c r="AY359" s="23" t="s">
        <v>180</v>
      </c>
      <c r="BE359" s="230">
        <f>IF(N359="základní",J359,0)</f>
        <v>0</v>
      </c>
      <c r="BF359" s="230">
        <f>IF(N359="snížená",J359,0)</f>
        <v>0</v>
      </c>
      <c r="BG359" s="230">
        <f>IF(N359="zákl. přenesená",J359,0)</f>
        <v>0</v>
      </c>
      <c r="BH359" s="230">
        <f>IF(N359="sníž. přenesená",J359,0)</f>
        <v>0</v>
      </c>
      <c r="BI359" s="230">
        <f>IF(N359="nulová",J359,0)</f>
        <v>0</v>
      </c>
      <c r="BJ359" s="23" t="s">
        <v>187</v>
      </c>
      <c r="BK359" s="230">
        <f>ROUND(I359*H359,0)</f>
        <v>0</v>
      </c>
      <c r="BL359" s="23" t="s">
        <v>224</v>
      </c>
      <c r="BM359" s="23" t="s">
        <v>674</v>
      </c>
    </row>
    <row r="360" spans="2:51" s="11" customFormat="1" ht="13.5">
      <c r="B360" s="231"/>
      <c r="C360" s="232"/>
      <c r="D360" s="233" t="s">
        <v>194</v>
      </c>
      <c r="E360" s="234" t="s">
        <v>22</v>
      </c>
      <c r="F360" s="235" t="s">
        <v>675</v>
      </c>
      <c r="G360" s="232"/>
      <c r="H360" s="236">
        <v>15.19</v>
      </c>
      <c r="I360" s="237"/>
      <c r="J360" s="232"/>
      <c r="K360" s="232"/>
      <c r="L360" s="238"/>
      <c r="M360" s="239"/>
      <c r="N360" s="240"/>
      <c r="O360" s="240"/>
      <c r="P360" s="240"/>
      <c r="Q360" s="240"/>
      <c r="R360" s="240"/>
      <c r="S360" s="240"/>
      <c r="T360" s="241"/>
      <c r="AT360" s="242" t="s">
        <v>194</v>
      </c>
      <c r="AU360" s="242" t="s">
        <v>187</v>
      </c>
      <c r="AV360" s="11" t="s">
        <v>187</v>
      </c>
      <c r="AW360" s="11" t="s">
        <v>35</v>
      </c>
      <c r="AX360" s="11" t="s">
        <v>73</v>
      </c>
      <c r="AY360" s="242" t="s">
        <v>180</v>
      </c>
    </row>
    <row r="361" spans="2:51" s="12" customFormat="1" ht="13.5">
      <c r="B361" s="243"/>
      <c r="C361" s="244"/>
      <c r="D361" s="233" t="s">
        <v>194</v>
      </c>
      <c r="E361" s="245" t="s">
        <v>22</v>
      </c>
      <c r="F361" s="246" t="s">
        <v>196</v>
      </c>
      <c r="G361" s="244"/>
      <c r="H361" s="247">
        <v>15.19</v>
      </c>
      <c r="I361" s="248"/>
      <c r="J361" s="244"/>
      <c r="K361" s="244"/>
      <c r="L361" s="249"/>
      <c r="M361" s="250"/>
      <c r="N361" s="251"/>
      <c r="O361" s="251"/>
      <c r="P361" s="251"/>
      <c r="Q361" s="251"/>
      <c r="R361" s="251"/>
      <c r="S361" s="251"/>
      <c r="T361" s="252"/>
      <c r="AT361" s="253" t="s">
        <v>194</v>
      </c>
      <c r="AU361" s="253" t="s">
        <v>187</v>
      </c>
      <c r="AV361" s="12" t="s">
        <v>186</v>
      </c>
      <c r="AW361" s="12" t="s">
        <v>35</v>
      </c>
      <c r="AX361" s="12" t="s">
        <v>10</v>
      </c>
      <c r="AY361" s="253" t="s">
        <v>180</v>
      </c>
    </row>
    <row r="362" spans="2:65" s="1" customFormat="1" ht="14.4" customHeight="1">
      <c r="B362" s="45"/>
      <c r="C362" s="220" t="s">
        <v>676</v>
      </c>
      <c r="D362" s="220" t="s">
        <v>182</v>
      </c>
      <c r="E362" s="221" t="s">
        <v>677</v>
      </c>
      <c r="F362" s="222" t="s">
        <v>678</v>
      </c>
      <c r="G362" s="223" t="s">
        <v>203</v>
      </c>
      <c r="H362" s="224">
        <v>25.66</v>
      </c>
      <c r="I362" s="225"/>
      <c r="J362" s="224">
        <f>ROUND(I362*H362,0)</f>
        <v>0</v>
      </c>
      <c r="K362" s="222" t="s">
        <v>193</v>
      </c>
      <c r="L362" s="71"/>
      <c r="M362" s="226" t="s">
        <v>22</v>
      </c>
      <c r="N362" s="227" t="s">
        <v>45</v>
      </c>
      <c r="O362" s="46"/>
      <c r="P362" s="228">
        <f>O362*H362</f>
        <v>0</v>
      </c>
      <c r="Q362" s="228">
        <v>0</v>
      </c>
      <c r="R362" s="228">
        <f>Q362*H362</f>
        <v>0</v>
      </c>
      <c r="S362" s="228">
        <v>0</v>
      </c>
      <c r="T362" s="229">
        <f>S362*H362</f>
        <v>0</v>
      </c>
      <c r="AR362" s="23" t="s">
        <v>224</v>
      </c>
      <c r="AT362" s="23" t="s">
        <v>182</v>
      </c>
      <c r="AU362" s="23" t="s">
        <v>187</v>
      </c>
      <c r="AY362" s="23" t="s">
        <v>180</v>
      </c>
      <c r="BE362" s="230">
        <f>IF(N362="základní",J362,0)</f>
        <v>0</v>
      </c>
      <c r="BF362" s="230">
        <f>IF(N362="snížená",J362,0)</f>
        <v>0</v>
      </c>
      <c r="BG362" s="230">
        <f>IF(N362="zákl. přenesená",J362,0)</f>
        <v>0</v>
      </c>
      <c r="BH362" s="230">
        <f>IF(N362="sníž. přenesená",J362,0)</f>
        <v>0</v>
      </c>
      <c r="BI362" s="230">
        <f>IF(N362="nulová",J362,0)</f>
        <v>0</v>
      </c>
      <c r="BJ362" s="23" t="s">
        <v>187</v>
      </c>
      <c r="BK362" s="230">
        <f>ROUND(I362*H362,0)</f>
        <v>0</v>
      </c>
      <c r="BL362" s="23" t="s">
        <v>224</v>
      </c>
      <c r="BM362" s="23" t="s">
        <v>679</v>
      </c>
    </row>
    <row r="363" spans="2:51" s="11" customFormat="1" ht="13.5">
      <c r="B363" s="231"/>
      <c r="C363" s="232"/>
      <c r="D363" s="233" t="s">
        <v>194</v>
      </c>
      <c r="E363" s="234" t="s">
        <v>22</v>
      </c>
      <c r="F363" s="235" t="s">
        <v>680</v>
      </c>
      <c r="G363" s="232"/>
      <c r="H363" s="236">
        <v>14.1</v>
      </c>
      <c r="I363" s="237"/>
      <c r="J363" s="232"/>
      <c r="K363" s="232"/>
      <c r="L363" s="238"/>
      <c r="M363" s="239"/>
      <c r="N363" s="240"/>
      <c r="O363" s="240"/>
      <c r="P363" s="240"/>
      <c r="Q363" s="240"/>
      <c r="R363" s="240"/>
      <c r="S363" s="240"/>
      <c r="T363" s="241"/>
      <c r="AT363" s="242" t="s">
        <v>194</v>
      </c>
      <c r="AU363" s="242" t="s">
        <v>187</v>
      </c>
      <c r="AV363" s="11" t="s">
        <v>187</v>
      </c>
      <c r="AW363" s="11" t="s">
        <v>35</v>
      </c>
      <c r="AX363" s="11" t="s">
        <v>73</v>
      </c>
      <c r="AY363" s="242" t="s">
        <v>180</v>
      </c>
    </row>
    <row r="364" spans="2:51" s="11" customFormat="1" ht="13.5">
      <c r="B364" s="231"/>
      <c r="C364" s="232"/>
      <c r="D364" s="233" t="s">
        <v>194</v>
      </c>
      <c r="E364" s="234" t="s">
        <v>22</v>
      </c>
      <c r="F364" s="235" t="s">
        <v>681</v>
      </c>
      <c r="G364" s="232"/>
      <c r="H364" s="236">
        <v>2.72</v>
      </c>
      <c r="I364" s="237"/>
      <c r="J364" s="232"/>
      <c r="K364" s="232"/>
      <c r="L364" s="238"/>
      <c r="M364" s="239"/>
      <c r="N364" s="240"/>
      <c r="O364" s="240"/>
      <c r="P364" s="240"/>
      <c r="Q364" s="240"/>
      <c r="R364" s="240"/>
      <c r="S364" s="240"/>
      <c r="T364" s="241"/>
      <c r="AT364" s="242" t="s">
        <v>194</v>
      </c>
      <c r="AU364" s="242" t="s">
        <v>187</v>
      </c>
      <c r="AV364" s="11" t="s">
        <v>187</v>
      </c>
      <c r="AW364" s="11" t="s">
        <v>35</v>
      </c>
      <c r="AX364" s="11" t="s">
        <v>73</v>
      </c>
      <c r="AY364" s="242" t="s">
        <v>180</v>
      </c>
    </row>
    <row r="365" spans="2:51" s="11" customFormat="1" ht="13.5">
      <c r="B365" s="231"/>
      <c r="C365" s="232"/>
      <c r="D365" s="233" t="s">
        <v>194</v>
      </c>
      <c r="E365" s="234" t="s">
        <v>22</v>
      </c>
      <c r="F365" s="235" t="s">
        <v>682</v>
      </c>
      <c r="G365" s="232"/>
      <c r="H365" s="236">
        <v>5.1</v>
      </c>
      <c r="I365" s="237"/>
      <c r="J365" s="232"/>
      <c r="K365" s="232"/>
      <c r="L365" s="238"/>
      <c r="M365" s="239"/>
      <c r="N365" s="240"/>
      <c r="O365" s="240"/>
      <c r="P365" s="240"/>
      <c r="Q365" s="240"/>
      <c r="R365" s="240"/>
      <c r="S365" s="240"/>
      <c r="T365" s="241"/>
      <c r="AT365" s="242" t="s">
        <v>194</v>
      </c>
      <c r="AU365" s="242" t="s">
        <v>187</v>
      </c>
      <c r="AV365" s="11" t="s">
        <v>187</v>
      </c>
      <c r="AW365" s="11" t="s">
        <v>35</v>
      </c>
      <c r="AX365" s="11" t="s">
        <v>73</v>
      </c>
      <c r="AY365" s="242" t="s">
        <v>180</v>
      </c>
    </row>
    <row r="366" spans="2:51" s="11" customFormat="1" ht="13.5">
      <c r="B366" s="231"/>
      <c r="C366" s="232"/>
      <c r="D366" s="233" t="s">
        <v>194</v>
      </c>
      <c r="E366" s="234" t="s">
        <v>22</v>
      </c>
      <c r="F366" s="235" t="s">
        <v>683</v>
      </c>
      <c r="G366" s="232"/>
      <c r="H366" s="236">
        <v>3.74</v>
      </c>
      <c r="I366" s="237"/>
      <c r="J366" s="232"/>
      <c r="K366" s="232"/>
      <c r="L366" s="238"/>
      <c r="M366" s="239"/>
      <c r="N366" s="240"/>
      <c r="O366" s="240"/>
      <c r="P366" s="240"/>
      <c r="Q366" s="240"/>
      <c r="R366" s="240"/>
      <c r="S366" s="240"/>
      <c r="T366" s="241"/>
      <c r="AT366" s="242" t="s">
        <v>194</v>
      </c>
      <c r="AU366" s="242" t="s">
        <v>187</v>
      </c>
      <c r="AV366" s="11" t="s">
        <v>187</v>
      </c>
      <c r="AW366" s="11" t="s">
        <v>35</v>
      </c>
      <c r="AX366" s="11" t="s">
        <v>73</v>
      </c>
      <c r="AY366" s="242" t="s">
        <v>180</v>
      </c>
    </row>
    <row r="367" spans="2:51" s="12" customFormat="1" ht="13.5">
      <c r="B367" s="243"/>
      <c r="C367" s="244"/>
      <c r="D367" s="233" t="s">
        <v>194</v>
      </c>
      <c r="E367" s="245" t="s">
        <v>22</v>
      </c>
      <c r="F367" s="246" t="s">
        <v>196</v>
      </c>
      <c r="G367" s="244"/>
      <c r="H367" s="247">
        <v>25.66</v>
      </c>
      <c r="I367" s="248"/>
      <c r="J367" s="244"/>
      <c r="K367" s="244"/>
      <c r="L367" s="249"/>
      <c r="M367" s="250"/>
      <c r="N367" s="251"/>
      <c r="O367" s="251"/>
      <c r="P367" s="251"/>
      <c r="Q367" s="251"/>
      <c r="R367" s="251"/>
      <c r="S367" s="251"/>
      <c r="T367" s="252"/>
      <c r="AT367" s="253" t="s">
        <v>194</v>
      </c>
      <c r="AU367" s="253" t="s">
        <v>187</v>
      </c>
      <c r="AV367" s="12" t="s">
        <v>186</v>
      </c>
      <c r="AW367" s="12" t="s">
        <v>35</v>
      </c>
      <c r="AX367" s="12" t="s">
        <v>10</v>
      </c>
      <c r="AY367" s="253" t="s">
        <v>180</v>
      </c>
    </row>
    <row r="368" spans="2:65" s="1" customFormat="1" ht="14.4" customHeight="1">
      <c r="B368" s="45"/>
      <c r="C368" s="220" t="s">
        <v>455</v>
      </c>
      <c r="D368" s="220" t="s">
        <v>182</v>
      </c>
      <c r="E368" s="221" t="s">
        <v>684</v>
      </c>
      <c r="F368" s="222" t="s">
        <v>685</v>
      </c>
      <c r="G368" s="223" t="s">
        <v>203</v>
      </c>
      <c r="H368" s="224">
        <v>14.1</v>
      </c>
      <c r="I368" s="225"/>
      <c r="J368" s="224">
        <f>ROUND(I368*H368,0)</f>
        <v>0</v>
      </c>
      <c r="K368" s="222" t="s">
        <v>193</v>
      </c>
      <c r="L368" s="71"/>
      <c r="M368" s="226" t="s">
        <v>22</v>
      </c>
      <c r="N368" s="227" t="s">
        <v>45</v>
      </c>
      <c r="O368" s="46"/>
      <c r="P368" s="228">
        <f>O368*H368</f>
        <v>0</v>
      </c>
      <c r="Q368" s="228">
        <v>0</v>
      </c>
      <c r="R368" s="228">
        <f>Q368*H368</f>
        <v>0</v>
      </c>
      <c r="S368" s="228">
        <v>0</v>
      </c>
      <c r="T368" s="229">
        <f>S368*H368</f>
        <v>0</v>
      </c>
      <c r="AR368" s="23" t="s">
        <v>224</v>
      </c>
      <c r="AT368" s="23" t="s">
        <v>182</v>
      </c>
      <c r="AU368" s="23" t="s">
        <v>187</v>
      </c>
      <c r="AY368" s="23" t="s">
        <v>180</v>
      </c>
      <c r="BE368" s="230">
        <f>IF(N368="základní",J368,0)</f>
        <v>0</v>
      </c>
      <c r="BF368" s="230">
        <f>IF(N368="snížená",J368,0)</f>
        <v>0</v>
      </c>
      <c r="BG368" s="230">
        <f>IF(N368="zákl. přenesená",J368,0)</f>
        <v>0</v>
      </c>
      <c r="BH368" s="230">
        <f>IF(N368="sníž. přenesená",J368,0)</f>
        <v>0</v>
      </c>
      <c r="BI368" s="230">
        <f>IF(N368="nulová",J368,0)</f>
        <v>0</v>
      </c>
      <c r="BJ368" s="23" t="s">
        <v>187</v>
      </c>
      <c r="BK368" s="230">
        <f>ROUND(I368*H368,0)</f>
        <v>0</v>
      </c>
      <c r="BL368" s="23" t="s">
        <v>224</v>
      </c>
      <c r="BM368" s="23" t="s">
        <v>686</v>
      </c>
    </row>
    <row r="369" spans="2:51" s="11" customFormat="1" ht="13.5">
      <c r="B369" s="231"/>
      <c r="C369" s="232"/>
      <c r="D369" s="233" t="s">
        <v>194</v>
      </c>
      <c r="E369" s="234" t="s">
        <v>22</v>
      </c>
      <c r="F369" s="235" t="s">
        <v>680</v>
      </c>
      <c r="G369" s="232"/>
      <c r="H369" s="236">
        <v>14.1</v>
      </c>
      <c r="I369" s="237"/>
      <c r="J369" s="232"/>
      <c r="K369" s="232"/>
      <c r="L369" s="238"/>
      <c r="M369" s="239"/>
      <c r="N369" s="240"/>
      <c r="O369" s="240"/>
      <c r="P369" s="240"/>
      <c r="Q369" s="240"/>
      <c r="R369" s="240"/>
      <c r="S369" s="240"/>
      <c r="T369" s="241"/>
      <c r="AT369" s="242" t="s">
        <v>194</v>
      </c>
      <c r="AU369" s="242" t="s">
        <v>187</v>
      </c>
      <c r="AV369" s="11" t="s">
        <v>187</v>
      </c>
      <c r="AW369" s="11" t="s">
        <v>35</v>
      </c>
      <c r="AX369" s="11" t="s">
        <v>73</v>
      </c>
      <c r="AY369" s="242" t="s">
        <v>180</v>
      </c>
    </row>
    <row r="370" spans="2:51" s="12" customFormat="1" ht="13.5">
      <c r="B370" s="243"/>
      <c r="C370" s="244"/>
      <c r="D370" s="233" t="s">
        <v>194</v>
      </c>
      <c r="E370" s="245" t="s">
        <v>22</v>
      </c>
      <c r="F370" s="246" t="s">
        <v>196</v>
      </c>
      <c r="G370" s="244"/>
      <c r="H370" s="247">
        <v>14.1</v>
      </c>
      <c r="I370" s="248"/>
      <c r="J370" s="244"/>
      <c r="K370" s="244"/>
      <c r="L370" s="249"/>
      <c r="M370" s="250"/>
      <c r="N370" s="251"/>
      <c r="O370" s="251"/>
      <c r="P370" s="251"/>
      <c r="Q370" s="251"/>
      <c r="R370" s="251"/>
      <c r="S370" s="251"/>
      <c r="T370" s="252"/>
      <c r="AT370" s="253" t="s">
        <v>194</v>
      </c>
      <c r="AU370" s="253" t="s">
        <v>187</v>
      </c>
      <c r="AV370" s="12" t="s">
        <v>186</v>
      </c>
      <c r="AW370" s="12" t="s">
        <v>35</v>
      </c>
      <c r="AX370" s="12" t="s">
        <v>10</v>
      </c>
      <c r="AY370" s="253" t="s">
        <v>180</v>
      </c>
    </row>
    <row r="371" spans="2:65" s="1" customFormat="1" ht="14.4" customHeight="1">
      <c r="B371" s="45"/>
      <c r="C371" s="266" t="s">
        <v>687</v>
      </c>
      <c r="D371" s="266" t="s">
        <v>594</v>
      </c>
      <c r="E371" s="267" t="s">
        <v>688</v>
      </c>
      <c r="F371" s="268" t="s">
        <v>689</v>
      </c>
      <c r="G371" s="269" t="s">
        <v>203</v>
      </c>
      <c r="H371" s="270">
        <v>15.51</v>
      </c>
      <c r="I371" s="271"/>
      <c r="J371" s="270">
        <f>ROUND(I371*H371,0)</f>
        <v>0</v>
      </c>
      <c r="K371" s="268" t="s">
        <v>22</v>
      </c>
      <c r="L371" s="272"/>
      <c r="M371" s="273" t="s">
        <v>22</v>
      </c>
      <c r="N371" s="274" t="s">
        <v>45</v>
      </c>
      <c r="O371" s="46"/>
      <c r="P371" s="228">
        <f>O371*H371</f>
        <v>0</v>
      </c>
      <c r="Q371" s="228">
        <v>0</v>
      </c>
      <c r="R371" s="228">
        <f>Q371*H371</f>
        <v>0</v>
      </c>
      <c r="S371" s="228">
        <v>0</v>
      </c>
      <c r="T371" s="229">
        <f>S371*H371</f>
        <v>0</v>
      </c>
      <c r="AR371" s="23" t="s">
        <v>270</v>
      </c>
      <c r="AT371" s="23" t="s">
        <v>594</v>
      </c>
      <c r="AU371" s="23" t="s">
        <v>187</v>
      </c>
      <c r="AY371" s="23" t="s">
        <v>180</v>
      </c>
      <c r="BE371" s="230">
        <f>IF(N371="základní",J371,0)</f>
        <v>0</v>
      </c>
      <c r="BF371" s="230">
        <f>IF(N371="snížená",J371,0)</f>
        <v>0</v>
      </c>
      <c r="BG371" s="230">
        <f>IF(N371="zákl. přenesená",J371,0)</f>
        <v>0</v>
      </c>
      <c r="BH371" s="230">
        <f>IF(N371="sníž. přenesená",J371,0)</f>
        <v>0</v>
      </c>
      <c r="BI371" s="230">
        <f>IF(N371="nulová",J371,0)</f>
        <v>0</v>
      </c>
      <c r="BJ371" s="23" t="s">
        <v>187</v>
      </c>
      <c r="BK371" s="230">
        <f>ROUND(I371*H371,0)</f>
        <v>0</v>
      </c>
      <c r="BL371" s="23" t="s">
        <v>224</v>
      </c>
      <c r="BM371" s="23" t="s">
        <v>690</v>
      </c>
    </row>
    <row r="372" spans="2:51" s="11" customFormat="1" ht="13.5">
      <c r="B372" s="231"/>
      <c r="C372" s="232"/>
      <c r="D372" s="233" t="s">
        <v>194</v>
      </c>
      <c r="E372" s="234" t="s">
        <v>22</v>
      </c>
      <c r="F372" s="235" t="s">
        <v>691</v>
      </c>
      <c r="G372" s="232"/>
      <c r="H372" s="236">
        <v>15.51</v>
      </c>
      <c r="I372" s="237"/>
      <c r="J372" s="232"/>
      <c r="K372" s="232"/>
      <c r="L372" s="238"/>
      <c r="M372" s="239"/>
      <c r="N372" s="240"/>
      <c r="O372" s="240"/>
      <c r="P372" s="240"/>
      <c r="Q372" s="240"/>
      <c r="R372" s="240"/>
      <c r="S372" s="240"/>
      <c r="T372" s="241"/>
      <c r="AT372" s="242" t="s">
        <v>194</v>
      </c>
      <c r="AU372" s="242" t="s">
        <v>187</v>
      </c>
      <c r="AV372" s="11" t="s">
        <v>187</v>
      </c>
      <c r="AW372" s="11" t="s">
        <v>35</v>
      </c>
      <c r="AX372" s="11" t="s">
        <v>73</v>
      </c>
      <c r="AY372" s="242" t="s">
        <v>180</v>
      </c>
    </row>
    <row r="373" spans="2:51" s="12" customFormat="1" ht="13.5">
      <c r="B373" s="243"/>
      <c r="C373" s="244"/>
      <c r="D373" s="233" t="s">
        <v>194</v>
      </c>
      <c r="E373" s="245" t="s">
        <v>22</v>
      </c>
      <c r="F373" s="246" t="s">
        <v>196</v>
      </c>
      <c r="G373" s="244"/>
      <c r="H373" s="247">
        <v>15.51</v>
      </c>
      <c r="I373" s="248"/>
      <c r="J373" s="244"/>
      <c r="K373" s="244"/>
      <c r="L373" s="249"/>
      <c r="M373" s="250"/>
      <c r="N373" s="251"/>
      <c r="O373" s="251"/>
      <c r="P373" s="251"/>
      <c r="Q373" s="251"/>
      <c r="R373" s="251"/>
      <c r="S373" s="251"/>
      <c r="T373" s="252"/>
      <c r="AT373" s="253" t="s">
        <v>194</v>
      </c>
      <c r="AU373" s="253" t="s">
        <v>187</v>
      </c>
      <c r="AV373" s="12" t="s">
        <v>186</v>
      </c>
      <c r="AW373" s="12" t="s">
        <v>35</v>
      </c>
      <c r="AX373" s="12" t="s">
        <v>10</v>
      </c>
      <c r="AY373" s="253" t="s">
        <v>180</v>
      </c>
    </row>
    <row r="374" spans="2:65" s="1" customFormat="1" ht="34.2" customHeight="1">
      <c r="B374" s="45"/>
      <c r="C374" s="220" t="s">
        <v>459</v>
      </c>
      <c r="D374" s="220" t="s">
        <v>182</v>
      </c>
      <c r="E374" s="221" t="s">
        <v>692</v>
      </c>
      <c r="F374" s="222" t="s">
        <v>693</v>
      </c>
      <c r="G374" s="223" t="s">
        <v>334</v>
      </c>
      <c r="H374" s="225"/>
      <c r="I374" s="225"/>
      <c r="J374" s="224">
        <f>ROUND(I374*H374,0)</f>
        <v>0</v>
      </c>
      <c r="K374" s="222" t="s">
        <v>193</v>
      </c>
      <c r="L374" s="71"/>
      <c r="M374" s="226" t="s">
        <v>22</v>
      </c>
      <c r="N374" s="227" t="s">
        <v>45</v>
      </c>
      <c r="O374" s="46"/>
      <c r="P374" s="228">
        <f>O374*H374</f>
        <v>0</v>
      </c>
      <c r="Q374" s="228">
        <v>0</v>
      </c>
      <c r="R374" s="228">
        <f>Q374*H374</f>
        <v>0</v>
      </c>
      <c r="S374" s="228">
        <v>0</v>
      </c>
      <c r="T374" s="229">
        <f>S374*H374</f>
        <v>0</v>
      </c>
      <c r="AR374" s="23" t="s">
        <v>224</v>
      </c>
      <c r="AT374" s="23" t="s">
        <v>182</v>
      </c>
      <c r="AU374" s="23" t="s">
        <v>187</v>
      </c>
      <c r="AY374" s="23" t="s">
        <v>180</v>
      </c>
      <c r="BE374" s="230">
        <f>IF(N374="základní",J374,0)</f>
        <v>0</v>
      </c>
      <c r="BF374" s="230">
        <f>IF(N374="snížená",J374,0)</f>
        <v>0</v>
      </c>
      <c r="BG374" s="230">
        <f>IF(N374="zákl. přenesená",J374,0)</f>
        <v>0</v>
      </c>
      <c r="BH374" s="230">
        <f>IF(N374="sníž. přenesená",J374,0)</f>
        <v>0</v>
      </c>
      <c r="BI374" s="230">
        <f>IF(N374="nulová",J374,0)</f>
        <v>0</v>
      </c>
      <c r="BJ374" s="23" t="s">
        <v>187</v>
      </c>
      <c r="BK374" s="230">
        <f>ROUND(I374*H374,0)</f>
        <v>0</v>
      </c>
      <c r="BL374" s="23" t="s">
        <v>224</v>
      </c>
      <c r="BM374" s="23" t="s">
        <v>694</v>
      </c>
    </row>
    <row r="375" spans="2:47" s="1" customFormat="1" ht="13.5">
      <c r="B375" s="45"/>
      <c r="C375" s="73"/>
      <c r="D375" s="233" t="s">
        <v>205</v>
      </c>
      <c r="E375" s="73"/>
      <c r="F375" s="254" t="s">
        <v>616</v>
      </c>
      <c r="G375" s="73"/>
      <c r="H375" s="73"/>
      <c r="I375" s="190"/>
      <c r="J375" s="73"/>
      <c r="K375" s="73"/>
      <c r="L375" s="71"/>
      <c r="M375" s="255"/>
      <c r="N375" s="46"/>
      <c r="O375" s="46"/>
      <c r="P375" s="46"/>
      <c r="Q375" s="46"/>
      <c r="R375" s="46"/>
      <c r="S375" s="46"/>
      <c r="T375" s="94"/>
      <c r="AT375" s="23" t="s">
        <v>205</v>
      </c>
      <c r="AU375" s="23" t="s">
        <v>187</v>
      </c>
    </row>
    <row r="376" spans="2:63" s="10" customFormat="1" ht="29.85" customHeight="1">
      <c r="B376" s="204"/>
      <c r="C376" s="205"/>
      <c r="D376" s="206" t="s">
        <v>72</v>
      </c>
      <c r="E376" s="218" t="s">
        <v>695</v>
      </c>
      <c r="F376" s="218" t="s">
        <v>696</v>
      </c>
      <c r="G376" s="205"/>
      <c r="H376" s="205"/>
      <c r="I376" s="208"/>
      <c r="J376" s="219">
        <f>BK376</f>
        <v>0</v>
      </c>
      <c r="K376" s="205"/>
      <c r="L376" s="210"/>
      <c r="M376" s="211"/>
      <c r="N376" s="212"/>
      <c r="O376" s="212"/>
      <c r="P376" s="213">
        <f>SUM(P377:P404)</f>
        <v>0</v>
      </c>
      <c r="Q376" s="212"/>
      <c r="R376" s="213">
        <f>SUM(R377:R404)</f>
        <v>0</v>
      </c>
      <c r="S376" s="212"/>
      <c r="T376" s="214">
        <f>SUM(T377:T404)</f>
        <v>0</v>
      </c>
      <c r="AR376" s="215" t="s">
        <v>187</v>
      </c>
      <c r="AT376" s="216" t="s">
        <v>72</v>
      </c>
      <c r="AU376" s="216" t="s">
        <v>10</v>
      </c>
      <c r="AY376" s="215" t="s">
        <v>180</v>
      </c>
      <c r="BK376" s="217">
        <f>SUM(BK377:BK404)</f>
        <v>0</v>
      </c>
    </row>
    <row r="377" spans="2:65" s="1" customFormat="1" ht="34.2" customHeight="1">
      <c r="B377" s="45"/>
      <c r="C377" s="220" t="s">
        <v>697</v>
      </c>
      <c r="D377" s="220" t="s">
        <v>182</v>
      </c>
      <c r="E377" s="221" t="s">
        <v>698</v>
      </c>
      <c r="F377" s="222" t="s">
        <v>699</v>
      </c>
      <c r="G377" s="223" t="s">
        <v>192</v>
      </c>
      <c r="H377" s="224">
        <v>20.06</v>
      </c>
      <c r="I377" s="225"/>
      <c r="J377" s="224">
        <f>ROUND(I377*H377,0)</f>
        <v>0</v>
      </c>
      <c r="K377" s="222" t="s">
        <v>193</v>
      </c>
      <c r="L377" s="71"/>
      <c r="M377" s="226" t="s">
        <v>22</v>
      </c>
      <c r="N377" s="227" t="s">
        <v>45</v>
      </c>
      <c r="O377" s="46"/>
      <c r="P377" s="228">
        <f>O377*H377</f>
        <v>0</v>
      </c>
      <c r="Q377" s="228">
        <v>0</v>
      </c>
      <c r="R377" s="228">
        <f>Q377*H377</f>
        <v>0</v>
      </c>
      <c r="S377" s="228">
        <v>0</v>
      </c>
      <c r="T377" s="229">
        <f>S377*H377</f>
        <v>0</v>
      </c>
      <c r="AR377" s="23" t="s">
        <v>224</v>
      </c>
      <c r="AT377" s="23" t="s">
        <v>182</v>
      </c>
      <c r="AU377" s="23" t="s">
        <v>187</v>
      </c>
      <c r="AY377" s="23" t="s">
        <v>180</v>
      </c>
      <c r="BE377" s="230">
        <f>IF(N377="základní",J377,0)</f>
        <v>0</v>
      </c>
      <c r="BF377" s="230">
        <f>IF(N377="snížená",J377,0)</f>
        <v>0</v>
      </c>
      <c r="BG377" s="230">
        <f>IF(N377="zákl. přenesená",J377,0)</f>
        <v>0</v>
      </c>
      <c r="BH377" s="230">
        <f>IF(N377="sníž. přenesená",J377,0)</f>
        <v>0</v>
      </c>
      <c r="BI377" s="230">
        <f>IF(N377="nulová",J377,0)</f>
        <v>0</v>
      </c>
      <c r="BJ377" s="23" t="s">
        <v>187</v>
      </c>
      <c r="BK377" s="230">
        <f>ROUND(I377*H377,0)</f>
        <v>0</v>
      </c>
      <c r="BL377" s="23" t="s">
        <v>224</v>
      </c>
      <c r="BM377" s="23" t="s">
        <v>700</v>
      </c>
    </row>
    <row r="378" spans="2:51" s="11" customFormat="1" ht="13.5">
      <c r="B378" s="231"/>
      <c r="C378" s="232"/>
      <c r="D378" s="233" t="s">
        <v>194</v>
      </c>
      <c r="E378" s="234" t="s">
        <v>22</v>
      </c>
      <c r="F378" s="235" t="s">
        <v>701</v>
      </c>
      <c r="G378" s="232"/>
      <c r="H378" s="236">
        <v>4.8</v>
      </c>
      <c r="I378" s="237"/>
      <c r="J378" s="232"/>
      <c r="K378" s="232"/>
      <c r="L378" s="238"/>
      <c r="M378" s="239"/>
      <c r="N378" s="240"/>
      <c r="O378" s="240"/>
      <c r="P378" s="240"/>
      <c r="Q378" s="240"/>
      <c r="R378" s="240"/>
      <c r="S378" s="240"/>
      <c r="T378" s="241"/>
      <c r="AT378" s="242" t="s">
        <v>194</v>
      </c>
      <c r="AU378" s="242" t="s">
        <v>187</v>
      </c>
      <c r="AV378" s="11" t="s">
        <v>187</v>
      </c>
      <c r="AW378" s="11" t="s">
        <v>35</v>
      </c>
      <c r="AX378" s="11" t="s">
        <v>73</v>
      </c>
      <c r="AY378" s="242" t="s">
        <v>180</v>
      </c>
    </row>
    <row r="379" spans="2:51" s="11" customFormat="1" ht="13.5">
      <c r="B379" s="231"/>
      <c r="C379" s="232"/>
      <c r="D379" s="233" t="s">
        <v>194</v>
      </c>
      <c r="E379" s="234" t="s">
        <v>22</v>
      </c>
      <c r="F379" s="235" t="s">
        <v>702</v>
      </c>
      <c r="G379" s="232"/>
      <c r="H379" s="236">
        <v>9.8</v>
      </c>
      <c r="I379" s="237"/>
      <c r="J379" s="232"/>
      <c r="K379" s="232"/>
      <c r="L379" s="238"/>
      <c r="M379" s="239"/>
      <c r="N379" s="240"/>
      <c r="O379" s="240"/>
      <c r="P379" s="240"/>
      <c r="Q379" s="240"/>
      <c r="R379" s="240"/>
      <c r="S379" s="240"/>
      <c r="T379" s="241"/>
      <c r="AT379" s="242" t="s">
        <v>194</v>
      </c>
      <c r="AU379" s="242" t="s">
        <v>187</v>
      </c>
      <c r="AV379" s="11" t="s">
        <v>187</v>
      </c>
      <c r="AW379" s="11" t="s">
        <v>35</v>
      </c>
      <c r="AX379" s="11" t="s">
        <v>73</v>
      </c>
      <c r="AY379" s="242" t="s">
        <v>180</v>
      </c>
    </row>
    <row r="380" spans="2:51" s="11" customFormat="1" ht="13.5">
      <c r="B380" s="231"/>
      <c r="C380" s="232"/>
      <c r="D380" s="233" t="s">
        <v>194</v>
      </c>
      <c r="E380" s="234" t="s">
        <v>22</v>
      </c>
      <c r="F380" s="235" t="s">
        <v>331</v>
      </c>
      <c r="G380" s="232"/>
      <c r="H380" s="236">
        <v>5.46</v>
      </c>
      <c r="I380" s="237"/>
      <c r="J380" s="232"/>
      <c r="K380" s="232"/>
      <c r="L380" s="238"/>
      <c r="M380" s="239"/>
      <c r="N380" s="240"/>
      <c r="O380" s="240"/>
      <c r="P380" s="240"/>
      <c r="Q380" s="240"/>
      <c r="R380" s="240"/>
      <c r="S380" s="240"/>
      <c r="T380" s="241"/>
      <c r="AT380" s="242" t="s">
        <v>194</v>
      </c>
      <c r="AU380" s="242" t="s">
        <v>187</v>
      </c>
      <c r="AV380" s="11" t="s">
        <v>187</v>
      </c>
      <c r="AW380" s="11" t="s">
        <v>35</v>
      </c>
      <c r="AX380" s="11" t="s">
        <v>73</v>
      </c>
      <c r="AY380" s="242" t="s">
        <v>180</v>
      </c>
    </row>
    <row r="381" spans="2:51" s="12" customFormat="1" ht="13.5">
      <c r="B381" s="243"/>
      <c r="C381" s="244"/>
      <c r="D381" s="233" t="s">
        <v>194</v>
      </c>
      <c r="E381" s="245" t="s">
        <v>22</v>
      </c>
      <c r="F381" s="246" t="s">
        <v>196</v>
      </c>
      <c r="G381" s="244"/>
      <c r="H381" s="247">
        <v>20.06</v>
      </c>
      <c r="I381" s="248"/>
      <c r="J381" s="244"/>
      <c r="K381" s="244"/>
      <c r="L381" s="249"/>
      <c r="M381" s="250"/>
      <c r="N381" s="251"/>
      <c r="O381" s="251"/>
      <c r="P381" s="251"/>
      <c r="Q381" s="251"/>
      <c r="R381" s="251"/>
      <c r="S381" s="251"/>
      <c r="T381" s="252"/>
      <c r="AT381" s="253" t="s">
        <v>194</v>
      </c>
      <c r="AU381" s="253" t="s">
        <v>187</v>
      </c>
      <c r="AV381" s="12" t="s">
        <v>186</v>
      </c>
      <c r="AW381" s="12" t="s">
        <v>35</v>
      </c>
      <c r="AX381" s="12" t="s">
        <v>10</v>
      </c>
      <c r="AY381" s="253" t="s">
        <v>180</v>
      </c>
    </row>
    <row r="382" spans="2:65" s="1" customFormat="1" ht="14.4" customHeight="1">
      <c r="B382" s="45"/>
      <c r="C382" s="266" t="s">
        <v>462</v>
      </c>
      <c r="D382" s="266" t="s">
        <v>594</v>
      </c>
      <c r="E382" s="267" t="s">
        <v>703</v>
      </c>
      <c r="F382" s="268" t="s">
        <v>704</v>
      </c>
      <c r="G382" s="269" t="s">
        <v>192</v>
      </c>
      <c r="H382" s="270">
        <v>22.07</v>
      </c>
      <c r="I382" s="271"/>
      <c r="J382" s="270">
        <f>ROUND(I382*H382,0)</f>
        <v>0</v>
      </c>
      <c r="K382" s="268" t="s">
        <v>22</v>
      </c>
      <c r="L382" s="272"/>
      <c r="M382" s="273" t="s">
        <v>22</v>
      </c>
      <c r="N382" s="274" t="s">
        <v>45</v>
      </c>
      <c r="O382" s="46"/>
      <c r="P382" s="228">
        <f>O382*H382</f>
        <v>0</v>
      </c>
      <c r="Q382" s="228">
        <v>0</v>
      </c>
      <c r="R382" s="228">
        <f>Q382*H382</f>
        <v>0</v>
      </c>
      <c r="S382" s="228">
        <v>0</v>
      </c>
      <c r="T382" s="229">
        <f>S382*H382</f>
        <v>0</v>
      </c>
      <c r="AR382" s="23" t="s">
        <v>270</v>
      </c>
      <c r="AT382" s="23" t="s">
        <v>594</v>
      </c>
      <c r="AU382" s="23" t="s">
        <v>187</v>
      </c>
      <c r="AY382" s="23" t="s">
        <v>180</v>
      </c>
      <c r="BE382" s="230">
        <f>IF(N382="základní",J382,0)</f>
        <v>0</v>
      </c>
      <c r="BF382" s="230">
        <f>IF(N382="snížená",J382,0)</f>
        <v>0</v>
      </c>
      <c r="BG382" s="230">
        <f>IF(N382="zákl. přenesená",J382,0)</f>
        <v>0</v>
      </c>
      <c r="BH382" s="230">
        <f>IF(N382="sníž. přenesená",J382,0)</f>
        <v>0</v>
      </c>
      <c r="BI382" s="230">
        <f>IF(N382="nulová",J382,0)</f>
        <v>0</v>
      </c>
      <c r="BJ382" s="23" t="s">
        <v>187</v>
      </c>
      <c r="BK382" s="230">
        <f>ROUND(I382*H382,0)</f>
        <v>0</v>
      </c>
      <c r="BL382" s="23" t="s">
        <v>224</v>
      </c>
      <c r="BM382" s="23" t="s">
        <v>705</v>
      </c>
    </row>
    <row r="383" spans="2:51" s="11" customFormat="1" ht="13.5">
      <c r="B383" s="231"/>
      <c r="C383" s="232"/>
      <c r="D383" s="233" t="s">
        <v>194</v>
      </c>
      <c r="E383" s="234" t="s">
        <v>22</v>
      </c>
      <c r="F383" s="235" t="s">
        <v>706</v>
      </c>
      <c r="G383" s="232"/>
      <c r="H383" s="236">
        <v>22.07</v>
      </c>
      <c r="I383" s="237"/>
      <c r="J383" s="232"/>
      <c r="K383" s="232"/>
      <c r="L383" s="238"/>
      <c r="M383" s="239"/>
      <c r="N383" s="240"/>
      <c r="O383" s="240"/>
      <c r="P383" s="240"/>
      <c r="Q383" s="240"/>
      <c r="R383" s="240"/>
      <c r="S383" s="240"/>
      <c r="T383" s="241"/>
      <c r="AT383" s="242" t="s">
        <v>194</v>
      </c>
      <c r="AU383" s="242" t="s">
        <v>187</v>
      </c>
      <c r="AV383" s="11" t="s">
        <v>187</v>
      </c>
      <c r="AW383" s="11" t="s">
        <v>35</v>
      </c>
      <c r="AX383" s="11" t="s">
        <v>73</v>
      </c>
      <c r="AY383" s="242" t="s">
        <v>180</v>
      </c>
    </row>
    <row r="384" spans="2:51" s="12" customFormat="1" ht="13.5">
      <c r="B384" s="243"/>
      <c r="C384" s="244"/>
      <c r="D384" s="233" t="s">
        <v>194</v>
      </c>
      <c r="E384" s="245" t="s">
        <v>22</v>
      </c>
      <c r="F384" s="246" t="s">
        <v>196</v>
      </c>
      <c r="G384" s="244"/>
      <c r="H384" s="247">
        <v>22.07</v>
      </c>
      <c r="I384" s="248"/>
      <c r="J384" s="244"/>
      <c r="K384" s="244"/>
      <c r="L384" s="249"/>
      <c r="M384" s="250"/>
      <c r="N384" s="251"/>
      <c r="O384" s="251"/>
      <c r="P384" s="251"/>
      <c r="Q384" s="251"/>
      <c r="R384" s="251"/>
      <c r="S384" s="251"/>
      <c r="T384" s="252"/>
      <c r="AT384" s="253" t="s">
        <v>194</v>
      </c>
      <c r="AU384" s="253" t="s">
        <v>187</v>
      </c>
      <c r="AV384" s="12" t="s">
        <v>186</v>
      </c>
      <c r="AW384" s="12" t="s">
        <v>35</v>
      </c>
      <c r="AX384" s="12" t="s">
        <v>10</v>
      </c>
      <c r="AY384" s="253" t="s">
        <v>180</v>
      </c>
    </row>
    <row r="385" spans="2:65" s="1" customFormat="1" ht="34.2" customHeight="1">
      <c r="B385" s="45"/>
      <c r="C385" s="220" t="s">
        <v>707</v>
      </c>
      <c r="D385" s="220" t="s">
        <v>182</v>
      </c>
      <c r="E385" s="221" t="s">
        <v>708</v>
      </c>
      <c r="F385" s="222" t="s">
        <v>709</v>
      </c>
      <c r="G385" s="223" t="s">
        <v>203</v>
      </c>
      <c r="H385" s="224">
        <v>24.04</v>
      </c>
      <c r="I385" s="225"/>
      <c r="J385" s="224">
        <f>ROUND(I385*H385,0)</f>
        <v>0</v>
      </c>
      <c r="K385" s="222" t="s">
        <v>193</v>
      </c>
      <c r="L385" s="71"/>
      <c r="M385" s="226" t="s">
        <v>22</v>
      </c>
      <c r="N385" s="227" t="s">
        <v>45</v>
      </c>
      <c r="O385" s="46"/>
      <c r="P385" s="228">
        <f>O385*H385</f>
        <v>0</v>
      </c>
      <c r="Q385" s="228">
        <v>0</v>
      </c>
      <c r="R385" s="228">
        <f>Q385*H385</f>
        <v>0</v>
      </c>
      <c r="S385" s="228">
        <v>0</v>
      </c>
      <c r="T385" s="229">
        <f>S385*H385</f>
        <v>0</v>
      </c>
      <c r="AR385" s="23" t="s">
        <v>224</v>
      </c>
      <c r="AT385" s="23" t="s">
        <v>182</v>
      </c>
      <c r="AU385" s="23" t="s">
        <v>187</v>
      </c>
      <c r="AY385" s="23" t="s">
        <v>180</v>
      </c>
      <c r="BE385" s="230">
        <f>IF(N385="základní",J385,0)</f>
        <v>0</v>
      </c>
      <c r="BF385" s="230">
        <f>IF(N385="snížená",J385,0)</f>
        <v>0</v>
      </c>
      <c r="BG385" s="230">
        <f>IF(N385="zákl. přenesená",J385,0)</f>
        <v>0</v>
      </c>
      <c r="BH385" s="230">
        <f>IF(N385="sníž. přenesená",J385,0)</f>
        <v>0</v>
      </c>
      <c r="BI385" s="230">
        <f>IF(N385="nulová",J385,0)</f>
        <v>0</v>
      </c>
      <c r="BJ385" s="23" t="s">
        <v>187</v>
      </c>
      <c r="BK385" s="230">
        <f>ROUND(I385*H385,0)</f>
        <v>0</v>
      </c>
      <c r="BL385" s="23" t="s">
        <v>224</v>
      </c>
      <c r="BM385" s="23" t="s">
        <v>710</v>
      </c>
    </row>
    <row r="386" spans="2:51" s="11" customFormat="1" ht="13.5">
      <c r="B386" s="231"/>
      <c r="C386" s="232"/>
      <c r="D386" s="233" t="s">
        <v>194</v>
      </c>
      <c r="E386" s="234" t="s">
        <v>22</v>
      </c>
      <c r="F386" s="235" t="s">
        <v>711</v>
      </c>
      <c r="G386" s="232"/>
      <c r="H386" s="236">
        <v>1.5</v>
      </c>
      <c r="I386" s="237"/>
      <c r="J386" s="232"/>
      <c r="K386" s="232"/>
      <c r="L386" s="238"/>
      <c r="M386" s="239"/>
      <c r="N386" s="240"/>
      <c r="O386" s="240"/>
      <c r="P386" s="240"/>
      <c r="Q386" s="240"/>
      <c r="R386" s="240"/>
      <c r="S386" s="240"/>
      <c r="T386" s="241"/>
      <c r="AT386" s="242" t="s">
        <v>194</v>
      </c>
      <c r="AU386" s="242" t="s">
        <v>187</v>
      </c>
      <c r="AV386" s="11" t="s">
        <v>187</v>
      </c>
      <c r="AW386" s="11" t="s">
        <v>35</v>
      </c>
      <c r="AX386" s="11" t="s">
        <v>73</v>
      </c>
      <c r="AY386" s="242" t="s">
        <v>180</v>
      </c>
    </row>
    <row r="387" spans="2:51" s="11" customFormat="1" ht="13.5">
      <c r="B387" s="231"/>
      <c r="C387" s="232"/>
      <c r="D387" s="233" t="s">
        <v>194</v>
      </c>
      <c r="E387" s="234" t="s">
        <v>22</v>
      </c>
      <c r="F387" s="235" t="s">
        <v>712</v>
      </c>
      <c r="G387" s="232"/>
      <c r="H387" s="236">
        <v>12.9</v>
      </c>
      <c r="I387" s="237"/>
      <c r="J387" s="232"/>
      <c r="K387" s="232"/>
      <c r="L387" s="238"/>
      <c r="M387" s="239"/>
      <c r="N387" s="240"/>
      <c r="O387" s="240"/>
      <c r="P387" s="240"/>
      <c r="Q387" s="240"/>
      <c r="R387" s="240"/>
      <c r="S387" s="240"/>
      <c r="T387" s="241"/>
      <c r="AT387" s="242" t="s">
        <v>194</v>
      </c>
      <c r="AU387" s="242" t="s">
        <v>187</v>
      </c>
      <c r="AV387" s="11" t="s">
        <v>187</v>
      </c>
      <c r="AW387" s="11" t="s">
        <v>35</v>
      </c>
      <c r="AX387" s="11" t="s">
        <v>73</v>
      </c>
      <c r="AY387" s="242" t="s">
        <v>180</v>
      </c>
    </row>
    <row r="388" spans="2:51" s="11" customFormat="1" ht="13.5">
      <c r="B388" s="231"/>
      <c r="C388" s="232"/>
      <c r="D388" s="233" t="s">
        <v>194</v>
      </c>
      <c r="E388" s="234" t="s">
        <v>22</v>
      </c>
      <c r="F388" s="235" t="s">
        <v>713</v>
      </c>
      <c r="G388" s="232"/>
      <c r="H388" s="236">
        <v>9.64</v>
      </c>
      <c r="I388" s="237"/>
      <c r="J388" s="232"/>
      <c r="K388" s="232"/>
      <c r="L388" s="238"/>
      <c r="M388" s="239"/>
      <c r="N388" s="240"/>
      <c r="O388" s="240"/>
      <c r="P388" s="240"/>
      <c r="Q388" s="240"/>
      <c r="R388" s="240"/>
      <c r="S388" s="240"/>
      <c r="T388" s="241"/>
      <c r="AT388" s="242" t="s">
        <v>194</v>
      </c>
      <c r="AU388" s="242" t="s">
        <v>187</v>
      </c>
      <c r="AV388" s="11" t="s">
        <v>187</v>
      </c>
      <c r="AW388" s="11" t="s">
        <v>35</v>
      </c>
      <c r="AX388" s="11" t="s">
        <v>73</v>
      </c>
      <c r="AY388" s="242" t="s">
        <v>180</v>
      </c>
    </row>
    <row r="389" spans="2:51" s="12" customFormat="1" ht="13.5">
      <c r="B389" s="243"/>
      <c r="C389" s="244"/>
      <c r="D389" s="233" t="s">
        <v>194</v>
      </c>
      <c r="E389" s="245" t="s">
        <v>22</v>
      </c>
      <c r="F389" s="246" t="s">
        <v>196</v>
      </c>
      <c r="G389" s="244"/>
      <c r="H389" s="247">
        <v>24.04</v>
      </c>
      <c r="I389" s="248"/>
      <c r="J389" s="244"/>
      <c r="K389" s="244"/>
      <c r="L389" s="249"/>
      <c r="M389" s="250"/>
      <c r="N389" s="251"/>
      <c r="O389" s="251"/>
      <c r="P389" s="251"/>
      <c r="Q389" s="251"/>
      <c r="R389" s="251"/>
      <c r="S389" s="251"/>
      <c r="T389" s="252"/>
      <c r="AT389" s="253" t="s">
        <v>194</v>
      </c>
      <c r="AU389" s="253" t="s">
        <v>187</v>
      </c>
      <c r="AV389" s="12" t="s">
        <v>186</v>
      </c>
      <c r="AW389" s="12" t="s">
        <v>35</v>
      </c>
      <c r="AX389" s="12" t="s">
        <v>10</v>
      </c>
      <c r="AY389" s="253" t="s">
        <v>180</v>
      </c>
    </row>
    <row r="390" spans="2:65" s="1" customFormat="1" ht="34.2" customHeight="1">
      <c r="B390" s="45"/>
      <c r="C390" s="220" t="s">
        <v>466</v>
      </c>
      <c r="D390" s="220" t="s">
        <v>182</v>
      </c>
      <c r="E390" s="221" t="s">
        <v>714</v>
      </c>
      <c r="F390" s="222" t="s">
        <v>715</v>
      </c>
      <c r="G390" s="223" t="s">
        <v>192</v>
      </c>
      <c r="H390" s="224">
        <v>20.06</v>
      </c>
      <c r="I390" s="225"/>
      <c r="J390" s="224">
        <f>ROUND(I390*H390,0)</f>
        <v>0</v>
      </c>
      <c r="K390" s="222" t="s">
        <v>193</v>
      </c>
      <c r="L390" s="71"/>
      <c r="M390" s="226" t="s">
        <v>22</v>
      </c>
      <c r="N390" s="227" t="s">
        <v>45</v>
      </c>
      <c r="O390" s="46"/>
      <c r="P390" s="228">
        <f>O390*H390</f>
        <v>0</v>
      </c>
      <c r="Q390" s="228">
        <v>0</v>
      </c>
      <c r="R390" s="228">
        <f>Q390*H390</f>
        <v>0</v>
      </c>
      <c r="S390" s="228">
        <v>0</v>
      </c>
      <c r="T390" s="229">
        <f>S390*H390</f>
        <v>0</v>
      </c>
      <c r="AR390" s="23" t="s">
        <v>224</v>
      </c>
      <c r="AT390" s="23" t="s">
        <v>182</v>
      </c>
      <c r="AU390" s="23" t="s">
        <v>187</v>
      </c>
      <c r="AY390" s="23" t="s">
        <v>180</v>
      </c>
      <c r="BE390" s="230">
        <f>IF(N390="základní",J390,0)</f>
        <v>0</v>
      </c>
      <c r="BF390" s="230">
        <f>IF(N390="snížená",J390,0)</f>
        <v>0</v>
      </c>
      <c r="BG390" s="230">
        <f>IF(N390="zákl. přenesená",J390,0)</f>
        <v>0</v>
      </c>
      <c r="BH390" s="230">
        <f>IF(N390="sníž. přenesená",J390,0)</f>
        <v>0</v>
      </c>
      <c r="BI390" s="230">
        <f>IF(N390="nulová",J390,0)</f>
        <v>0</v>
      </c>
      <c r="BJ390" s="23" t="s">
        <v>187</v>
      </c>
      <c r="BK390" s="230">
        <f>ROUND(I390*H390,0)</f>
        <v>0</v>
      </c>
      <c r="BL390" s="23" t="s">
        <v>224</v>
      </c>
      <c r="BM390" s="23" t="s">
        <v>716</v>
      </c>
    </row>
    <row r="391" spans="2:51" s="11" customFormat="1" ht="13.5">
      <c r="B391" s="231"/>
      <c r="C391" s="232"/>
      <c r="D391" s="233" t="s">
        <v>194</v>
      </c>
      <c r="E391" s="234" t="s">
        <v>22</v>
      </c>
      <c r="F391" s="235" t="s">
        <v>701</v>
      </c>
      <c r="G391" s="232"/>
      <c r="H391" s="236">
        <v>4.8</v>
      </c>
      <c r="I391" s="237"/>
      <c r="J391" s="232"/>
      <c r="K391" s="232"/>
      <c r="L391" s="238"/>
      <c r="M391" s="239"/>
      <c r="N391" s="240"/>
      <c r="O391" s="240"/>
      <c r="P391" s="240"/>
      <c r="Q391" s="240"/>
      <c r="R391" s="240"/>
      <c r="S391" s="240"/>
      <c r="T391" s="241"/>
      <c r="AT391" s="242" t="s">
        <v>194</v>
      </c>
      <c r="AU391" s="242" t="s">
        <v>187</v>
      </c>
      <c r="AV391" s="11" t="s">
        <v>187</v>
      </c>
      <c r="AW391" s="11" t="s">
        <v>35</v>
      </c>
      <c r="AX391" s="11" t="s">
        <v>73</v>
      </c>
      <c r="AY391" s="242" t="s">
        <v>180</v>
      </c>
    </row>
    <row r="392" spans="2:51" s="11" customFormat="1" ht="13.5">
      <c r="B392" s="231"/>
      <c r="C392" s="232"/>
      <c r="D392" s="233" t="s">
        <v>194</v>
      </c>
      <c r="E392" s="234" t="s">
        <v>22</v>
      </c>
      <c r="F392" s="235" t="s">
        <v>702</v>
      </c>
      <c r="G392" s="232"/>
      <c r="H392" s="236">
        <v>9.8</v>
      </c>
      <c r="I392" s="237"/>
      <c r="J392" s="232"/>
      <c r="K392" s="232"/>
      <c r="L392" s="238"/>
      <c r="M392" s="239"/>
      <c r="N392" s="240"/>
      <c r="O392" s="240"/>
      <c r="P392" s="240"/>
      <c r="Q392" s="240"/>
      <c r="R392" s="240"/>
      <c r="S392" s="240"/>
      <c r="T392" s="241"/>
      <c r="AT392" s="242" t="s">
        <v>194</v>
      </c>
      <c r="AU392" s="242" t="s">
        <v>187</v>
      </c>
      <c r="AV392" s="11" t="s">
        <v>187</v>
      </c>
      <c r="AW392" s="11" t="s">
        <v>35</v>
      </c>
      <c r="AX392" s="11" t="s">
        <v>73</v>
      </c>
      <c r="AY392" s="242" t="s">
        <v>180</v>
      </c>
    </row>
    <row r="393" spans="2:51" s="11" customFormat="1" ht="13.5">
      <c r="B393" s="231"/>
      <c r="C393" s="232"/>
      <c r="D393" s="233" t="s">
        <v>194</v>
      </c>
      <c r="E393" s="234" t="s">
        <v>22</v>
      </c>
      <c r="F393" s="235" t="s">
        <v>331</v>
      </c>
      <c r="G393" s="232"/>
      <c r="H393" s="236">
        <v>5.46</v>
      </c>
      <c r="I393" s="237"/>
      <c r="J393" s="232"/>
      <c r="K393" s="232"/>
      <c r="L393" s="238"/>
      <c r="M393" s="239"/>
      <c r="N393" s="240"/>
      <c r="O393" s="240"/>
      <c r="P393" s="240"/>
      <c r="Q393" s="240"/>
      <c r="R393" s="240"/>
      <c r="S393" s="240"/>
      <c r="T393" s="241"/>
      <c r="AT393" s="242" t="s">
        <v>194</v>
      </c>
      <c r="AU393" s="242" t="s">
        <v>187</v>
      </c>
      <c r="AV393" s="11" t="s">
        <v>187</v>
      </c>
      <c r="AW393" s="11" t="s">
        <v>35</v>
      </c>
      <c r="AX393" s="11" t="s">
        <v>73</v>
      </c>
      <c r="AY393" s="242" t="s">
        <v>180</v>
      </c>
    </row>
    <row r="394" spans="2:51" s="12" customFormat="1" ht="13.5">
      <c r="B394" s="243"/>
      <c r="C394" s="244"/>
      <c r="D394" s="233" t="s">
        <v>194</v>
      </c>
      <c r="E394" s="245" t="s">
        <v>22</v>
      </c>
      <c r="F394" s="246" t="s">
        <v>196</v>
      </c>
      <c r="G394" s="244"/>
      <c r="H394" s="247">
        <v>20.06</v>
      </c>
      <c r="I394" s="248"/>
      <c r="J394" s="244"/>
      <c r="K394" s="244"/>
      <c r="L394" s="249"/>
      <c r="M394" s="250"/>
      <c r="N394" s="251"/>
      <c r="O394" s="251"/>
      <c r="P394" s="251"/>
      <c r="Q394" s="251"/>
      <c r="R394" s="251"/>
      <c r="S394" s="251"/>
      <c r="T394" s="252"/>
      <c r="AT394" s="253" t="s">
        <v>194</v>
      </c>
      <c r="AU394" s="253" t="s">
        <v>187</v>
      </c>
      <c r="AV394" s="12" t="s">
        <v>186</v>
      </c>
      <c r="AW394" s="12" t="s">
        <v>35</v>
      </c>
      <c r="AX394" s="12" t="s">
        <v>10</v>
      </c>
      <c r="AY394" s="253" t="s">
        <v>180</v>
      </c>
    </row>
    <row r="395" spans="2:65" s="1" customFormat="1" ht="22.8" customHeight="1">
      <c r="B395" s="45"/>
      <c r="C395" s="220" t="s">
        <v>717</v>
      </c>
      <c r="D395" s="220" t="s">
        <v>182</v>
      </c>
      <c r="E395" s="221" t="s">
        <v>718</v>
      </c>
      <c r="F395" s="222" t="s">
        <v>719</v>
      </c>
      <c r="G395" s="223" t="s">
        <v>203</v>
      </c>
      <c r="H395" s="224">
        <v>3</v>
      </c>
      <c r="I395" s="225"/>
      <c r="J395" s="224">
        <f>ROUND(I395*H395,0)</f>
        <v>0</v>
      </c>
      <c r="K395" s="222" t="s">
        <v>193</v>
      </c>
      <c r="L395" s="71"/>
      <c r="M395" s="226" t="s">
        <v>22</v>
      </c>
      <c r="N395" s="227" t="s">
        <v>45</v>
      </c>
      <c r="O395" s="46"/>
      <c r="P395" s="228">
        <f>O395*H395</f>
        <v>0</v>
      </c>
      <c r="Q395" s="228">
        <v>0</v>
      </c>
      <c r="R395" s="228">
        <f>Q395*H395</f>
        <v>0</v>
      </c>
      <c r="S395" s="228">
        <v>0</v>
      </c>
      <c r="T395" s="229">
        <f>S395*H395</f>
        <v>0</v>
      </c>
      <c r="AR395" s="23" t="s">
        <v>224</v>
      </c>
      <c r="AT395" s="23" t="s">
        <v>182</v>
      </c>
      <c r="AU395" s="23" t="s">
        <v>187</v>
      </c>
      <c r="AY395" s="23" t="s">
        <v>180</v>
      </c>
      <c r="BE395" s="230">
        <f>IF(N395="základní",J395,0)</f>
        <v>0</v>
      </c>
      <c r="BF395" s="230">
        <f>IF(N395="snížená",J395,0)</f>
        <v>0</v>
      </c>
      <c r="BG395" s="230">
        <f>IF(N395="zákl. přenesená",J395,0)</f>
        <v>0</v>
      </c>
      <c r="BH395" s="230">
        <f>IF(N395="sníž. přenesená",J395,0)</f>
        <v>0</v>
      </c>
      <c r="BI395" s="230">
        <f>IF(N395="nulová",J395,0)</f>
        <v>0</v>
      </c>
      <c r="BJ395" s="23" t="s">
        <v>187</v>
      </c>
      <c r="BK395" s="230">
        <f>ROUND(I395*H395,0)</f>
        <v>0</v>
      </c>
      <c r="BL395" s="23" t="s">
        <v>224</v>
      </c>
      <c r="BM395" s="23" t="s">
        <v>720</v>
      </c>
    </row>
    <row r="396" spans="2:47" s="1" customFormat="1" ht="13.5">
      <c r="B396" s="45"/>
      <c r="C396" s="73"/>
      <c r="D396" s="233" t="s">
        <v>205</v>
      </c>
      <c r="E396" s="73"/>
      <c r="F396" s="254" t="s">
        <v>721</v>
      </c>
      <c r="G396" s="73"/>
      <c r="H396" s="73"/>
      <c r="I396" s="190"/>
      <c r="J396" s="73"/>
      <c r="K396" s="73"/>
      <c r="L396" s="71"/>
      <c r="M396" s="255"/>
      <c r="N396" s="46"/>
      <c r="O396" s="46"/>
      <c r="P396" s="46"/>
      <c r="Q396" s="46"/>
      <c r="R396" s="46"/>
      <c r="S396" s="46"/>
      <c r="T396" s="94"/>
      <c r="AT396" s="23" t="s">
        <v>205</v>
      </c>
      <c r="AU396" s="23" t="s">
        <v>187</v>
      </c>
    </row>
    <row r="397" spans="2:51" s="11" customFormat="1" ht="13.5">
      <c r="B397" s="231"/>
      <c r="C397" s="232"/>
      <c r="D397" s="233" t="s">
        <v>194</v>
      </c>
      <c r="E397" s="234" t="s">
        <v>22</v>
      </c>
      <c r="F397" s="235" t="s">
        <v>722</v>
      </c>
      <c r="G397" s="232"/>
      <c r="H397" s="236">
        <v>3</v>
      </c>
      <c r="I397" s="237"/>
      <c r="J397" s="232"/>
      <c r="K397" s="232"/>
      <c r="L397" s="238"/>
      <c r="M397" s="239"/>
      <c r="N397" s="240"/>
      <c r="O397" s="240"/>
      <c r="P397" s="240"/>
      <c r="Q397" s="240"/>
      <c r="R397" s="240"/>
      <c r="S397" s="240"/>
      <c r="T397" s="241"/>
      <c r="AT397" s="242" t="s">
        <v>194</v>
      </c>
      <c r="AU397" s="242" t="s">
        <v>187</v>
      </c>
      <c r="AV397" s="11" t="s">
        <v>187</v>
      </c>
      <c r="AW397" s="11" t="s">
        <v>35</v>
      </c>
      <c r="AX397" s="11" t="s">
        <v>73</v>
      </c>
      <c r="AY397" s="242" t="s">
        <v>180</v>
      </c>
    </row>
    <row r="398" spans="2:51" s="12" customFormat="1" ht="13.5">
      <c r="B398" s="243"/>
      <c r="C398" s="244"/>
      <c r="D398" s="233" t="s">
        <v>194</v>
      </c>
      <c r="E398" s="245" t="s">
        <v>22</v>
      </c>
      <c r="F398" s="246" t="s">
        <v>196</v>
      </c>
      <c r="G398" s="244"/>
      <c r="H398" s="247">
        <v>3</v>
      </c>
      <c r="I398" s="248"/>
      <c r="J398" s="244"/>
      <c r="K398" s="244"/>
      <c r="L398" s="249"/>
      <c r="M398" s="250"/>
      <c r="N398" s="251"/>
      <c r="O398" s="251"/>
      <c r="P398" s="251"/>
      <c r="Q398" s="251"/>
      <c r="R398" s="251"/>
      <c r="S398" s="251"/>
      <c r="T398" s="252"/>
      <c r="AT398" s="253" t="s">
        <v>194</v>
      </c>
      <c r="AU398" s="253" t="s">
        <v>187</v>
      </c>
      <c r="AV398" s="12" t="s">
        <v>186</v>
      </c>
      <c r="AW398" s="12" t="s">
        <v>35</v>
      </c>
      <c r="AX398" s="12" t="s">
        <v>10</v>
      </c>
      <c r="AY398" s="253" t="s">
        <v>180</v>
      </c>
    </row>
    <row r="399" spans="2:65" s="1" customFormat="1" ht="14.4" customHeight="1">
      <c r="B399" s="45"/>
      <c r="C399" s="220" t="s">
        <v>470</v>
      </c>
      <c r="D399" s="220" t="s">
        <v>182</v>
      </c>
      <c r="E399" s="221" t="s">
        <v>723</v>
      </c>
      <c r="F399" s="222" t="s">
        <v>724</v>
      </c>
      <c r="G399" s="223" t="s">
        <v>192</v>
      </c>
      <c r="H399" s="224">
        <v>20.06</v>
      </c>
      <c r="I399" s="225"/>
      <c r="J399" s="224">
        <f>ROUND(I399*H399,0)</f>
        <v>0</v>
      </c>
      <c r="K399" s="222" t="s">
        <v>193</v>
      </c>
      <c r="L399" s="71"/>
      <c r="M399" s="226" t="s">
        <v>22</v>
      </c>
      <c r="N399" s="227" t="s">
        <v>45</v>
      </c>
      <c r="O399" s="46"/>
      <c r="P399" s="228">
        <f>O399*H399</f>
        <v>0</v>
      </c>
      <c r="Q399" s="228">
        <v>0</v>
      </c>
      <c r="R399" s="228">
        <f>Q399*H399</f>
        <v>0</v>
      </c>
      <c r="S399" s="228">
        <v>0</v>
      </c>
      <c r="T399" s="229">
        <f>S399*H399</f>
        <v>0</v>
      </c>
      <c r="AR399" s="23" t="s">
        <v>224</v>
      </c>
      <c r="AT399" s="23" t="s">
        <v>182</v>
      </c>
      <c r="AU399" s="23" t="s">
        <v>187</v>
      </c>
      <c r="AY399" s="23" t="s">
        <v>180</v>
      </c>
      <c r="BE399" s="230">
        <f>IF(N399="základní",J399,0)</f>
        <v>0</v>
      </c>
      <c r="BF399" s="230">
        <f>IF(N399="snížená",J399,0)</f>
        <v>0</v>
      </c>
      <c r="BG399" s="230">
        <f>IF(N399="zákl. přenesená",J399,0)</f>
        <v>0</v>
      </c>
      <c r="BH399" s="230">
        <f>IF(N399="sníž. přenesená",J399,0)</f>
        <v>0</v>
      </c>
      <c r="BI399" s="230">
        <f>IF(N399="nulová",J399,0)</f>
        <v>0</v>
      </c>
      <c r="BJ399" s="23" t="s">
        <v>187</v>
      </c>
      <c r="BK399" s="230">
        <f>ROUND(I399*H399,0)</f>
        <v>0</v>
      </c>
      <c r="BL399" s="23" t="s">
        <v>224</v>
      </c>
      <c r="BM399" s="23" t="s">
        <v>725</v>
      </c>
    </row>
    <row r="400" spans="2:47" s="1" customFormat="1" ht="13.5">
      <c r="B400" s="45"/>
      <c r="C400" s="73"/>
      <c r="D400" s="233" t="s">
        <v>205</v>
      </c>
      <c r="E400" s="73"/>
      <c r="F400" s="254" t="s">
        <v>721</v>
      </c>
      <c r="G400" s="73"/>
      <c r="H400" s="73"/>
      <c r="I400" s="190"/>
      <c r="J400" s="73"/>
      <c r="K400" s="73"/>
      <c r="L400" s="71"/>
      <c r="M400" s="255"/>
      <c r="N400" s="46"/>
      <c r="O400" s="46"/>
      <c r="P400" s="46"/>
      <c r="Q400" s="46"/>
      <c r="R400" s="46"/>
      <c r="S400" s="46"/>
      <c r="T400" s="94"/>
      <c r="AT400" s="23" t="s">
        <v>205</v>
      </c>
      <c r="AU400" s="23" t="s">
        <v>187</v>
      </c>
    </row>
    <row r="401" spans="2:51" s="11" customFormat="1" ht="13.5">
      <c r="B401" s="231"/>
      <c r="C401" s="232"/>
      <c r="D401" s="233" t="s">
        <v>194</v>
      </c>
      <c r="E401" s="234" t="s">
        <v>22</v>
      </c>
      <c r="F401" s="235" t="s">
        <v>726</v>
      </c>
      <c r="G401" s="232"/>
      <c r="H401" s="236">
        <v>20.06</v>
      </c>
      <c r="I401" s="237"/>
      <c r="J401" s="232"/>
      <c r="K401" s="232"/>
      <c r="L401" s="238"/>
      <c r="M401" s="239"/>
      <c r="N401" s="240"/>
      <c r="O401" s="240"/>
      <c r="P401" s="240"/>
      <c r="Q401" s="240"/>
      <c r="R401" s="240"/>
      <c r="S401" s="240"/>
      <c r="T401" s="241"/>
      <c r="AT401" s="242" t="s">
        <v>194</v>
      </c>
      <c r="AU401" s="242" t="s">
        <v>187</v>
      </c>
      <c r="AV401" s="11" t="s">
        <v>187</v>
      </c>
      <c r="AW401" s="11" t="s">
        <v>35</v>
      </c>
      <c r="AX401" s="11" t="s">
        <v>73</v>
      </c>
      <c r="AY401" s="242" t="s">
        <v>180</v>
      </c>
    </row>
    <row r="402" spans="2:51" s="12" customFormat="1" ht="13.5">
      <c r="B402" s="243"/>
      <c r="C402" s="244"/>
      <c r="D402" s="233" t="s">
        <v>194</v>
      </c>
      <c r="E402" s="245" t="s">
        <v>22</v>
      </c>
      <c r="F402" s="246" t="s">
        <v>196</v>
      </c>
      <c r="G402" s="244"/>
      <c r="H402" s="247">
        <v>20.06</v>
      </c>
      <c r="I402" s="248"/>
      <c r="J402" s="244"/>
      <c r="K402" s="244"/>
      <c r="L402" s="249"/>
      <c r="M402" s="250"/>
      <c r="N402" s="251"/>
      <c r="O402" s="251"/>
      <c r="P402" s="251"/>
      <c r="Q402" s="251"/>
      <c r="R402" s="251"/>
      <c r="S402" s="251"/>
      <c r="T402" s="252"/>
      <c r="AT402" s="253" t="s">
        <v>194</v>
      </c>
      <c r="AU402" s="253" t="s">
        <v>187</v>
      </c>
      <c r="AV402" s="12" t="s">
        <v>186</v>
      </c>
      <c r="AW402" s="12" t="s">
        <v>35</v>
      </c>
      <c r="AX402" s="12" t="s">
        <v>10</v>
      </c>
      <c r="AY402" s="253" t="s">
        <v>180</v>
      </c>
    </row>
    <row r="403" spans="2:65" s="1" customFormat="1" ht="34.2" customHeight="1">
      <c r="B403" s="45"/>
      <c r="C403" s="220" t="s">
        <v>727</v>
      </c>
      <c r="D403" s="220" t="s">
        <v>182</v>
      </c>
      <c r="E403" s="221" t="s">
        <v>728</v>
      </c>
      <c r="F403" s="222" t="s">
        <v>729</v>
      </c>
      <c r="G403" s="223" t="s">
        <v>334</v>
      </c>
      <c r="H403" s="225"/>
      <c r="I403" s="225"/>
      <c r="J403" s="224">
        <f>ROUND(I403*H403,0)</f>
        <v>0</v>
      </c>
      <c r="K403" s="222" t="s">
        <v>193</v>
      </c>
      <c r="L403" s="71"/>
      <c r="M403" s="226" t="s">
        <v>22</v>
      </c>
      <c r="N403" s="227" t="s">
        <v>45</v>
      </c>
      <c r="O403" s="46"/>
      <c r="P403" s="228">
        <f>O403*H403</f>
        <v>0</v>
      </c>
      <c r="Q403" s="228">
        <v>0</v>
      </c>
      <c r="R403" s="228">
        <f>Q403*H403</f>
        <v>0</v>
      </c>
      <c r="S403" s="228">
        <v>0</v>
      </c>
      <c r="T403" s="229">
        <f>S403*H403</f>
        <v>0</v>
      </c>
      <c r="AR403" s="23" t="s">
        <v>224</v>
      </c>
      <c r="AT403" s="23" t="s">
        <v>182</v>
      </c>
      <c r="AU403" s="23" t="s">
        <v>187</v>
      </c>
      <c r="AY403" s="23" t="s">
        <v>180</v>
      </c>
      <c r="BE403" s="230">
        <f>IF(N403="základní",J403,0)</f>
        <v>0</v>
      </c>
      <c r="BF403" s="230">
        <f>IF(N403="snížená",J403,0)</f>
        <v>0</v>
      </c>
      <c r="BG403" s="230">
        <f>IF(N403="zákl. přenesená",J403,0)</f>
        <v>0</v>
      </c>
      <c r="BH403" s="230">
        <f>IF(N403="sníž. přenesená",J403,0)</f>
        <v>0</v>
      </c>
      <c r="BI403" s="230">
        <f>IF(N403="nulová",J403,0)</f>
        <v>0</v>
      </c>
      <c r="BJ403" s="23" t="s">
        <v>187</v>
      </c>
      <c r="BK403" s="230">
        <f>ROUND(I403*H403,0)</f>
        <v>0</v>
      </c>
      <c r="BL403" s="23" t="s">
        <v>224</v>
      </c>
      <c r="BM403" s="23" t="s">
        <v>730</v>
      </c>
    </row>
    <row r="404" spans="2:47" s="1" customFormat="1" ht="13.5">
      <c r="B404" s="45"/>
      <c r="C404" s="73"/>
      <c r="D404" s="233" t="s">
        <v>205</v>
      </c>
      <c r="E404" s="73"/>
      <c r="F404" s="254" t="s">
        <v>336</v>
      </c>
      <c r="G404" s="73"/>
      <c r="H404" s="73"/>
      <c r="I404" s="190"/>
      <c r="J404" s="73"/>
      <c r="K404" s="73"/>
      <c r="L404" s="71"/>
      <c r="M404" s="255"/>
      <c r="N404" s="46"/>
      <c r="O404" s="46"/>
      <c r="P404" s="46"/>
      <c r="Q404" s="46"/>
      <c r="R404" s="46"/>
      <c r="S404" s="46"/>
      <c r="T404" s="94"/>
      <c r="AT404" s="23" t="s">
        <v>205</v>
      </c>
      <c r="AU404" s="23" t="s">
        <v>187</v>
      </c>
    </row>
    <row r="405" spans="2:63" s="10" customFormat="1" ht="29.85" customHeight="1">
      <c r="B405" s="204"/>
      <c r="C405" s="205"/>
      <c r="D405" s="206" t="s">
        <v>72</v>
      </c>
      <c r="E405" s="218" t="s">
        <v>731</v>
      </c>
      <c r="F405" s="218" t="s">
        <v>732</v>
      </c>
      <c r="G405" s="205"/>
      <c r="H405" s="205"/>
      <c r="I405" s="208"/>
      <c r="J405" s="219">
        <f>BK405</f>
        <v>0</v>
      </c>
      <c r="K405" s="205"/>
      <c r="L405" s="210"/>
      <c r="M405" s="211"/>
      <c r="N405" s="212"/>
      <c r="O405" s="212"/>
      <c r="P405" s="213">
        <f>SUM(P406:P417)</f>
        <v>0</v>
      </c>
      <c r="Q405" s="212"/>
      <c r="R405" s="213">
        <f>SUM(R406:R417)</f>
        <v>0</v>
      </c>
      <c r="S405" s="212"/>
      <c r="T405" s="214">
        <f>SUM(T406:T417)</f>
        <v>0</v>
      </c>
      <c r="AR405" s="215" t="s">
        <v>187</v>
      </c>
      <c r="AT405" s="216" t="s">
        <v>72</v>
      </c>
      <c r="AU405" s="216" t="s">
        <v>10</v>
      </c>
      <c r="AY405" s="215" t="s">
        <v>180</v>
      </c>
      <c r="BK405" s="217">
        <f>SUM(BK406:BK417)</f>
        <v>0</v>
      </c>
    </row>
    <row r="406" spans="2:65" s="1" customFormat="1" ht="22.8" customHeight="1">
      <c r="B406" s="45"/>
      <c r="C406" s="220" t="s">
        <v>475</v>
      </c>
      <c r="D406" s="220" t="s">
        <v>182</v>
      </c>
      <c r="E406" s="221" t="s">
        <v>733</v>
      </c>
      <c r="F406" s="222" t="s">
        <v>734</v>
      </c>
      <c r="G406" s="223" t="s">
        <v>192</v>
      </c>
      <c r="H406" s="224">
        <v>78.82</v>
      </c>
      <c r="I406" s="225"/>
      <c r="J406" s="224">
        <f>ROUND(I406*H406,0)</f>
        <v>0</v>
      </c>
      <c r="K406" s="222" t="s">
        <v>193</v>
      </c>
      <c r="L406" s="71"/>
      <c r="M406" s="226" t="s">
        <v>22</v>
      </c>
      <c r="N406" s="227" t="s">
        <v>45</v>
      </c>
      <c r="O406" s="46"/>
      <c r="P406" s="228">
        <f>O406*H406</f>
        <v>0</v>
      </c>
      <c r="Q406" s="228">
        <v>0</v>
      </c>
      <c r="R406" s="228">
        <f>Q406*H406</f>
        <v>0</v>
      </c>
      <c r="S406" s="228">
        <v>0</v>
      </c>
      <c r="T406" s="229">
        <f>S406*H406</f>
        <v>0</v>
      </c>
      <c r="AR406" s="23" t="s">
        <v>224</v>
      </c>
      <c r="AT406" s="23" t="s">
        <v>182</v>
      </c>
      <c r="AU406" s="23" t="s">
        <v>187</v>
      </c>
      <c r="AY406" s="23" t="s">
        <v>180</v>
      </c>
      <c r="BE406" s="230">
        <f>IF(N406="základní",J406,0)</f>
        <v>0</v>
      </c>
      <c r="BF406" s="230">
        <f>IF(N406="snížená",J406,0)</f>
        <v>0</v>
      </c>
      <c r="BG406" s="230">
        <f>IF(N406="zákl. přenesená",J406,0)</f>
        <v>0</v>
      </c>
      <c r="BH406" s="230">
        <f>IF(N406="sníž. přenesená",J406,0)</f>
        <v>0</v>
      </c>
      <c r="BI406" s="230">
        <f>IF(N406="nulová",J406,0)</f>
        <v>0</v>
      </c>
      <c r="BJ406" s="23" t="s">
        <v>187</v>
      </c>
      <c r="BK406" s="230">
        <f>ROUND(I406*H406,0)</f>
        <v>0</v>
      </c>
      <c r="BL406" s="23" t="s">
        <v>224</v>
      </c>
      <c r="BM406" s="23" t="s">
        <v>735</v>
      </c>
    </row>
    <row r="407" spans="2:51" s="13" customFormat="1" ht="13.5">
      <c r="B407" s="256"/>
      <c r="C407" s="257"/>
      <c r="D407" s="233" t="s">
        <v>194</v>
      </c>
      <c r="E407" s="258" t="s">
        <v>22</v>
      </c>
      <c r="F407" s="259" t="s">
        <v>736</v>
      </c>
      <c r="G407" s="257"/>
      <c r="H407" s="258" t="s">
        <v>22</v>
      </c>
      <c r="I407" s="260"/>
      <c r="J407" s="257"/>
      <c r="K407" s="257"/>
      <c r="L407" s="261"/>
      <c r="M407" s="262"/>
      <c r="N407" s="263"/>
      <c r="O407" s="263"/>
      <c r="P407" s="263"/>
      <c r="Q407" s="263"/>
      <c r="R407" s="263"/>
      <c r="S407" s="263"/>
      <c r="T407" s="264"/>
      <c r="AT407" s="265" t="s">
        <v>194</v>
      </c>
      <c r="AU407" s="265" t="s">
        <v>187</v>
      </c>
      <c r="AV407" s="13" t="s">
        <v>10</v>
      </c>
      <c r="AW407" s="13" t="s">
        <v>35</v>
      </c>
      <c r="AX407" s="13" t="s">
        <v>73</v>
      </c>
      <c r="AY407" s="265" t="s">
        <v>180</v>
      </c>
    </row>
    <row r="408" spans="2:51" s="11" customFormat="1" ht="13.5">
      <c r="B408" s="231"/>
      <c r="C408" s="232"/>
      <c r="D408" s="233" t="s">
        <v>194</v>
      </c>
      <c r="E408" s="234" t="s">
        <v>22</v>
      </c>
      <c r="F408" s="235" t="s">
        <v>225</v>
      </c>
      <c r="G408" s="232"/>
      <c r="H408" s="236">
        <v>19.3</v>
      </c>
      <c r="I408" s="237"/>
      <c r="J408" s="232"/>
      <c r="K408" s="232"/>
      <c r="L408" s="238"/>
      <c r="M408" s="239"/>
      <c r="N408" s="240"/>
      <c r="O408" s="240"/>
      <c r="P408" s="240"/>
      <c r="Q408" s="240"/>
      <c r="R408" s="240"/>
      <c r="S408" s="240"/>
      <c r="T408" s="241"/>
      <c r="AT408" s="242" t="s">
        <v>194</v>
      </c>
      <c r="AU408" s="242" t="s">
        <v>187</v>
      </c>
      <c r="AV408" s="11" t="s">
        <v>187</v>
      </c>
      <c r="AW408" s="11" t="s">
        <v>35</v>
      </c>
      <c r="AX408" s="11" t="s">
        <v>73</v>
      </c>
      <c r="AY408" s="242" t="s">
        <v>180</v>
      </c>
    </row>
    <row r="409" spans="2:51" s="13" customFormat="1" ht="13.5">
      <c r="B409" s="256"/>
      <c r="C409" s="257"/>
      <c r="D409" s="233" t="s">
        <v>194</v>
      </c>
      <c r="E409" s="258" t="s">
        <v>22</v>
      </c>
      <c r="F409" s="259" t="s">
        <v>261</v>
      </c>
      <c r="G409" s="257"/>
      <c r="H409" s="258" t="s">
        <v>22</v>
      </c>
      <c r="I409" s="260"/>
      <c r="J409" s="257"/>
      <c r="K409" s="257"/>
      <c r="L409" s="261"/>
      <c r="M409" s="262"/>
      <c r="N409" s="263"/>
      <c r="O409" s="263"/>
      <c r="P409" s="263"/>
      <c r="Q409" s="263"/>
      <c r="R409" s="263"/>
      <c r="S409" s="263"/>
      <c r="T409" s="264"/>
      <c r="AT409" s="265" t="s">
        <v>194</v>
      </c>
      <c r="AU409" s="265" t="s">
        <v>187</v>
      </c>
      <c r="AV409" s="13" t="s">
        <v>10</v>
      </c>
      <c r="AW409" s="13" t="s">
        <v>35</v>
      </c>
      <c r="AX409" s="13" t="s">
        <v>73</v>
      </c>
      <c r="AY409" s="265" t="s">
        <v>180</v>
      </c>
    </row>
    <row r="410" spans="2:51" s="11" customFormat="1" ht="13.5">
      <c r="B410" s="231"/>
      <c r="C410" s="232"/>
      <c r="D410" s="233" t="s">
        <v>194</v>
      </c>
      <c r="E410" s="234" t="s">
        <v>22</v>
      </c>
      <c r="F410" s="235" t="s">
        <v>737</v>
      </c>
      <c r="G410" s="232"/>
      <c r="H410" s="236">
        <v>35.14</v>
      </c>
      <c r="I410" s="237"/>
      <c r="J410" s="232"/>
      <c r="K410" s="232"/>
      <c r="L410" s="238"/>
      <c r="M410" s="239"/>
      <c r="N410" s="240"/>
      <c r="O410" s="240"/>
      <c r="P410" s="240"/>
      <c r="Q410" s="240"/>
      <c r="R410" s="240"/>
      <c r="S410" s="240"/>
      <c r="T410" s="241"/>
      <c r="AT410" s="242" t="s">
        <v>194</v>
      </c>
      <c r="AU410" s="242" t="s">
        <v>187</v>
      </c>
      <c r="AV410" s="11" t="s">
        <v>187</v>
      </c>
      <c r="AW410" s="11" t="s">
        <v>35</v>
      </c>
      <c r="AX410" s="11" t="s">
        <v>73</v>
      </c>
      <c r="AY410" s="242" t="s">
        <v>180</v>
      </c>
    </row>
    <row r="411" spans="2:51" s="11" customFormat="1" ht="13.5">
      <c r="B411" s="231"/>
      <c r="C411" s="232"/>
      <c r="D411" s="233" t="s">
        <v>194</v>
      </c>
      <c r="E411" s="234" t="s">
        <v>22</v>
      </c>
      <c r="F411" s="235" t="s">
        <v>738</v>
      </c>
      <c r="G411" s="232"/>
      <c r="H411" s="236">
        <v>14.87</v>
      </c>
      <c r="I411" s="237"/>
      <c r="J411" s="232"/>
      <c r="K411" s="232"/>
      <c r="L411" s="238"/>
      <c r="M411" s="239"/>
      <c r="N411" s="240"/>
      <c r="O411" s="240"/>
      <c r="P411" s="240"/>
      <c r="Q411" s="240"/>
      <c r="R411" s="240"/>
      <c r="S411" s="240"/>
      <c r="T411" s="241"/>
      <c r="AT411" s="242" t="s">
        <v>194</v>
      </c>
      <c r="AU411" s="242" t="s">
        <v>187</v>
      </c>
      <c r="AV411" s="11" t="s">
        <v>187</v>
      </c>
      <c r="AW411" s="11" t="s">
        <v>35</v>
      </c>
      <c r="AX411" s="11" t="s">
        <v>73</v>
      </c>
      <c r="AY411" s="242" t="s">
        <v>180</v>
      </c>
    </row>
    <row r="412" spans="2:51" s="11" customFormat="1" ht="13.5">
      <c r="B412" s="231"/>
      <c r="C412" s="232"/>
      <c r="D412" s="233" t="s">
        <v>194</v>
      </c>
      <c r="E412" s="234" t="s">
        <v>22</v>
      </c>
      <c r="F412" s="235" t="s">
        <v>739</v>
      </c>
      <c r="G412" s="232"/>
      <c r="H412" s="236">
        <v>4.74</v>
      </c>
      <c r="I412" s="237"/>
      <c r="J412" s="232"/>
      <c r="K412" s="232"/>
      <c r="L412" s="238"/>
      <c r="M412" s="239"/>
      <c r="N412" s="240"/>
      <c r="O412" s="240"/>
      <c r="P412" s="240"/>
      <c r="Q412" s="240"/>
      <c r="R412" s="240"/>
      <c r="S412" s="240"/>
      <c r="T412" s="241"/>
      <c r="AT412" s="242" t="s">
        <v>194</v>
      </c>
      <c r="AU412" s="242" t="s">
        <v>187</v>
      </c>
      <c r="AV412" s="11" t="s">
        <v>187</v>
      </c>
      <c r="AW412" s="11" t="s">
        <v>35</v>
      </c>
      <c r="AX412" s="11" t="s">
        <v>73</v>
      </c>
      <c r="AY412" s="242" t="s">
        <v>180</v>
      </c>
    </row>
    <row r="413" spans="2:51" s="11" customFormat="1" ht="13.5">
      <c r="B413" s="231"/>
      <c r="C413" s="232"/>
      <c r="D413" s="233" t="s">
        <v>194</v>
      </c>
      <c r="E413" s="234" t="s">
        <v>22</v>
      </c>
      <c r="F413" s="235" t="s">
        <v>740</v>
      </c>
      <c r="G413" s="232"/>
      <c r="H413" s="236">
        <v>4.77</v>
      </c>
      <c r="I413" s="237"/>
      <c r="J413" s="232"/>
      <c r="K413" s="232"/>
      <c r="L413" s="238"/>
      <c r="M413" s="239"/>
      <c r="N413" s="240"/>
      <c r="O413" s="240"/>
      <c r="P413" s="240"/>
      <c r="Q413" s="240"/>
      <c r="R413" s="240"/>
      <c r="S413" s="240"/>
      <c r="T413" s="241"/>
      <c r="AT413" s="242" t="s">
        <v>194</v>
      </c>
      <c r="AU413" s="242" t="s">
        <v>187</v>
      </c>
      <c r="AV413" s="11" t="s">
        <v>187</v>
      </c>
      <c r="AW413" s="11" t="s">
        <v>35</v>
      </c>
      <c r="AX413" s="11" t="s">
        <v>73</v>
      </c>
      <c r="AY413" s="242" t="s">
        <v>180</v>
      </c>
    </row>
    <row r="414" spans="2:51" s="12" customFormat="1" ht="13.5">
      <c r="B414" s="243"/>
      <c r="C414" s="244"/>
      <c r="D414" s="233" t="s">
        <v>194</v>
      </c>
      <c r="E414" s="245" t="s">
        <v>22</v>
      </c>
      <c r="F414" s="246" t="s">
        <v>196</v>
      </c>
      <c r="G414" s="244"/>
      <c r="H414" s="247">
        <v>78.82</v>
      </c>
      <c r="I414" s="248"/>
      <c r="J414" s="244"/>
      <c r="K414" s="244"/>
      <c r="L414" s="249"/>
      <c r="M414" s="250"/>
      <c r="N414" s="251"/>
      <c r="O414" s="251"/>
      <c r="P414" s="251"/>
      <c r="Q414" s="251"/>
      <c r="R414" s="251"/>
      <c r="S414" s="251"/>
      <c r="T414" s="252"/>
      <c r="AT414" s="253" t="s">
        <v>194</v>
      </c>
      <c r="AU414" s="253" t="s">
        <v>187</v>
      </c>
      <c r="AV414" s="12" t="s">
        <v>186</v>
      </c>
      <c r="AW414" s="12" t="s">
        <v>35</v>
      </c>
      <c r="AX414" s="12" t="s">
        <v>10</v>
      </c>
      <c r="AY414" s="253" t="s">
        <v>180</v>
      </c>
    </row>
    <row r="415" spans="2:65" s="1" customFormat="1" ht="34.2" customHeight="1">
      <c r="B415" s="45"/>
      <c r="C415" s="220" t="s">
        <v>741</v>
      </c>
      <c r="D415" s="220" t="s">
        <v>182</v>
      </c>
      <c r="E415" s="221" t="s">
        <v>742</v>
      </c>
      <c r="F415" s="222" t="s">
        <v>743</v>
      </c>
      <c r="G415" s="223" t="s">
        <v>192</v>
      </c>
      <c r="H415" s="224">
        <v>78.82</v>
      </c>
      <c r="I415" s="225"/>
      <c r="J415" s="224">
        <f>ROUND(I415*H415,0)</f>
        <v>0</v>
      </c>
      <c r="K415" s="222" t="s">
        <v>193</v>
      </c>
      <c r="L415" s="71"/>
      <c r="M415" s="226" t="s">
        <v>22</v>
      </c>
      <c r="N415" s="227" t="s">
        <v>45</v>
      </c>
      <c r="O415" s="46"/>
      <c r="P415" s="228">
        <f>O415*H415</f>
        <v>0</v>
      </c>
      <c r="Q415" s="228">
        <v>0</v>
      </c>
      <c r="R415" s="228">
        <f>Q415*H415</f>
        <v>0</v>
      </c>
      <c r="S415" s="228">
        <v>0</v>
      </c>
      <c r="T415" s="229">
        <f>S415*H415</f>
        <v>0</v>
      </c>
      <c r="AR415" s="23" t="s">
        <v>224</v>
      </c>
      <c r="AT415" s="23" t="s">
        <v>182</v>
      </c>
      <c r="AU415" s="23" t="s">
        <v>187</v>
      </c>
      <c r="AY415" s="23" t="s">
        <v>180</v>
      </c>
      <c r="BE415" s="230">
        <f>IF(N415="základní",J415,0)</f>
        <v>0</v>
      </c>
      <c r="BF415" s="230">
        <f>IF(N415="snížená",J415,0)</f>
        <v>0</v>
      </c>
      <c r="BG415" s="230">
        <f>IF(N415="zákl. přenesená",J415,0)</f>
        <v>0</v>
      </c>
      <c r="BH415" s="230">
        <f>IF(N415="sníž. přenesená",J415,0)</f>
        <v>0</v>
      </c>
      <c r="BI415" s="230">
        <f>IF(N415="nulová",J415,0)</f>
        <v>0</v>
      </c>
      <c r="BJ415" s="23" t="s">
        <v>187</v>
      </c>
      <c r="BK415" s="230">
        <f>ROUND(I415*H415,0)</f>
        <v>0</v>
      </c>
      <c r="BL415" s="23" t="s">
        <v>224</v>
      </c>
      <c r="BM415" s="23" t="s">
        <v>744</v>
      </c>
    </row>
    <row r="416" spans="2:51" s="11" customFormat="1" ht="13.5">
      <c r="B416" s="231"/>
      <c r="C416" s="232"/>
      <c r="D416" s="233" t="s">
        <v>194</v>
      </c>
      <c r="E416" s="234" t="s">
        <v>22</v>
      </c>
      <c r="F416" s="235" t="s">
        <v>745</v>
      </c>
      <c r="G416" s="232"/>
      <c r="H416" s="236">
        <v>78.82</v>
      </c>
      <c r="I416" s="237"/>
      <c r="J416" s="232"/>
      <c r="K416" s="232"/>
      <c r="L416" s="238"/>
      <c r="M416" s="239"/>
      <c r="N416" s="240"/>
      <c r="O416" s="240"/>
      <c r="P416" s="240"/>
      <c r="Q416" s="240"/>
      <c r="R416" s="240"/>
      <c r="S416" s="240"/>
      <c r="T416" s="241"/>
      <c r="AT416" s="242" t="s">
        <v>194</v>
      </c>
      <c r="AU416" s="242" t="s">
        <v>187</v>
      </c>
      <c r="AV416" s="11" t="s">
        <v>187</v>
      </c>
      <c r="AW416" s="11" t="s">
        <v>35</v>
      </c>
      <c r="AX416" s="11" t="s">
        <v>73</v>
      </c>
      <c r="AY416" s="242" t="s">
        <v>180</v>
      </c>
    </row>
    <row r="417" spans="2:51" s="12" customFormat="1" ht="13.5">
      <c r="B417" s="243"/>
      <c r="C417" s="244"/>
      <c r="D417" s="233" t="s">
        <v>194</v>
      </c>
      <c r="E417" s="245" t="s">
        <v>22</v>
      </c>
      <c r="F417" s="246" t="s">
        <v>196</v>
      </c>
      <c r="G417" s="244"/>
      <c r="H417" s="247">
        <v>78.82</v>
      </c>
      <c r="I417" s="248"/>
      <c r="J417" s="244"/>
      <c r="K417" s="244"/>
      <c r="L417" s="249"/>
      <c r="M417" s="275"/>
      <c r="N417" s="276"/>
      <c r="O417" s="276"/>
      <c r="P417" s="276"/>
      <c r="Q417" s="276"/>
      <c r="R417" s="276"/>
      <c r="S417" s="276"/>
      <c r="T417" s="277"/>
      <c r="AT417" s="253" t="s">
        <v>194</v>
      </c>
      <c r="AU417" s="253" t="s">
        <v>187</v>
      </c>
      <c r="AV417" s="12" t="s">
        <v>186</v>
      </c>
      <c r="AW417" s="12" t="s">
        <v>35</v>
      </c>
      <c r="AX417" s="12" t="s">
        <v>10</v>
      </c>
      <c r="AY417" s="253" t="s">
        <v>180</v>
      </c>
    </row>
    <row r="418" spans="2:12" s="1" customFormat="1" ht="6.95" customHeight="1">
      <c r="B418" s="66"/>
      <c r="C418" s="67"/>
      <c r="D418" s="67"/>
      <c r="E418" s="67"/>
      <c r="F418" s="67"/>
      <c r="G418" s="67"/>
      <c r="H418" s="67"/>
      <c r="I418" s="165"/>
      <c r="J418" s="67"/>
      <c r="K418" s="67"/>
      <c r="L418" s="71"/>
    </row>
  </sheetData>
  <sheetProtection password="CC35" sheet="1" objects="1" scenarios="1" formatColumns="0" formatRows="0" autoFilter="0"/>
  <autoFilter ref="C93:K417"/>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4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96</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750</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ROUND(J94,2)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ROUND(SUM(BE94:BE417),2)</f>
        <v>0</v>
      </c>
      <c r="G30" s="46"/>
      <c r="H30" s="46"/>
      <c r="I30" s="157">
        <v>0.21</v>
      </c>
      <c r="J30" s="156">
        <f>ROUND(ROUND((SUM(BE94:BE417)),2)*I30,0)</f>
        <v>0</v>
      </c>
      <c r="K30" s="50"/>
    </row>
    <row r="31" spans="2:11" s="1" customFormat="1" ht="14.4" customHeight="1">
      <c r="B31" s="45"/>
      <c r="C31" s="46"/>
      <c r="D31" s="46"/>
      <c r="E31" s="54" t="s">
        <v>45</v>
      </c>
      <c r="F31" s="156">
        <f>ROUND(SUM(BF94:BF417),2)</f>
        <v>0</v>
      </c>
      <c r="G31" s="46"/>
      <c r="H31" s="46"/>
      <c r="I31" s="157">
        <v>0.15</v>
      </c>
      <c r="J31" s="156">
        <f>ROUND(ROUND((SUM(BF94:BF417)),2)*I31,0)</f>
        <v>0</v>
      </c>
      <c r="K31" s="50"/>
    </row>
    <row r="32" spans="2:11" s="1" customFormat="1" ht="14.4" customHeight="1" hidden="1">
      <c r="B32" s="45"/>
      <c r="C32" s="46"/>
      <c r="D32" s="46"/>
      <c r="E32" s="54" t="s">
        <v>46</v>
      </c>
      <c r="F32" s="156">
        <f>ROUND(SUM(BG94:BG417),2)</f>
        <v>0</v>
      </c>
      <c r="G32" s="46"/>
      <c r="H32" s="46"/>
      <c r="I32" s="157">
        <v>0.21</v>
      </c>
      <c r="J32" s="156">
        <v>0</v>
      </c>
      <c r="K32" s="50"/>
    </row>
    <row r="33" spans="2:11" s="1" customFormat="1" ht="14.4" customHeight="1" hidden="1">
      <c r="B33" s="45"/>
      <c r="C33" s="46"/>
      <c r="D33" s="46"/>
      <c r="E33" s="54" t="s">
        <v>47</v>
      </c>
      <c r="F33" s="156">
        <f>ROUND(SUM(BH94:BH417),2)</f>
        <v>0</v>
      </c>
      <c r="G33" s="46"/>
      <c r="H33" s="46"/>
      <c r="I33" s="157">
        <v>0.15</v>
      </c>
      <c r="J33" s="156">
        <v>0</v>
      </c>
      <c r="K33" s="50"/>
    </row>
    <row r="34" spans="2:11" s="1" customFormat="1" ht="14.4" customHeight="1" hidden="1">
      <c r="B34" s="45"/>
      <c r="C34" s="46"/>
      <c r="D34" s="46"/>
      <c r="E34" s="54" t="s">
        <v>48</v>
      </c>
      <c r="F34" s="156">
        <f>ROUND(SUM(BI94:BI417),2)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02-3 - SO 02-3 Byt 1+1 č. 3</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J94</f>
        <v>0</v>
      </c>
      <c r="K56" s="50"/>
      <c r="AU56" s="23" t="s">
        <v>145</v>
      </c>
    </row>
    <row r="57" spans="2:11" s="7" customFormat="1" ht="24.95" customHeight="1">
      <c r="B57" s="176"/>
      <c r="C57" s="177"/>
      <c r="D57" s="178" t="s">
        <v>146</v>
      </c>
      <c r="E57" s="179"/>
      <c r="F57" s="179"/>
      <c r="G57" s="179"/>
      <c r="H57" s="179"/>
      <c r="I57" s="180"/>
      <c r="J57" s="181">
        <f>J95</f>
        <v>0</v>
      </c>
      <c r="K57" s="182"/>
    </row>
    <row r="58" spans="2:11" s="8" customFormat="1" ht="19.9" customHeight="1">
      <c r="B58" s="183"/>
      <c r="C58" s="184"/>
      <c r="D58" s="185" t="s">
        <v>147</v>
      </c>
      <c r="E58" s="186"/>
      <c r="F58" s="186"/>
      <c r="G58" s="186"/>
      <c r="H58" s="186"/>
      <c r="I58" s="187"/>
      <c r="J58" s="188">
        <f>J96</f>
        <v>0</v>
      </c>
      <c r="K58" s="189"/>
    </row>
    <row r="59" spans="2:11" s="8" customFormat="1" ht="19.9" customHeight="1">
      <c r="B59" s="183"/>
      <c r="C59" s="184"/>
      <c r="D59" s="185" t="s">
        <v>148</v>
      </c>
      <c r="E59" s="186"/>
      <c r="F59" s="186"/>
      <c r="G59" s="186"/>
      <c r="H59" s="186"/>
      <c r="I59" s="187"/>
      <c r="J59" s="188">
        <f>J98</f>
        <v>0</v>
      </c>
      <c r="K59" s="189"/>
    </row>
    <row r="60" spans="2:11" s="8" customFormat="1" ht="19.9" customHeight="1">
      <c r="B60" s="183"/>
      <c r="C60" s="184"/>
      <c r="D60" s="185" t="s">
        <v>149</v>
      </c>
      <c r="E60" s="186"/>
      <c r="F60" s="186"/>
      <c r="G60" s="186"/>
      <c r="H60" s="186"/>
      <c r="I60" s="187"/>
      <c r="J60" s="188">
        <f>J121</f>
        <v>0</v>
      </c>
      <c r="K60" s="189"/>
    </row>
    <row r="61" spans="2:11" s="8" customFormat="1" ht="19.9" customHeight="1">
      <c r="B61" s="183"/>
      <c r="C61" s="184"/>
      <c r="D61" s="185" t="s">
        <v>150</v>
      </c>
      <c r="E61" s="186"/>
      <c r="F61" s="186"/>
      <c r="G61" s="186"/>
      <c r="H61" s="186"/>
      <c r="I61" s="187"/>
      <c r="J61" s="188">
        <f>J161</f>
        <v>0</v>
      </c>
      <c r="K61" s="189"/>
    </row>
    <row r="62" spans="2:11" s="8" customFormat="1" ht="19.9" customHeight="1">
      <c r="B62" s="183"/>
      <c r="C62" s="184"/>
      <c r="D62" s="185" t="s">
        <v>151</v>
      </c>
      <c r="E62" s="186"/>
      <c r="F62" s="186"/>
      <c r="G62" s="186"/>
      <c r="H62" s="186"/>
      <c r="I62" s="187"/>
      <c r="J62" s="188">
        <f>J173</f>
        <v>0</v>
      </c>
      <c r="K62" s="189"/>
    </row>
    <row r="63" spans="2:11" s="8" customFormat="1" ht="19.9" customHeight="1">
      <c r="B63" s="183"/>
      <c r="C63" s="184"/>
      <c r="D63" s="185" t="s">
        <v>152</v>
      </c>
      <c r="E63" s="186"/>
      <c r="F63" s="186"/>
      <c r="G63" s="186"/>
      <c r="H63" s="186"/>
      <c r="I63" s="187"/>
      <c r="J63" s="188">
        <f>J186</f>
        <v>0</v>
      </c>
      <c r="K63" s="189"/>
    </row>
    <row r="64" spans="2:11" s="7" customFormat="1" ht="24.95" customHeight="1">
      <c r="B64" s="176"/>
      <c r="C64" s="177"/>
      <c r="D64" s="178" t="s">
        <v>153</v>
      </c>
      <c r="E64" s="179"/>
      <c r="F64" s="179"/>
      <c r="G64" s="179"/>
      <c r="H64" s="179"/>
      <c r="I64" s="180"/>
      <c r="J64" s="181">
        <f>J189</f>
        <v>0</v>
      </c>
      <c r="K64" s="182"/>
    </row>
    <row r="65" spans="2:11" s="8" customFormat="1" ht="19.9" customHeight="1">
      <c r="B65" s="183"/>
      <c r="C65" s="184"/>
      <c r="D65" s="185" t="s">
        <v>154</v>
      </c>
      <c r="E65" s="186"/>
      <c r="F65" s="186"/>
      <c r="G65" s="186"/>
      <c r="H65" s="186"/>
      <c r="I65" s="187"/>
      <c r="J65" s="188">
        <f>J190</f>
        <v>0</v>
      </c>
      <c r="K65" s="189"/>
    </row>
    <row r="66" spans="2:11" s="8" customFormat="1" ht="19.9" customHeight="1">
      <c r="B66" s="183"/>
      <c r="C66" s="184"/>
      <c r="D66" s="185" t="s">
        <v>155</v>
      </c>
      <c r="E66" s="186"/>
      <c r="F66" s="186"/>
      <c r="G66" s="186"/>
      <c r="H66" s="186"/>
      <c r="I66" s="187"/>
      <c r="J66" s="188">
        <f>J205</f>
        <v>0</v>
      </c>
      <c r="K66" s="189"/>
    </row>
    <row r="67" spans="2:11" s="8" customFormat="1" ht="19.9" customHeight="1">
      <c r="B67" s="183"/>
      <c r="C67" s="184"/>
      <c r="D67" s="185" t="s">
        <v>156</v>
      </c>
      <c r="E67" s="186"/>
      <c r="F67" s="186"/>
      <c r="G67" s="186"/>
      <c r="H67" s="186"/>
      <c r="I67" s="187"/>
      <c r="J67" s="188">
        <f>J226</f>
        <v>0</v>
      </c>
      <c r="K67" s="189"/>
    </row>
    <row r="68" spans="2:11" s="8" customFormat="1" ht="19.9" customHeight="1">
      <c r="B68" s="183"/>
      <c r="C68" s="184"/>
      <c r="D68" s="185" t="s">
        <v>157</v>
      </c>
      <c r="E68" s="186"/>
      <c r="F68" s="186"/>
      <c r="G68" s="186"/>
      <c r="H68" s="186"/>
      <c r="I68" s="187"/>
      <c r="J68" s="188">
        <f>J245</f>
        <v>0</v>
      </c>
      <c r="K68" s="189"/>
    </row>
    <row r="69" spans="2:11" s="8" customFormat="1" ht="19.9" customHeight="1">
      <c r="B69" s="183"/>
      <c r="C69" s="184"/>
      <c r="D69" s="185" t="s">
        <v>158</v>
      </c>
      <c r="E69" s="186"/>
      <c r="F69" s="186"/>
      <c r="G69" s="186"/>
      <c r="H69" s="186"/>
      <c r="I69" s="187"/>
      <c r="J69" s="188">
        <f>J269</f>
        <v>0</v>
      </c>
      <c r="K69" s="189"/>
    </row>
    <row r="70" spans="2:11" s="8" customFormat="1" ht="19.9" customHeight="1">
      <c r="B70" s="183"/>
      <c r="C70" s="184"/>
      <c r="D70" s="185" t="s">
        <v>159</v>
      </c>
      <c r="E70" s="186"/>
      <c r="F70" s="186"/>
      <c r="G70" s="186"/>
      <c r="H70" s="186"/>
      <c r="I70" s="187"/>
      <c r="J70" s="188">
        <f>J297</f>
        <v>0</v>
      </c>
      <c r="K70" s="189"/>
    </row>
    <row r="71" spans="2:11" s="8" customFormat="1" ht="19.9" customHeight="1">
      <c r="B71" s="183"/>
      <c r="C71" s="184"/>
      <c r="D71" s="185" t="s">
        <v>160</v>
      </c>
      <c r="E71" s="186"/>
      <c r="F71" s="186"/>
      <c r="G71" s="186"/>
      <c r="H71" s="186"/>
      <c r="I71" s="187"/>
      <c r="J71" s="188">
        <f>J310</f>
        <v>0</v>
      </c>
      <c r="K71" s="189"/>
    </row>
    <row r="72" spans="2:11" s="8" customFormat="1" ht="19.9" customHeight="1">
      <c r="B72" s="183"/>
      <c r="C72" s="184"/>
      <c r="D72" s="185" t="s">
        <v>161</v>
      </c>
      <c r="E72" s="186"/>
      <c r="F72" s="186"/>
      <c r="G72" s="186"/>
      <c r="H72" s="186"/>
      <c r="I72" s="187"/>
      <c r="J72" s="188">
        <f>J345</f>
        <v>0</v>
      </c>
      <c r="K72" s="189"/>
    </row>
    <row r="73" spans="2:11" s="8" customFormat="1" ht="19.9" customHeight="1">
      <c r="B73" s="183"/>
      <c r="C73" s="184"/>
      <c r="D73" s="185" t="s">
        <v>162</v>
      </c>
      <c r="E73" s="186"/>
      <c r="F73" s="186"/>
      <c r="G73" s="186"/>
      <c r="H73" s="186"/>
      <c r="I73" s="187"/>
      <c r="J73" s="188">
        <f>J376</f>
        <v>0</v>
      </c>
      <c r="K73" s="189"/>
    </row>
    <row r="74" spans="2:11" s="8" customFormat="1" ht="19.9" customHeight="1">
      <c r="B74" s="183"/>
      <c r="C74" s="184"/>
      <c r="D74" s="185" t="s">
        <v>163</v>
      </c>
      <c r="E74" s="186"/>
      <c r="F74" s="186"/>
      <c r="G74" s="186"/>
      <c r="H74" s="186"/>
      <c r="I74" s="187"/>
      <c r="J74" s="188">
        <f>J405</f>
        <v>0</v>
      </c>
      <c r="K74" s="189"/>
    </row>
    <row r="75" spans="2:11" s="1" customFormat="1" ht="21.8" customHeight="1">
      <c r="B75" s="45"/>
      <c r="C75" s="46"/>
      <c r="D75" s="46"/>
      <c r="E75" s="46"/>
      <c r="F75" s="46"/>
      <c r="G75" s="46"/>
      <c r="H75" s="46"/>
      <c r="I75" s="143"/>
      <c r="J75" s="46"/>
      <c r="K75" s="50"/>
    </row>
    <row r="76" spans="2:11" s="1" customFormat="1" ht="6.95" customHeight="1">
      <c r="B76" s="66"/>
      <c r="C76" s="67"/>
      <c r="D76" s="67"/>
      <c r="E76" s="67"/>
      <c r="F76" s="67"/>
      <c r="G76" s="67"/>
      <c r="H76" s="67"/>
      <c r="I76" s="165"/>
      <c r="J76" s="67"/>
      <c r="K76" s="68"/>
    </row>
    <row r="80" spans="2:12" s="1" customFormat="1" ht="6.95" customHeight="1">
      <c r="B80" s="69"/>
      <c r="C80" s="70"/>
      <c r="D80" s="70"/>
      <c r="E80" s="70"/>
      <c r="F80" s="70"/>
      <c r="G80" s="70"/>
      <c r="H80" s="70"/>
      <c r="I80" s="168"/>
      <c r="J80" s="70"/>
      <c r="K80" s="70"/>
      <c r="L80" s="71"/>
    </row>
    <row r="81" spans="2:12" s="1" customFormat="1" ht="36.95" customHeight="1">
      <c r="B81" s="45"/>
      <c r="C81" s="72" t="s">
        <v>164</v>
      </c>
      <c r="D81" s="73"/>
      <c r="E81" s="73"/>
      <c r="F81" s="73"/>
      <c r="G81" s="73"/>
      <c r="H81" s="73"/>
      <c r="I81" s="190"/>
      <c r="J81" s="73"/>
      <c r="K81" s="73"/>
      <c r="L81" s="71"/>
    </row>
    <row r="82" spans="2:12" s="1" customFormat="1" ht="6.95" customHeight="1">
      <c r="B82" s="45"/>
      <c r="C82" s="73"/>
      <c r="D82" s="73"/>
      <c r="E82" s="73"/>
      <c r="F82" s="73"/>
      <c r="G82" s="73"/>
      <c r="H82" s="73"/>
      <c r="I82" s="190"/>
      <c r="J82" s="73"/>
      <c r="K82" s="73"/>
      <c r="L82" s="71"/>
    </row>
    <row r="83" spans="2:12" s="1" customFormat="1" ht="14.4" customHeight="1">
      <c r="B83" s="45"/>
      <c r="C83" s="75" t="s">
        <v>18</v>
      </c>
      <c r="D83" s="73"/>
      <c r="E83" s="73"/>
      <c r="F83" s="73"/>
      <c r="G83" s="73"/>
      <c r="H83" s="73"/>
      <c r="I83" s="190"/>
      <c r="J83" s="73"/>
      <c r="K83" s="73"/>
      <c r="L83" s="71"/>
    </row>
    <row r="84" spans="2:12" s="1" customFormat="1" ht="14.4" customHeight="1">
      <c r="B84" s="45"/>
      <c r="C84" s="73"/>
      <c r="D84" s="73"/>
      <c r="E84" s="191" t="str">
        <f>E7</f>
        <v>6118 Klatovská nemocnice, a. s.</v>
      </c>
      <c r="F84" s="75"/>
      <c r="G84" s="75"/>
      <c r="H84" s="75"/>
      <c r="I84" s="190"/>
      <c r="J84" s="73"/>
      <c r="K84" s="73"/>
      <c r="L84" s="71"/>
    </row>
    <row r="85" spans="2:12" s="1" customFormat="1" ht="14.4" customHeight="1">
      <c r="B85" s="45"/>
      <c r="C85" s="75" t="s">
        <v>139</v>
      </c>
      <c r="D85" s="73"/>
      <c r="E85" s="73"/>
      <c r="F85" s="73"/>
      <c r="G85" s="73"/>
      <c r="H85" s="73"/>
      <c r="I85" s="190"/>
      <c r="J85" s="73"/>
      <c r="K85" s="73"/>
      <c r="L85" s="71"/>
    </row>
    <row r="86" spans="2:12" s="1" customFormat="1" ht="16.2" customHeight="1">
      <c r="B86" s="45"/>
      <c r="C86" s="73"/>
      <c r="D86" s="73"/>
      <c r="E86" s="81" t="str">
        <f>E9</f>
        <v>02-3 - SO 02-3 Byt 1+1 č. 3</v>
      </c>
      <c r="F86" s="73"/>
      <c r="G86" s="73"/>
      <c r="H86" s="73"/>
      <c r="I86" s="190"/>
      <c r="J86" s="73"/>
      <c r="K86" s="73"/>
      <c r="L86" s="71"/>
    </row>
    <row r="87" spans="2:12" s="1" customFormat="1" ht="6.95" customHeight="1">
      <c r="B87" s="45"/>
      <c r="C87" s="73"/>
      <c r="D87" s="73"/>
      <c r="E87" s="73"/>
      <c r="F87" s="73"/>
      <c r="G87" s="73"/>
      <c r="H87" s="73"/>
      <c r="I87" s="190"/>
      <c r="J87" s="73"/>
      <c r="K87" s="73"/>
      <c r="L87" s="71"/>
    </row>
    <row r="88" spans="2:12" s="1" customFormat="1" ht="18" customHeight="1">
      <c r="B88" s="45"/>
      <c r="C88" s="75" t="s">
        <v>24</v>
      </c>
      <c r="D88" s="73"/>
      <c r="E88" s="73"/>
      <c r="F88" s="192" t="str">
        <f>F12</f>
        <v xml:space="preserve"> </v>
      </c>
      <c r="G88" s="73"/>
      <c r="H88" s="73"/>
      <c r="I88" s="193" t="s">
        <v>26</v>
      </c>
      <c r="J88" s="84" t="str">
        <f>IF(J12="","",J12)</f>
        <v>28. 5. 2018</v>
      </c>
      <c r="K88" s="73"/>
      <c r="L88" s="71"/>
    </row>
    <row r="89" spans="2:12" s="1" customFormat="1" ht="6.95" customHeight="1">
      <c r="B89" s="45"/>
      <c r="C89" s="73"/>
      <c r="D89" s="73"/>
      <c r="E89" s="73"/>
      <c r="F89" s="73"/>
      <c r="G89" s="73"/>
      <c r="H89" s="73"/>
      <c r="I89" s="190"/>
      <c r="J89" s="73"/>
      <c r="K89" s="73"/>
      <c r="L89" s="71"/>
    </row>
    <row r="90" spans="2:12" s="1" customFormat="1" ht="13.5">
      <c r="B90" s="45"/>
      <c r="C90" s="75" t="s">
        <v>30</v>
      </c>
      <c r="D90" s="73"/>
      <c r="E90" s="73"/>
      <c r="F90" s="192" t="str">
        <f>E15</f>
        <v xml:space="preserve"> </v>
      </c>
      <c r="G90" s="73"/>
      <c r="H90" s="73"/>
      <c r="I90" s="193" t="s">
        <v>36</v>
      </c>
      <c r="J90" s="192" t="str">
        <f>E21</f>
        <v xml:space="preserve"> </v>
      </c>
      <c r="K90" s="73"/>
      <c r="L90" s="71"/>
    </row>
    <row r="91" spans="2:12" s="1" customFormat="1" ht="14.4" customHeight="1">
      <c r="B91" s="45"/>
      <c r="C91" s="75" t="s">
        <v>33</v>
      </c>
      <c r="D91" s="73"/>
      <c r="E91" s="73"/>
      <c r="F91" s="192" t="str">
        <f>IF(E18="","",E18)</f>
        <v/>
      </c>
      <c r="G91" s="73"/>
      <c r="H91" s="73"/>
      <c r="I91" s="190"/>
      <c r="J91" s="73"/>
      <c r="K91" s="73"/>
      <c r="L91" s="71"/>
    </row>
    <row r="92" spans="2:12" s="1" customFormat="1" ht="10.3" customHeight="1">
      <c r="B92" s="45"/>
      <c r="C92" s="73"/>
      <c r="D92" s="73"/>
      <c r="E92" s="73"/>
      <c r="F92" s="73"/>
      <c r="G92" s="73"/>
      <c r="H92" s="73"/>
      <c r="I92" s="190"/>
      <c r="J92" s="73"/>
      <c r="K92" s="73"/>
      <c r="L92" s="71"/>
    </row>
    <row r="93" spans="2:20" s="9" customFormat="1" ht="29.25" customHeight="1">
      <c r="B93" s="194"/>
      <c r="C93" s="195" t="s">
        <v>165</v>
      </c>
      <c r="D93" s="196" t="s">
        <v>58</v>
      </c>
      <c r="E93" s="196" t="s">
        <v>54</v>
      </c>
      <c r="F93" s="196" t="s">
        <v>166</v>
      </c>
      <c r="G93" s="196" t="s">
        <v>167</v>
      </c>
      <c r="H93" s="196" t="s">
        <v>168</v>
      </c>
      <c r="I93" s="197" t="s">
        <v>169</v>
      </c>
      <c r="J93" s="196" t="s">
        <v>143</v>
      </c>
      <c r="K93" s="198" t="s">
        <v>170</v>
      </c>
      <c r="L93" s="199"/>
      <c r="M93" s="101" t="s">
        <v>171</v>
      </c>
      <c r="N93" s="102" t="s">
        <v>43</v>
      </c>
      <c r="O93" s="102" t="s">
        <v>172</v>
      </c>
      <c r="P93" s="102" t="s">
        <v>173</v>
      </c>
      <c r="Q93" s="102" t="s">
        <v>174</v>
      </c>
      <c r="R93" s="102" t="s">
        <v>175</v>
      </c>
      <c r="S93" s="102" t="s">
        <v>176</v>
      </c>
      <c r="T93" s="103" t="s">
        <v>177</v>
      </c>
    </row>
    <row r="94" spans="2:63" s="1" customFormat="1" ht="29.25" customHeight="1">
      <c r="B94" s="45"/>
      <c r="C94" s="107" t="s">
        <v>144</v>
      </c>
      <c r="D94" s="73"/>
      <c r="E94" s="73"/>
      <c r="F94" s="73"/>
      <c r="G94" s="73"/>
      <c r="H94" s="73"/>
      <c r="I94" s="190"/>
      <c r="J94" s="200">
        <f>BK94</f>
        <v>0</v>
      </c>
      <c r="K94" s="73"/>
      <c r="L94" s="71"/>
      <c r="M94" s="104"/>
      <c r="N94" s="105"/>
      <c r="O94" s="105"/>
      <c r="P94" s="201">
        <f>P95+P189</f>
        <v>0</v>
      </c>
      <c r="Q94" s="105"/>
      <c r="R94" s="201">
        <f>R95+R189</f>
        <v>0</v>
      </c>
      <c r="S94" s="105"/>
      <c r="T94" s="202">
        <f>T95+T189</f>
        <v>0</v>
      </c>
      <c r="AT94" s="23" t="s">
        <v>72</v>
      </c>
      <c r="AU94" s="23" t="s">
        <v>145</v>
      </c>
      <c r="BK94" s="203">
        <f>BK95+BK189</f>
        <v>0</v>
      </c>
    </row>
    <row r="95" spans="2:63" s="10" customFormat="1" ht="37.4" customHeight="1">
      <c r="B95" s="204"/>
      <c r="C95" s="205"/>
      <c r="D95" s="206" t="s">
        <v>72</v>
      </c>
      <c r="E95" s="207" t="s">
        <v>178</v>
      </c>
      <c r="F95" s="207" t="s">
        <v>179</v>
      </c>
      <c r="G95" s="205"/>
      <c r="H95" s="205"/>
      <c r="I95" s="208"/>
      <c r="J95" s="209">
        <f>BK95</f>
        <v>0</v>
      </c>
      <c r="K95" s="205"/>
      <c r="L95" s="210"/>
      <c r="M95" s="211"/>
      <c r="N95" s="212"/>
      <c r="O95" s="212"/>
      <c r="P95" s="213">
        <f>P96+P98+P121+P161+P173+P186</f>
        <v>0</v>
      </c>
      <c r="Q95" s="212"/>
      <c r="R95" s="213">
        <f>R96+R98+R121+R161+R173+R186</f>
        <v>0</v>
      </c>
      <c r="S95" s="212"/>
      <c r="T95" s="214">
        <f>T96+T98+T121+T161+T173+T186</f>
        <v>0</v>
      </c>
      <c r="AR95" s="215" t="s">
        <v>10</v>
      </c>
      <c r="AT95" s="216" t="s">
        <v>72</v>
      </c>
      <c r="AU95" s="216" t="s">
        <v>73</v>
      </c>
      <c r="AY95" s="215" t="s">
        <v>180</v>
      </c>
      <c r="BK95" s="217">
        <f>BK96+BK98+BK121+BK161+BK173+BK186</f>
        <v>0</v>
      </c>
    </row>
    <row r="96" spans="2:63" s="10" customFormat="1" ht="19.9" customHeight="1">
      <c r="B96" s="204"/>
      <c r="C96" s="205"/>
      <c r="D96" s="206" t="s">
        <v>72</v>
      </c>
      <c r="E96" s="218" t="s">
        <v>29</v>
      </c>
      <c r="F96" s="218" t="s">
        <v>181</v>
      </c>
      <c r="G96" s="205"/>
      <c r="H96" s="205"/>
      <c r="I96" s="208"/>
      <c r="J96" s="219">
        <f>BK96</f>
        <v>0</v>
      </c>
      <c r="K96" s="205"/>
      <c r="L96" s="210"/>
      <c r="M96" s="211"/>
      <c r="N96" s="212"/>
      <c r="O96" s="212"/>
      <c r="P96" s="213">
        <f>P97</f>
        <v>0</v>
      </c>
      <c r="Q96" s="212"/>
      <c r="R96" s="213">
        <f>R97</f>
        <v>0</v>
      </c>
      <c r="S96" s="212"/>
      <c r="T96" s="214">
        <f>T97</f>
        <v>0</v>
      </c>
      <c r="AR96" s="215" t="s">
        <v>10</v>
      </c>
      <c r="AT96" s="216" t="s">
        <v>72</v>
      </c>
      <c r="AU96" s="216" t="s">
        <v>10</v>
      </c>
      <c r="AY96" s="215" t="s">
        <v>180</v>
      </c>
      <c r="BK96" s="217">
        <f>BK97</f>
        <v>0</v>
      </c>
    </row>
    <row r="97" spans="2:65" s="1" customFormat="1" ht="14.4" customHeight="1">
      <c r="B97" s="45"/>
      <c r="C97" s="220" t="s">
        <v>10</v>
      </c>
      <c r="D97" s="220" t="s">
        <v>182</v>
      </c>
      <c r="E97" s="221" t="s">
        <v>183</v>
      </c>
      <c r="F97" s="222" t="s">
        <v>184</v>
      </c>
      <c r="G97" s="223" t="s">
        <v>185</v>
      </c>
      <c r="H97" s="224">
        <v>1</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187</v>
      </c>
    </row>
    <row r="98" spans="2:63" s="10" customFormat="1" ht="29.85" customHeight="1">
      <c r="B98" s="204"/>
      <c r="C98" s="205"/>
      <c r="D98" s="206" t="s">
        <v>72</v>
      </c>
      <c r="E98" s="218" t="s">
        <v>188</v>
      </c>
      <c r="F98" s="218" t="s">
        <v>189</v>
      </c>
      <c r="G98" s="205"/>
      <c r="H98" s="205"/>
      <c r="I98" s="208"/>
      <c r="J98" s="219">
        <f>BK98</f>
        <v>0</v>
      </c>
      <c r="K98" s="205"/>
      <c r="L98" s="210"/>
      <c r="M98" s="211"/>
      <c r="N98" s="212"/>
      <c r="O98" s="212"/>
      <c r="P98" s="213">
        <f>SUM(P99:P120)</f>
        <v>0</v>
      </c>
      <c r="Q98" s="212"/>
      <c r="R98" s="213">
        <f>SUM(R99:R120)</f>
        <v>0</v>
      </c>
      <c r="S98" s="212"/>
      <c r="T98" s="214">
        <f>SUM(T99:T120)</f>
        <v>0</v>
      </c>
      <c r="AR98" s="215" t="s">
        <v>10</v>
      </c>
      <c r="AT98" s="216" t="s">
        <v>72</v>
      </c>
      <c r="AU98" s="216" t="s">
        <v>10</v>
      </c>
      <c r="AY98" s="215" t="s">
        <v>180</v>
      </c>
      <c r="BK98" s="217">
        <f>SUM(BK99:BK120)</f>
        <v>0</v>
      </c>
    </row>
    <row r="99" spans="2:65" s="1" customFormat="1" ht="22.8" customHeight="1">
      <c r="B99" s="45"/>
      <c r="C99" s="220" t="s">
        <v>187</v>
      </c>
      <c r="D99" s="220" t="s">
        <v>182</v>
      </c>
      <c r="E99" s="221" t="s">
        <v>190</v>
      </c>
      <c r="F99" s="222" t="s">
        <v>191</v>
      </c>
      <c r="G99" s="223" t="s">
        <v>192</v>
      </c>
      <c r="H99" s="224">
        <v>12.1</v>
      </c>
      <c r="I99" s="225"/>
      <c r="J99" s="224">
        <f>ROUND(I99*H99,0)</f>
        <v>0</v>
      </c>
      <c r="K99" s="222" t="s">
        <v>193</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186</v>
      </c>
    </row>
    <row r="100" spans="2:51" s="11" customFormat="1" ht="13.5">
      <c r="B100" s="231"/>
      <c r="C100" s="232"/>
      <c r="D100" s="233" t="s">
        <v>194</v>
      </c>
      <c r="E100" s="234" t="s">
        <v>22</v>
      </c>
      <c r="F100" s="235" t="s">
        <v>195</v>
      </c>
      <c r="G100" s="232"/>
      <c r="H100" s="236">
        <v>12.1</v>
      </c>
      <c r="I100" s="237"/>
      <c r="J100" s="232"/>
      <c r="K100" s="232"/>
      <c r="L100" s="238"/>
      <c r="M100" s="239"/>
      <c r="N100" s="240"/>
      <c r="O100" s="240"/>
      <c r="P100" s="240"/>
      <c r="Q100" s="240"/>
      <c r="R100" s="240"/>
      <c r="S100" s="240"/>
      <c r="T100" s="241"/>
      <c r="AT100" s="242" t="s">
        <v>194</v>
      </c>
      <c r="AU100" s="242" t="s">
        <v>187</v>
      </c>
      <c r="AV100" s="11" t="s">
        <v>187</v>
      </c>
      <c r="AW100" s="11" t="s">
        <v>35</v>
      </c>
      <c r="AX100" s="11" t="s">
        <v>73</v>
      </c>
      <c r="AY100" s="242" t="s">
        <v>180</v>
      </c>
    </row>
    <row r="101" spans="2:51" s="12" customFormat="1" ht="13.5">
      <c r="B101" s="243"/>
      <c r="C101" s="244"/>
      <c r="D101" s="233" t="s">
        <v>194</v>
      </c>
      <c r="E101" s="245" t="s">
        <v>22</v>
      </c>
      <c r="F101" s="246" t="s">
        <v>196</v>
      </c>
      <c r="G101" s="244"/>
      <c r="H101" s="247">
        <v>12.1</v>
      </c>
      <c r="I101" s="248"/>
      <c r="J101" s="244"/>
      <c r="K101" s="244"/>
      <c r="L101" s="249"/>
      <c r="M101" s="250"/>
      <c r="N101" s="251"/>
      <c r="O101" s="251"/>
      <c r="P101" s="251"/>
      <c r="Q101" s="251"/>
      <c r="R101" s="251"/>
      <c r="S101" s="251"/>
      <c r="T101" s="252"/>
      <c r="AT101" s="253" t="s">
        <v>194</v>
      </c>
      <c r="AU101" s="253" t="s">
        <v>187</v>
      </c>
      <c r="AV101" s="12" t="s">
        <v>186</v>
      </c>
      <c r="AW101" s="12" t="s">
        <v>35</v>
      </c>
      <c r="AX101" s="12" t="s">
        <v>10</v>
      </c>
      <c r="AY101" s="253" t="s">
        <v>180</v>
      </c>
    </row>
    <row r="102" spans="2:65" s="1" customFormat="1" ht="22.8" customHeight="1">
      <c r="B102" s="45"/>
      <c r="C102" s="220" t="s">
        <v>188</v>
      </c>
      <c r="D102" s="220" t="s">
        <v>182</v>
      </c>
      <c r="E102" s="221" t="s">
        <v>197</v>
      </c>
      <c r="F102" s="222" t="s">
        <v>198</v>
      </c>
      <c r="G102" s="223" t="s">
        <v>192</v>
      </c>
      <c r="H102" s="224">
        <v>7.45</v>
      </c>
      <c r="I102" s="225"/>
      <c r="J102" s="224">
        <f>ROUND(I102*H102,0)</f>
        <v>0</v>
      </c>
      <c r="K102" s="222" t="s">
        <v>193</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199</v>
      </c>
    </row>
    <row r="103" spans="2:51" s="11" customFormat="1" ht="13.5">
      <c r="B103" s="231"/>
      <c r="C103" s="232"/>
      <c r="D103" s="233" t="s">
        <v>194</v>
      </c>
      <c r="E103" s="234" t="s">
        <v>22</v>
      </c>
      <c r="F103" s="235" t="s">
        <v>200</v>
      </c>
      <c r="G103" s="232"/>
      <c r="H103" s="236">
        <v>7.45</v>
      </c>
      <c r="I103" s="237"/>
      <c r="J103" s="232"/>
      <c r="K103" s="232"/>
      <c r="L103" s="238"/>
      <c r="M103" s="239"/>
      <c r="N103" s="240"/>
      <c r="O103" s="240"/>
      <c r="P103" s="240"/>
      <c r="Q103" s="240"/>
      <c r="R103" s="240"/>
      <c r="S103" s="240"/>
      <c r="T103" s="241"/>
      <c r="AT103" s="242" t="s">
        <v>194</v>
      </c>
      <c r="AU103" s="242" t="s">
        <v>187</v>
      </c>
      <c r="AV103" s="11" t="s">
        <v>187</v>
      </c>
      <c r="AW103" s="11" t="s">
        <v>35</v>
      </c>
      <c r="AX103" s="11" t="s">
        <v>73</v>
      </c>
      <c r="AY103" s="242" t="s">
        <v>180</v>
      </c>
    </row>
    <row r="104" spans="2:51" s="12" customFormat="1" ht="13.5">
      <c r="B104" s="243"/>
      <c r="C104" s="244"/>
      <c r="D104" s="233" t="s">
        <v>194</v>
      </c>
      <c r="E104" s="245" t="s">
        <v>22</v>
      </c>
      <c r="F104" s="246" t="s">
        <v>196</v>
      </c>
      <c r="G104" s="244"/>
      <c r="H104" s="247">
        <v>7.45</v>
      </c>
      <c r="I104" s="248"/>
      <c r="J104" s="244"/>
      <c r="K104" s="244"/>
      <c r="L104" s="249"/>
      <c r="M104" s="250"/>
      <c r="N104" s="251"/>
      <c r="O104" s="251"/>
      <c r="P104" s="251"/>
      <c r="Q104" s="251"/>
      <c r="R104" s="251"/>
      <c r="S104" s="251"/>
      <c r="T104" s="252"/>
      <c r="AT104" s="253" t="s">
        <v>194</v>
      </c>
      <c r="AU104" s="253" t="s">
        <v>187</v>
      </c>
      <c r="AV104" s="12" t="s">
        <v>186</v>
      </c>
      <c r="AW104" s="12" t="s">
        <v>35</v>
      </c>
      <c r="AX104" s="12" t="s">
        <v>10</v>
      </c>
      <c r="AY104" s="253" t="s">
        <v>180</v>
      </c>
    </row>
    <row r="105" spans="2:65" s="1" customFormat="1" ht="14.4" customHeight="1">
      <c r="B105" s="45"/>
      <c r="C105" s="220" t="s">
        <v>186</v>
      </c>
      <c r="D105" s="220" t="s">
        <v>182</v>
      </c>
      <c r="E105" s="221" t="s">
        <v>201</v>
      </c>
      <c r="F105" s="222" t="s">
        <v>202</v>
      </c>
      <c r="G105" s="223" t="s">
        <v>203</v>
      </c>
      <c r="H105" s="224">
        <v>5.1</v>
      </c>
      <c r="I105" s="225"/>
      <c r="J105" s="224">
        <f>ROUND(I105*H105,0)</f>
        <v>0</v>
      </c>
      <c r="K105" s="222" t="s">
        <v>193</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204</v>
      </c>
    </row>
    <row r="106" spans="2:47" s="1" customFormat="1" ht="13.5">
      <c r="B106" s="45"/>
      <c r="C106" s="73"/>
      <c r="D106" s="233" t="s">
        <v>205</v>
      </c>
      <c r="E106" s="73"/>
      <c r="F106" s="254" t="s">
        <v>206</v>
      </c>
      <c r="G106" s="73"/>
      <c r="H106" s="73"/>
      <c r="I106" s="190"/>
      <c r="J106" s="73"/>
      <c r="K106" s="73"/>
      <c r="L106" s="71"/>
      <c r="M106" s="255"/>
      <c r="N106" s="46"/>
      <c r="O106" s="46"/>
      <c r="P106" s="46"/>
      <c r="Q106" s="46"/>
      <c r="R106" s="46"/>
      <c r="S106" s="46"/>
      <c r="T106" s="94"/>
      <c r="AT106" s="23" t="s">
        <v>205</v>
      </c>
      <c r="AU106" s="23" t="s">
        <v>187</v>
      </c>
    </row>
    <row r="107" spans="2:51" s="11" customFormat="1" ht="13.5">
      <c r="B107" s="231"/>
      <c r="C107" s="232"/>
      <c r="D107" s="233" t="s">
        <v>194</v>
      </c>
      <c r="E107" s="234" t="s">
        <v>22</v>
      </c>
      <c r="F107" s="235" t="s">
        <v>207</v>
      </c>
      <c r="G107" s="232"/>
      <c r="H107" s="236">
        <v>5.1</v>
      </c>
      <c r="I107" s="237"/>
      <c r="J107" s="232"/>
      <c r="K107" s="232"/>
      <c r="L107" s="238"/>
      <c r="M107" s="239"/>
      <c r="N107" s="240"/>
      <c r="O107" s="240"/>
      <c r="P107" s="240"/>
      <c r="Q107" s="240"/>
      <c r="R107" s="240"/>
      <c r="S107" s="240"/>
      <c r="T107" s="241"/>
      <c r="AT107" s="242" t="s">
        <v>194</v>
      </c>
      <c r="AU107" s="242" t="s">
        <v>187</v>
      </c>
      <c r="AV107" s="11" t="s">
        <v>187</v>
      </c>
      <c r="AW107" s="11" t="s">
        <v>35</v>
      </c>
      <c r="AX107" s="11" t="s">
        <v>73</v>
      </c>
      <c r="AY107" s="242" t="s">
        <v>180</v>
      </c>
    </row>
    <row r="108" spans="2:51" s="12" customFormat="1" ht="13.5">
      <c r="B108" s="243"/>
      <c r="C108" s="244"/>
      <c r="D108" s="233" t="s">
        <v>194</v>
      </c>
      <c r="E108" s="245" t="s">
        <v>22</v>
      </c>
      <c r="F108" s="246" t="s">
        <v>196</v>
      </c>
      <c r="G108" s="244"/>
      <c r="H108" s="247">
        <v>5.1</v>
      </c>
      <c r="I108" s="248"/>
      <c r="J108" s="244"/>
      <c r="K108" s="244"/>
      <c r="L108" s="249"/>
      <c r="M108" s="250"/>
      <c r="N108" s="251"/>
      <c r="O108" s="251"/>
      <c r="P108" s="251"/>
      <c r="Q108" s="251"/>
      <c r="R108" s="251"/>
      <c r="S108" s="251"/>
      <c r="T108" s="252"/>
      <c r="AT108" s="253" t="s">
        <v>194</v>
      </c>
      <c r="AU108" s="253" t="s">
        <v>187</v>
      </c>
      <c r="AV108" s="12" t="s">
        <v>186</v>
      </c>
      <c r="AW108" s="12" t="s">
        <v>35</v>
      </c>
      <c r="AX108" s="12" t="s">
        <v>10</v>
      </c>
      <c r="AY108" s="253" t="s">
        <v>180</v>
      </c>
    </row>
    <row r="109" spans="2:65" s="1" customFormat="1" ht="14.4" customHeight="1">
      <c r="B109" s="45"/>
      <c r="C109" s="220" t="s">
        <v>208</v>
      </c>
      <c r="D109" s="220" t="s">
        <v>182</v>
      </c>
      <c r="E109" s="221" t="s">
        <v>209</v>
      </c>
      <c r="F109" s="222" t="s">
        <v>210</v>
      </c>
      <c r="G109" s="223" t="s">
        <v>203</v>
      </c>
      <c r="H109" s="224">
        <v>3.47</v>
      </c>
      <c r="I109" s="225"/>
      <c r="J109" s="224">
        <f>ROUND(I109*H109,0)</f>
        <v>0</v>
      </c>
      <c r="K109" s="222" t="s">
        <v>193</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28</v>
      </c>
    </row>
    <row r="110" spans="2:47" s="1" customFormat="1" ht="13.5">
      <c r="B110" s="45"/>
      <c r="C110" s="73"/>
      <c r="D110" s="233" t="s">
        <v>205</v>
      </c>
      <c r="E110" s="73"/>
      <c r="F110" s="254" t="s">
        <v>206</v>
      </c>
      <c r="G110" s="73"/>
      <c r="H110" s="73"/>
      <c r="I110" s="190"/>
      <c r="J110" s="73"/>
      <c r="K110" s="73"/>
      <c r="L110" s="71"/>
      <c r="M110" s="255"/>
      <c r="N110" s="46"/>
      <c r="O110" s="46"/>
      <c r="P110" s="46"/>
      <c r="Q110" s="46"/>
      <c r="R110" s="46"/>
      <c r="S110" s="46"/>
      <c r="T110" s="94"/>
      <c r="AT110" s="23" t="s">
        <v>205</v>
      </c>
      <c r="AU110" s="23" t="s">
        <v>187</v>
      </c>
    </row>
    <row r="111" spans="2:51" s="11" customFormat="1" ht="13.5">
      <c r="B111" s="231"/>
      <c r="C111" s="232"/>
      <c r="D111" s="233" t="s">
        <v>194</v>
      </c>
      <c r="E111" s="234" t="s">
        <v>22</v>
      </c>
      <c r="F111" s="235" t="s">
        <v>211</v>
      </c>
      <c r="G111" s="232"/>
      <c r="H111" s="236">
        <v>3.47</v>
      </c>
      <c r="I111" s="237"/>
      <c r="J111" s="232"/>
      <c r="K111" s="232"/>
      <c r="L111" s="238"/>
      <c r="M111" s="239"/>
      <c r="N111" s="240"/>
      <c r="O111" s="240"/>
      <c r="P111" s="240"/>
      <c r="Q111" s="240"/>
      <c r="R111" s="240"/>
      <c r="S111" s="240"/>
      <c r="T111" s="241"/>
      <c r="AT111" s="242" t="s">
        <v>194</v>
      </c>
      <c r="AU111" s="242" t="s">
        <v>187</v>
      </c>
      <c r="AV111" s="11" t="s">
        <v>187</v>
      </c>
      <c r="AW111" s="11" t="s">
        <v>35</v>
      </c>
      <c r="AX111" s="11" t="s">
        <v>73</v>
      </c>
      <c r="AY111" s="242" t="s">
        <v>180</v>
      </c>
    </row>
    <row r="112" spans="2:51" s="12" customFormat="1" ht="13.5">
      <c r="B112" s="243"/>
      <c r="C112" s="244"/>
      <c r="D112" s="233" t="s">
        <v>194</v>
      </c>
      <c r="E112" s="245" t="s">
        <v>22</v>
      </c>
      <c r="F112" s="246" t="s">
        <v>196</v>
      </c>
      <c r="G112" s="244"/>
      <c r="H112" s="247">
        <v>3.47</v>
      </c>
      <c r="I112" s="248"/>
      <c r="J112" s="244"/>
      <c r="K112" s="244"/>
      <c r="L112" s="249"/>
      <c r="M112" s="250"/>
      <c r="N112" s="251"/>
      <c r="O112" s="251"/>
      <c r="P112" s="251"/>
      <c r="Q112" s="251"/>
      <c r="R112" s="251"/>
      <c r="S112" s="251"/>
      <c r="T112" s="252"/>
      <c r="AT112" s="253" t="s">
        <v>194</v>
      </c>
      <c r="AU112" s="253" t="s">
        <v>187</v>
      </c>
      <c r="AV112" s="12" t="s">
        <v>186</v>
      </c>
      <c r="AW112" s="12" t="s">
        <v>35</v>
      </c>
      <c r="AX112" s="12" t="s">
        <v>10</v>
      </c>
      <c r="AY112" s="253" t="s">
        <v>180</v>
      </c>
    </row>
    <row r="113" spans="2:65" s="1" customFormat="1" ht="14.4" customHeight="1">
      <c r="B113" s="45"/>
      <c r="C113" s="220" t="s">
        <v>199</v>
      </c>
      <c r="D113" s="220" t="s">
        <v>182</v>
      </c>
      <c r="E113" s="221" t="s">
        <v>212</v>
      </c>
      <c r="F113" s="222" t="s">
        <v>213</v>
      </c>
      <c r="G113" s="223" t="s">
        <v>203</v>
      </c>
      <c r="H113" s="224">
        <v>10.4</v>
      </c>
      <c r="I113" s="225"/>
      <c r="J113" s="224">
        <f>ROUND(I113*H113,0)</f>
        <v>0</v>
      </c>
      <c r="K113" s="222" t="s">
        <v>193</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214</v>
      </c>
    </row>
    <row r="114" spans="2:47" s="1" customFormat="1" ht="13.5">
      <c r="B114" s="45"/>
      <c r="C114" s="73"/>
      <c r="D114" s="233" t="s">
        <v>205</v>
      </c>
      <c r="E114" s="73"/>
      <c r="F114" s="254" t="s">
        <v>206</v>
      </c>
      <c r="G114" s="73"/>
      <c r="H114" s="73"/>
      <c r="I114" s="190"/>
      <c r="J114" s="73"/>
      <c r="K114" s="73"/>
      <c r="L114" s="71"/>
      <c r="M114" s="255"/>
      <c r="N114" s="46"/>
      <c r="O114" s="46"/>
      <c r="P114" s="46"/>
      <c r="Q114" s="46"/>
      <c r="R114" s="46"/>
      <c r="S114" s="46"/>
      <c r="T114" s="94"/>
      <c r="AT114" s="23" t="s">
        <v>205</v>
      </c>
      <c r="AU114" s="23" t="s">
        <v>187</v>
      </c>
    </row>
    <row r="115" spans="2:51" s="11" customFormat="1" ht="13.5">
      <c r="B115" s="231"/>
      <c r="C115" s="232"/>
      <c r="D115" s="233" t="s">
        <v>194</v>
      </c>
      <c r="E115" s="234" t="s">
        <v>22</v>
      </c>
      <c r="F115" s="235" t="s">
        <v>215</v>
      </c>
      <c r="G115" s="232"/>
      <c r="H115" s="236">
        <v>10.4</v>
      </c>
      <c r="I115" s="237"/>
      <c r="J115" s="232"/>
      <c r="K115" s="232"/>
      <c r="L115" s="238"/>
      <c r="M115" s="239"/>
      <c r="N115" s="240"/>
      <c r="O115" s="240"/>
      <c r="P115" s="240"/>
      <c r="Q115" s="240"/>
      <c r="R115" s="240"/>
      <c r="S115" s="240"/>
      <c r="T115" s="241"/>
      <c r="AT115" s="242" t="s">
        <v>194</v>
      </c>
      <c r="AU115" s="242" t="s">
        <v>187</v>
      </c>
      <c r="AV115" s="11" t="s">
        <v>187</v>
      </c>
      <c r="AW115" s="11" t="s">
        <v>35</v>
      </c>
      <c r="AX115" s="11" t="s">
        <v>73</v>
      </c>
      <c r="AY115" s="242" t="s">
        <v>180</v>
      </c>
    </row>
    <row r="116" spans="2:51" s="12" customFormat="1" ht="13.5">
      <c r="B116" s="243"/>
      <c r="C116" s="244"/>
      <c r="D116" s="233" t="s">
        <v>194</v>
      </c>
      <c r="E116" s="245" t="s">
        <v>22</v>
      </c>
      <c r="F116" s="246" t="s">
        <v>196</v>
      </c>
      <c r="G116" s="244"/>
      <c r="H116" s="247">
        <v>10.4</v>
      </c>
      <c r="I116" s="248"/>
      <c r="J116" s="244"/>
      <c r="K116" s="244"/>
      <c r="L116" s="249"/>
      <c r="M116" s="250"/>
      <c r="N116" s="251"/>
      <c r="O116" s="251"/>
      <c r="P116" s="251"/>
      <c r="Q116" s="251"/>
      <c r="R116" s="251"/>
      <c r="S116" s="251"/>
      <c r="T116" s="252"/>
      <c r="AT116" s="253" t="s">
        <v>194</v>
      </c>
      <c r="AU116" s="253" t="s">
        <v>187</v>
      </c>
      <c r="AV116" s="12" t="s">
        <v>186</v>
      </c>
      <c r="AW116" s="12" t="s">
        <v>35</v>
      </c>
      <c r="AX116" s="12" t="s">
        <v>10</v>
      </c>
      <c r="AY116" s="253" t="s">
        <v>180</v>
      </c>
    </row>
    <row r="117" spans="2:65" s="1" customFormat="1" ht="14.4" customHeight="1">
      <c r="B117" s="45"/>
      <c r="C117" s="220" t="s">
        <v>216</v>
      </c>
      <c r="D117" s="220" t="s">
        <v>182</v>
      </c>
      <c r="E117" s="221" t="s">
        <v>217</v>
      </c>
      <c r="F117" s="222" t="s">
        <v>218</v>
      </c>
      <c r="G117" s="223" t="s">
        <v>203</v>
      </c>
      <c r="H117" s="224">
        <v>13</v>
      </c>
      <c r="I117" s="225"/>
      <c r="J117" s="224">
        <f>ROUND(I117*H117,0)</f>
        <v>0</v>
      </c>
      <c r="K117" s="222" t="s">
        <v>193</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219</v>
      </c>
    </row>
    <row r="118" spans="2:47" s="1" customFormat="1" ht="13.5">
      <c r="B118" s="45"/>
      <c r="C118" s="73"/>
      <c r="D118" s="233" t="s">
        <v>205</v>
      </c>
      <c r="E118" s="73"/>
      <c r="F118" s="254" t="s">
        <v>206</v>
      </c>
      <c r="G118" s="73"/>
      <c r="H118" s="73"/>
      <c r="I118" s="190"/>
      <c r="J118" s="73"/>
      <c r="K118" s="73"/>
      <c r="L118" s="71"/>
      <c r="M118" s="255"/>
      <c r="N118" s="46"/>
      <c r="O118" s="46"/>
      <c r="P118" s="46"/>
      <c r="Q118" s="46"/>
      <c r="R118" s="46"/>
      <c r="S118" s="46"/>
      <c r="T118" s="94"/>
      <c r="AT118" s="23" t="s">
        <v>205</v>
      </c>
      <c r="AU118" s="23" t="s">
        <v>187</v>
      </c>
    </row>
    <row r="119" spans="2:51" s="11" customFormat="1" ht="13.5">
      <c r="B119" s="231"/>
      <c r="C119" s="232"/>
      <c r="D119" s="233" t="s">
        <v>194</v>
      </c>
      <c r="E119" s="234" t="s">
        <v>22</v>
      </c>
      <c r="F119" s="235" t="s">
        <v>220</v>
      </c>
      <c r="G119" s="232"/>
      <c r="H119" s="236">
        <v>13</v>
      </c>
      <c r="I119" s="237"/>
      <c r="J119" s="232"/>
      <c r="K119" s="232"/>
      <c r="L119" s="238"/>
      <c r="M119" s="239"/>
      <c r="N119" s="240"/>
      <c r="O119" s="240"/>
      <c r="P119" s="240"/>
      <c r="Q119" s="240"/>
      <c r="R119" s="240"/>
      <c r="S119" s="240"/>
      <c r="T119" s="241"/>
      <c r="AT119" s="242" t="s">
        <v>194</v>
      </c>
      <c r="AU119" s="242" t="s">
        <v>187</v>
      </c>
      <c r="AV119" s="11" t="s">
        <v>187</v>
      </c>
      <c r="AW119" s="11" t="s">
        <v>35</v>
      </c>
      <c r="AX119" s="11" t="s">
        <v>73</v>
      </c>
      <c r="AY119" s="242" t="s">
        <v>180</v>
      </c>
    </row>
    <row r="120" spans="2:51" s="12" customFormat="1" ht="13.5">
      <c r="B120" s="243"/>
      <c r="C120" s="244"/>
      <c r="D120" s="233" t="s">
        <v>194</v>
      </c>
      <c r="E120" s="245" t="s">
        <v>22</v>
      </c>
      <c r="F120" s="246" t="s">
        <v>196</v>
      </c>
      <c r="G120" s="244"/>
      <c r="H120" s="247">
        <v>13</v>
      </c>
      <c r="I120" s="248"/>
      <c r="J120" s="244"/>
      <c r="K120" s="244"/>
      <c r="L120" s="249"/>
      <c r="M120" s="250"/>
      <c r="N120" s="251"/>
      <c r="O120" s="251"/>
      <c r="P120" s="251"/>
      <c r="Q120" s="251"/>
      <c r="R120" s="251"/>
      <c r="S120" s="251"/>
      <c r="T120" s="252"/>
      <c r="AT120" s="253" t="s">
        <v>194</v>
      </c>
      <c r="AU120" s="253" t="s">
        <v>187</v>
      </c>
      <c r="AV120" s="12" t="s">
        <v>186</v>
      </c>
      <c r="AW120" s="12" t="s">
        <v>35</v>
      </c>
      <c r="AX120" s="12" t="s">
        <v>10</v>
      </c>
      <c r="AY120" s="253" t="s">
        <v>180</v>
      </c>
    </row>
    <row r="121" spans="2:63" s="10" customFormat="1" ht="29.85" customHeight="1">
      <c r="B121" s="204"/>
      <c r="C121" s="205"/>
      <c r="D121" s="206" t="s">
        <v>72</v>
      </c>
      <c r="E121" s="218" t="s">
        <v>199</v>
      </c>
      <c r="F121" s="218" t="s">
        <v>221</v>
      </c>
      <c r="G121" s="205"/>
      <c r="H121" s="205"/>
      <c r="I121" s="208"/>
      <c r="J121" s="219">
        <f>BK121</f>
        <v>0</v>
      </c>
      <c r="K121" s="205"/>
      <c r="L121" s="210"/>
      <c r="M121" s="211"/>
      <c r="N121" s="212"/>
      <c r="O121" s="212"/>
      <c r="P121" s="213">
        <f>SUM(P122:P160)</f>
        <v>0</v>
      </c>
      <c r="Q121" s="212"/>
      <c r="R121" s="213">
        <f>SUM(R122:R160)</f>
        <v>0</v>
      </c>
      <c r="S121" s="212"/>
      <c r="T121" s="214">
        <f>SUM(T122:T160)</f>
        <v>0</v>
      </c>
      <c r="AR121" s="215" t="s">
        <v>10</v>
      </c>
      <c r="AT121" s="216" t="s">
        <v>72</v>
      </c>
      <c r="AU121" s="216" t="s">
        <v>10</v>
      </c>
      <c r="AY121" s="215" t="s">
        <v>180</v>
      </c>
      <c r="BK121" s="217">
        <f>SUM(BK122:BK160)</f>
        <v>0</v>
      </c>
    </row>
    <row r="122" spans="2:65" s="1" customFormat="1" ht="22.8" customHeight="1">
      <c r="B122" s="45"/>
      <c r="C122" s="220" t="s">
        <v>204</v>
      </c>
      <c r="D122" s="220" t="s">
        <v>182</v>
      </c>
      <c r="E122" s="221" t="s">
        <v>222</v>
      </c>
      <c r="F122" s="222" t="s">
        <v>223</v>
      </c>
      <c r="G122" s="223" t="s">
        <v>192</v>
      </c>
      <c r="H122" s="224">
        <v>19.3</v>
      </c>
      <c r="I122" s="225"/>
      <c r="J122" s="224">
        <f>ROUND(I122*H122,0)</f>
        <v>0</v>
      </c>
      <c r="K122" s="222" t="s">
        <v>193</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224</v>
      </c>
    </row>
    <row r="123" spans="2:51" s="11" customFormat="1" ht="13.5">
      <c r="B123" s="231"/>
      <c r="C123" s="232"/>
      <c r="D123" s="233" t="s">
        <v>194</v>
      </c>
      <c r="E123" s="234" t="s">
        <v>22</v>
      </c>
      <c r="F123" s="235" t="s">
        <v>225</v>
      </c>
      <c r="G123" s="232"/>
      <c r="H123" s="236">
        <v>19.3</v>
      </c>
      <c r="I123" s="237"/>
      <c r="J123" s="232"/>
      <c r="K123" s="232"/>
      <c r="L123" s="238"/>
      <c r="M123" s="239"/>
      <c r="N123" s="240"/>
      <c r="O123" s="240"/>
      <c r="P123" s="240"/>
      <c r="Q123" s="240"/>
      <c r="R123" s="240"/>
      <c r="S123" s="240"/>
      <c r="T123" s="241"/>
      <c r="AT123" s="242" t="s">
        <v>194</v>
      </c>
      <c r="AU123" s="242" t="s">
        <v>187</v>
      </c>
      <c r="AV123" s="11" t="s">
        <v>187</v>
      </c>
      <c r="AW123" s="11" t="s">
        <v>35</v>
      </c>
      <c r="AX123" s="11" t="s">
        <v>73</v>
      </c>
      <c r="AY123" s="242" t="s">
        <v>180</v>
      </c>
    </row>
    <row r="124" spans="2:51" s="12" customFormat="1" ht="13.5">
      <c r="B124" s="243"/>
      <c r="C124" s="244"/>
      <c r="D124" s="233" t="s">
        <v>194</v>
      </c>
      <c r="E124" s="245" t="s">
        <v>22</v>
      </c>
      <c r="F124" s="246" t="s">
        <v>196</v>
      </c>
      <c r="G124" s="244"/>
      <c r="H124" s="247">
        <v>19.3</v>
      </c>
      <c r="I124" s="248"/>
      <c r="J124" s="244"/>
      <c r="K124" s="244"/>
      <c r="L124" s="249"/>
      <c r="M124" s="250"/>
      <c r="N124" s="251"/>
      <c r="O124" s="251"/>
      <c r="P124" s="251"/>
      <c r="Q124" s="251"/>
      <c r="R124" s="251"/>
      <c r="S124" s="251"/>
      <c r="T124" s="252"/>
      <c r="AT124" s="253" t="s">
        <v>194</v>
      </c>
      <c r="AU124" s="253" t="s">
        <v>187</v>
      </c>
      <c r="AV124" s="12" t="s">
        <v>186</v>
      </c>
      <c r="AW124" s="12" t="s">
        <v>35</v>
      </c>
      <c r="AX124" s="12" t="s">
        <v>10</v>
      </c>
      <c r="AY124" s="253" t="s">
        <v>180</v>
      </c>
    </row>
    <row r="125" spans="2:65" s="1" customFormat="1" ht="22.8" customHeight="1">
      <c r="B125" s="45"/>
      <c r="C125" s="220" t="s">
        <v>226</v>
      </c>
      <c r="D125" s="220" t="s">
        <v>182</v>
      </c>
      <c r="E125" s="221" t="s">
        <v>227</v>
      </c>
      <c r="F125" s="222" t="s">
        <v>228</v>
      </c>
      <c r="G125" s="223" t="s">
        <v>192</v>
      </c>
      <c r="H125" s="224">
        <v>19.3</v>
      </c>
      <c r="I125" s="225"/>
      <c r="J125" s="224">
        <f>ROUND(I125*H125,0)</f>
        <v>0</v>
      </c>
      <c r="K125" s="222" t="s">
        <v>193</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229</v>
      </c>
    </row>
    <row r="126" spans="2:51" s="11" customFormat="1" ht="13.5">
      <c r="B126" s="231"/>
      <c r="C126" s="232"/>
      <c r="D126" s="233" t="s">
        <v>194</v>
      </c>
      <c r="E126" s="234" t="s">
        <v>22</v>
      </c>
      <c r="F126" s="235" t="s">
        <v>225</v>
      </c>
      <c r="G126" s="232"/>
      <c r="H126" s="236">
        <v>19.3</v>
      </c>
      <c r="I126" s="237"/>
      <c r="J126" s="232"/>
      <c r="K126" s="232"/>
      <c r="L126" s="238"/>
      <c r="M126" s="239"/>
      <c r="N126" s="240"/>
      <c r="O126" s="240"/>
      <c r="P126" s="240"/>
      <c r="Q126" s="240"/>
      <c r="R126" s="240"/>
      <c r="S126" s="240"/>
      <c r="T126" s="241"/>
      <c r="AT126" s="242" t="s">
        <v>194</v>
      </c>
      <c r="AU126" s="242" t="s">
        <v>187</v>
      </c>
      <c r="AV126" s="11" t="s">
        <v>187</v>
      </c>
      <c r="AW126" s="11" t="s">
        <v>35</v>
      </c>
      <c r="AX126" s="11" t="s">
        <v>73</v>
      </c>
      <c r="AY126" s="242" t="s">
        <v>180</v>
      </c>
    </row>
    <row r="127" spans="2:51" s="12" customFormat="1" ht="13.5">
      <c r="B127" s="243"/>
      <c r="C127" s="244"/>
      <c r="D127" s="233" t="s">
        <v>194</v>
      </c>
      <c r="E127" s="245" t="s">
        <v>22</v>
      </c>
      <c r="F127" s="246" t="s">
        <v>196</v>
      </c>
      <c r="G127" s="244"/>
      <c r="H127" s="247">
        <v>19.3</v>
      </c>
      <c r="I127" s="248"/>
      <c r="J127" s="244"/>
      <c r="K127" s="244"/>
      <c r="L127" s="249"/>
      <c r="M127" s="250"/>
      <c r="N127" s="251"/>
      <c r="O127" s="251"/>
      <c r="P127" s="251"/>
      <c r="Q127" s="251"/>
      <c r="R127" s="251"/>
      <c r="S127" s="251"/>
      <c r="T127" s="252"/>
      <c r="AT127" s="253" t="s">
        <v>194</v>
      </c>
      <c r="AU127" s="253" t="s">
        <v>187</v>
      </c>
      <c r="AV127" s="12" t="s">
        <v>186</v>
      </c>
      <c r="AW127" s="12" t="s">
        <v>35</v>
      </c>
      <c r="AX127" s="12" t="s">
        <v>10</v>
      </c>
      <c r="AY127" s="253" t="s">
        <v>180</v>
      </c>
    </row>
    <row r="128" spans="2:65" s="1" customFormat="1" ht="22.8" customHeight="1">
      <c r="B128" s="45"/>
      <c r="C128" s="220" t="s">
        <v>28</v>
      </c>
      <c r="D128" s="220" t="s">
        <v>182</v>
      </c>
      <c r="E128" s="221" t="s">
        <v>230</v>
      </c>
      <c r="F128" s="222" t="s">
        <v>231</v>
      </c>
      <c r="G128" s="223" t="s">
        <v>192</v>
      </c>
      <c r="H128" s="224">
        <v>46.44</v>
      </c>
      <c r="I128" s="225"/>
      <c r="J128" s="224">
        <f>ROUND(I128*H128,0)</f>
        <v>0</v>
      </c>
      <c r="K128" s="222" t="s">
        <v>193</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232</v>
      </c>
    </row>
    <row r="129" spans="2:51" s="11" customFormat="1" ht="13.5">
      <c r="B129" s="231"/>
      <c r="C129" s="232"/>
      <c r="D129" s="233" t="s">
        <v>194</v>
      </c>
      <c r="E129" s="234" t="s">
        <v>22</v>
      </c>
      <c r="F129" s="235" t="s">
        <v>233</v>
      </c>
      <c r="G129" s="232"/>
      <c r="H129" s="236">
        <v>29.72</v>
      </c>
      <c r="I129" s="237"/>
      <c r="J129" s="232"/>
      <c r="K129" s="232"/>
      <c r="L129" s="238"/>
      <c r="M129" s="239"/>
      <c r="N129" s="240"/>
      <c r="O129" s="240"/>
      <c r="P129" s="240"/>
      <c r="Q129" s="240"/>
      <c r="R129" s="240"/>
      <c r="S129" s="240"/>
      <c r="T129" s="241"/>
      <c r="AT129" s="242" t="s">
        <v>194</v>
      </c>
      <c r="AU129" s="242" t="s">
        <v>187</v>
      </c>
      <c r="AV129" s="11" t="s">
        <v>187</v>
      </c>
      <c r="AW129" s="11" t="s">
        <v>35</v>
      </c>
      <c r="AX129" s="11" t="s">
        <v>73</v>
      </c>
      <c r="AY129" s="242" t="s">
        <v>180</v>
      </c>
    </row>
    <row r="130" spans="2:51" s="11" customFormat="1" ht="13.5">
      <c r="B130" s="231"/>
      <c r="C130" s="232"/>
      <c r="D130" s="233" t="s">
        <v>194</v>
      </c>
      <c r="E130" s="234" t="s">
        <v>22</v>
      </c>
      <c r="F130" s="235" t="s">
        <v>234</v>
      </c>
      <c r="G130" s="232"/>
      <c r="H130" s="236">
        <v>7.44</v>
      </c>
      <c r="I130" s="237"/>
      <c r="J130" s="232"/>
      <c r="K130" s="232"/>
      <c r="L130" s="238"/>
      <c r="M130" s="239"/>
      <c r="N130" s="240"/>
      <c r="O130" s="240"/>
      <c r="P130" s="240"/>
      <c r="Q130" s="240"/>
      <c r="R130" s="240"/>
      <c r="S130" s="240"/>
      <c r="T130" s="241"/>
      <c r="AT130" s="242" t="s">
        <v>194</v>
      </c>
      <c r="AU130" s="242" t="s">
        <v>187</v>
      </c>
      <c r="AV130" s="11" t="s">
        <v>187</v>
      </c>
      <c r="AW130" s="11" t="s">
        <v>35</v>
      </c>
      <c r="AX130" s="11" t="s">
        <v>73</v>
      </c>
      <c r="AY130" s="242" t="s">
        <v>180</v>
      </c>
    </row>
    <row r="131" spans="2:51" s="11" customFormat="1" ht="13.5">
      <c r="B131" s="231"/>
      <c r="C131" s="232"/>
      <c r="D131" s="233" t="s">
        <v>194</v>
      </c>
      <c r="E131" s="234" t="s">
        <v>22</v>
      </c>
      <c r="F131" s="235" t="s">
        <v>235</v>
      </c>
      <c r="G131" s="232"/>
      <c r="H131" s="236">
        <v>3.64</v>
      </c>
      <c r="I131" s="237"/>
      <c r="J131" s="232"/>
      <c r="K131" s="232"/>
      <c r="L131" s="238"/>
      <c r="M131" s="239"/>
      <c r="N131" s="240"/>
      <c r="O131" s="240"/>
      <c r="P131" s="240"/>
      <c r="Q131" s="240"/>
      <c r="R131" s="240"/>
      <c r="S131" s="240"/>
      <c r="T131" s="241"/>
      <c r="AT131" s="242" t="s">
        <v>194</v>
      </c>
      <c r="AU131" s="242" t="s">
        <v>187</v>
      </c>
      <c r="AV131" s="11" t="s">
        <v>187</v>
      </c>
      <c r="AW131" s="11" t="s">
        <v>35</v>
      </c>
      <c r="AX131" s="11" t="s">
        <v>73</v>
      </c>
      <c r="AY131" s="242" t="s">
        <v>180</v>
      </c>
    </row>
    <row r="132" spans="2:51" s="11" customFormat="1" ht="13.5">
      <c r="B132" s="231"/>
      <c r="C132" s="232"/>
      <c r="D132" s="233" t="s">
        <v>194</v>
      </c>
      <c r="E132" s="234" t="s">
        <v>22</v>
      </c>
      <c r="F132" s="235" t="s">
        <v>236</v>
      </c>
      <c r="G132" s="232"/>
      <c r="H132" s="236">
        <v>5.64</v>
      </c>
      <c r="I132" s="237"/>
      <c r="J132" s="232"/>
      <c r="K132" s="232"/>
      <c r="L132" s="238"/>
      <c r="M132" s="239"/>
      <c r="N132" s="240"/>
      <c r="O132" s="240"/>
      <c r="P132" s="240"/>
      <c r="Q132" s="240"/>
      <c r="R132" s="240"/>
      <c r="S132" s="240"/>
      <c r="T132" s="241"/>
      <c r="AT132" s="242" t="s">
        <v>194</v>
      </c>
      <c r="AU132" s="242" t="s">
        <v>187</v>
      </c>
      <c r="AV132" s="11" t="s">
        <v>187</v>
      </c>
      <c r="AW132" s="11" t="s">
        <v>35</v>
      </c>
      <c r="AX132" s="11" t="s">
        <v>73</v>
      </c>
      <c r="AY132" s="242" t="s">
        <v>180</v>
      </c>
    </row>
    <row r="133" spans="2:51" s="12" customFormat="1" ht="13.5">
      <c r="B133" s="243"/>
      <c r="C133" s="244"/>
      <c r="D133" s="233" t="s">
        <v>194</v>
      </c>
      <c r="E133" s="245" t="s">
        <v>22</v>
      </c>
      <c r="F133" s="246" t="s">
        <v>196</v>
      </c>
      <c r="G133" s="244"/>
      <c r="H133" s="247">
        <v>46.44</v>
      </c>
      <c r="I133" s="248"/>
      <c r="J133" s="244"/>
      <c r="K133" s="244"/>
      <c r="L133" s="249"/>
      <c r="M133" s="250"/>
      <c r="N133" s="251"/>
      <c r="O133" s="251"/>
      <c r="P133" s="251"/>
      <c r="Q133" s="251"/>
      <c r="R133" s="251"/>
      <c r="S133" s="251"/>
      <c r="T133" s="252"/>
      <c r="AT133" s="253" t="s">
        <v>194</v>
      </c>
      <c r="AU133" s="253" t="s">
        <v>187</v>
      </c>
      <c r="AV133" s="12" t="s">
        <v>186</v>
      </c>
      <c r="AW133" s="12" t="s">
        <v>35</v>
      </c>
      <c r="AX133" s="12" t="s">
        <v>10</v>
      </c>
      <c r="AY133" s="253" t="s">
        <v>180</v>
      </c>
    </row>
    <row r="134" spans="2:65" s="1" customFormat="1" ht="22.8" customHeight="1">
      <c r="B134" s="45"/>
      <c r="C134" s="220" t="s">
        <v>237</v>
      </c>
      <c r="D134" s="220" t="s">
        <v>182</v>
      </c>
      <c r="E134" s="221" t="s">
        <v>238</v>
      </c>
      <c r="F134" s="222" t="s">
        <v>239</v>
      </c>
      <c r="G134" s="223" t="s">
        <v>192</v>
      </c>
      <c r="H134" s="224">
        <v>46.44</v>
      </c>
      <c r="I134" s="225"/>
      <c r="J134" s="224">
        <f>ROUND(I134*H134,0)</f>
        <v>0</v>
      </c>
      <c r="K134" s="222" t="s">
        <v>193</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240</v>
      </c>
    </row>
    <row r="135" spans="2:51" s="11" customFormat="1" ht="13.5">
      <c r="B135" s="231"/>
      <c r="C135" s="232"/>
      <c r="D135" s="233" t="s">
        <v>194</v>
      </c>
      <c r="E135" s="234" t="s">
        <v>22</v>
      </c>
      <c r="F135" s="235" t="s">
        <v>233</v>
      </c>
      <c r="G135" s="232"/>
      <c r="H135" s="236">
        <v>29.72</v>
      </c>
      <c r="I135" s="237"/>
      <c r="J135" s="232"/>
      <c r="K135" s="232"/>
      <c r="L135" s="238"/>
      <c r="M135" s="239"/>
      <c r="N135" s="240"/>
      <c r="O135" s="240"/>
      <c r="P135" s="240"/>
      <c r="Q135" s="240"/>
      <c r="R135" s="240"/>
      <c r="S135" s="240"/>
      <c r="T135" s="241"/>
      <c r="AT135" s="242" t="s">
        <v>194</v>
      </c>
      <c r="AU135" s="242" t="s">
        <v>187</v>
      </c>
      <c r="AV135" s="11" t="s">
        <v>187</v>
      </c>
      <c r="AW135" s="11" t="s">
        <v>35</v>
      </c>
      <c r="AX135" s="11" t="s">
        <v>73</v>
      </c>
      <c r="AY135" s="242" t="s">
        <v>180</v>
      </c>
    </row>
    <row r="136" spans="2:51" s="11" customFormat="1" ht="13.5">
      <c r="B136" s="231"/>
      <c r="C136" s="232"/>
      <c r="D136" s="233" t="s">
        <v>194</v>
      </c>
      <c r="E136" s="234" t="s">
        <v>22</v>
      </c>
      <c r="F136" s="235" t="s">
        <v>234</v>
      </c>
      <c r="G136" s="232"/>
      <c r="H136" s="236">
        <v>7.44</v>
      </c>
      <c r="I136" s="237"/>
      <c r="J136" s="232"/>
      <c r="K136" s="232"/>
      <c r="L136" s="238"/>
      <c r="M136" s="239"/>
      <c r="N136" s="240"/>
      <c r="O136" s="240"/>
      <c r="P136" s="240"/>
      <c r="Q136" s="240"/>
      <c r="R136" s="240"/>
      <c r="S136" s="240"/>
      <c r="T136" s="241"/>
      <c r="AT136" s="242" t="s">
        <v>194</v>
      </c>
      <c r="AU136" s="242" t="s">
        <v>187</v>
      </c>
      <c r="AV136" s="11" t="s">
        <v>187</v>
      </c>
      <c r="AW136" s="11" t="s">
        <v>35</v>
      </c>
      <c r="AX136" s="11" t="s">
        <v>73</v>
      </c>
      <c r="AY136" s="242" t="s">
        <v>180</v>
      </c>
    </row>
    <row r="137" spans="2:51" s="11" customFormat="1" ht="13.5">
      <c r="B137" s="231"/>
      <c r="C137" s="232"/>
      <c r="D137" s="233" t="s">
        <v>194</v>
      </c>
      <c r="E137" s="234" t="s">
        <v>22</v>
      </c>
      <c r="F137" s="235" t="s">
        <v>235</v>
      </c>
      <c r="G137" s="232"/>
      <c r="H137" s="236">
        <v>3.64</v>
      </c>
      <c r="I137" s="237"/>
      <c r="J137" s="232"/>
      <c r="K137" s="232"/>
      <c r="L137" s="238"/>
      <c r="M137" s="239"/>
      <c r="N137" s="240"/>
      <c r="O137" s="240"/>
      <c r="P137" s="240"/>
      <c r="Q137" s="240"/>
      <c r="R137" s="240"/>
      <c r="S137" s="240"/>
      <c r="T137" s="241"/>
      <c r="AT137" s="242" t="s">
        <v>194</v>
      </c>
      <c r="AU137" s="242" t="s">
        <v>187</v>
      </c>
      <c r="AV137" s="11" t="s">
        <v>187</v>
      </c>
      <c r="AW137" s="11" t="s">
        <v>35</v>
      </c>
      <c r="AX137" s="11" t="s">
        <v>73</v>
      </c>
      <c r="AY137" s="242" t="s">
        <v>180</v>
      </c>
    </row>
    <row r="138" spans="2:51" s="11" customFormat="1" ht="13.5">
      <c r="B138" s="231"/>
      <c r="C138" s="232"/>
      <c r="D138" s="233" t="s">
        <v>194</v>
      </c>
      <c r="E138" s="234" t="s">
        <v>22</v>
      </c>
      <c r="F138" s="235" t="s">
        <v>236</v>
      </c>
      <c r="G138" s="232"/>
      <c r="H138" s="236">
        <v>5.64</v>
      </c>
      <c r="I138" s="237"/>
      <c r="J138" s="232"/>
      <c r="K138" s="232"/>
      <c r="L138" s="238"/>
      <c r="M138" s="239"/>
      <c r="N138" s="240"/>
      <c r="O138" s="240"/>
      <c r="P138" s="240"/>
      <c r="Q138" s="240"/>
      <c r="R138" s="240"/>
      <c r="S138" s="240"/>
      <c r="T138" s="241"/>
      <c r="AT138" s="242" t="s">
        <v>194</v>
      </c>
      <c r="AU138" s="242" t="s">
        <v>187</v>
      </c>
      <c r="AV138" s="11" t="s">
        <v>187</v>
      </c>
      <c r="AW138" s="11" t="s">
        <v>35</v>
      </c>
      <c r="AX138" s="11" t="s">
        <v>73</v>
      </c>
      <c r="AY138" s="242" t="s">
        <v>180</v>
      </c>
    </row>
    <row r="139" spans="2:51" s="12" customFormat="1" ht="13.5">
      <c r="B139" s="243"/>
      <c r="C139" s="244"/>
      <c r="D139" s="233" t="s">
        <v>194</v>
      </c>
      <c r="E139" s="245" t="s">
        <v>22</v>
      </c>
      <c r="F139" s="246" t="s">
        <v>196</v>
      </c>
      <c r="G139" s="244"/>
      <c r="H139" s="247">
        <v>46.44</v>
      </c>
      <c r="I139" s="248"/>
      <c r="J139" s="244"/>
      <c r="K139" s="244"/>
      <c r="L139" s="249"/>
      <c r="M139" s="250"/>
      <c r="N139" s="251"/>
      <c r="O139" s="251"/>
      <c r="P139" s="251"/>
      <c r="Q139" s="251"/>
      <c r="R139" s="251"/>
      <c r="S139" s="251"/>
      <c r="T139" s="252"/>
      <c r="AT139" s="253" t="s">
        <v>194</v>
      </c>
      <c r="AU139" s="253" t="s">
        <v>187</v>
      </c>
      <c r="AV139" s="12" t="s">
        <v>186</v>
      </c>
      <c r="AW139" s="12" t="s">
        <v>35</v>
      </c>
      <c r="AX139" s="12" t="s">
        <v>10</v>
      </c>
      <c r="AY139" s="253" t="s">
        <v>180</v>
      </c>
    </row>
    <row r="140" spans="2:65" s="1" customFormat="1" ht="22.8" customHeight="1">
      <c r="B140" s="45"/>
      <c r="C140" s="220" t="s">
        <v>214</v>
      </c>
      <c r="D140" s="220" t="s">
        <v>182</v>
      </c>
      <c r="E140" s="221" t="s">
        <v>241</v>
      </c>
      <c r="F140" s="222" t="s">
        <v>242</v>
      </c>
      <c r="G140" s="223" t="s">
        <v>192</v>
      </c>
      <c r="H140" s="224">
        <v>28.25</v>
      </c>
      <c r="I140" s="225"/>
      <c r="J140" s="224">
        <f>ROUND(I140*H140,0)</f>
        <v>0</v>
      </c>
      <c r="K140" s="222" t="s">
        <v>193</v>
      </c>
      <c r="L140" s="71"/>
      <c r="M140" s="226" t="s">
        <v>22</v>
      </c>
      <c r="N140" s="227" t="s">
        <v>45</v>
      </c>
      <c r="O140" s="46"/>
      <c r="P140" s="228">
        <f>O140*H140</f>
        <v>0</v>
      </c>
      <c r="Q140" s="228">
        <v>0</v>
      </c>
      <c r="R140" s="228">
        <f>Q140*H140</f>
        <v>0</v>
      </c>
      <c r="S140" s="228">
        <v>0</v>
      </c>
      <c r="T140" s="229">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243</v>
      </c>
    </row>
    <row r="141" spans="2:47" s="1" customFormat="1" ht="13.5">
      <c r="B141" s="45"/>
      <c r="C141" s="73"/>
      <c r="D141" s="233" t="s">
        <v>205</v>
      </c>
      <c r="E141" s="73"/>
      <c r="F141" s="254" t="s">
        <v>244</v>
      </c>
      <c r="G141" s="73"/>
      <c r="H141" s="73"/>
      <c r="I141" s="190"/>
      <c r="J141" s="73"/>
      <c r="K141" s="73"/>
      <c r="L141" s="71"/>
      <c r="M141" s="255"/>
      <c r="N141" s="46"/>
      <c r="O141" s="46"/>
      <c r="P141" s="46"/>
      <c r="Q141" s="46"/>
      <c r="R141" s="46"/>
      <c r="S141" s="46"/>
      <c r="T141" s="94"/>
      <c r="AT141" s="23" t="s">
        <v>205</v>
      </c>
      <c r="AU141" s="23" t="s">
        <v>187</v>
      </c>
    </row>
    <row r="142" spans="2:51" s="11" customFormat="1" ht="13.5">
      <c r="B142" s="231"/>
      <c r="C142" s="232"/>
      <c r="D142" s="233" t="s">
        <v>194</v>
      </c>
      <c r="E142" s="234" t="s">
        <v>22</v>
      </c>
      <c r="F142" s="235" t="s">
        <v>245</v>
      </c>
      <c r="G142" s="232"/>
      <c r="H142" s="236">
        <v>7.45</v>
      </c>
      <c r="I142" s="237"/>
      <c r="J142" s="232"/>
      <c r="K142" s="232"/>
      <c r="L142" s="238"/>
      <c r="M142" s="239"/>
      <c r="N142" s="240"/>
      <c r="O142" s="240"/>
      <c r="P142" s="240"/>
      <c r="Q142" s="240"/>
      <c r="R142" s="240"/>
      <c r="S142" s="240"/>
      <c r="T142" s="241"/>
      <c r="AT142" s="242" t="s">
        <v>194</v>
      </c>
      <c r="AU142" s="242" t="s">
        <v>187</v>
      </c>
      <c r="AV142" s="11" t="s">
        <v>187</v>
      </c>
      <c r="AW142" s="11" t="s">
        <v>35</v>
      </c>
      <c r="AX142" s="11" t="s">
        <v>73</v>
      </c>
      <c r="AY142" s="242" t="s">
        <v>180</v>
      </c>
    </row>
    <row r="143" spans="2:51" s="11" customFormat="1" ht="13.5">
      <c r="B143" s="231"/>
      <c r="C143" s="232"/>
      <c r="D143" s="233" t="s">
        <v>194</v>
      </c>
      <c r="E143" s="234" t="s">
        <v>22</v>
      </c>
      <c r="F143" s="235" t="s">
        <v>246</v>
      </c>
      <c r="G143" s="232"/>
      <c r="H143" s="236">
        <v>4.48</v>
      </c>
      <c r="I143" s="237"/>
      <c r="J143" s="232"/>
      <c r="K143" s="232"/>
      <c r="L143" s="238"/>
      <c r="M143" s="239"/>
      <c r="N143" s="240"/>
      <c r="O143" s="240"/>
      <c r="P143" s="240"/>
      <c r="Q143" s="240"/>
      <c r="R143" s="240"/>
      <c r="S143" s="240"/>
      <c r="T143" s="241"/>
      <c r="AT143" s="242" t="s">
        <v>194</v>
      </c>
      <c r="AU143" s="242" t="s">
        <v>187</v>
      </c>
      <c r="AV143" s="11" t="s">
        <v>187</v>
      </c>
      <c r="AW143" s="11" t="s">
        <v>35</v>
      </c>
      <c r="AX143" s="11" t="s">
        <v>73</v>
      </c>
      <c r="AY143" s="242" t="s">
        <v>180</v>
      </c>
    </row>
    <row r="144" spans="2:51" s="11" customFormat="1" ht="13.5">
      <c r="B144" s="231"/>
      <c r="C144" s="232"/>
      <c r="D144" s="233" t="s">
        <v>194</v>
      </c>
      <c r="E144" s="234" t="s">
        <v>22</v>
      </c>
      <c r="F144" s="235" t="s">
        <v>247</v>
      </c>
      <c r="G144" s="232"/>
      <c r="H144" s="236">
        <v>12.06</v>
      </c>
      <c r="I144" s="237"/>
      <c r="J144" s="232"/>
      <c r="K144" s="232"/>
      <c r="L144" s="238"/>
      <c r="M144" s="239"/>
      <c r="N144" s="240"/>
      <c r="O144" s="240"/>
      <c r="P144" s="240"/>
      <c r="Q144" s="240"/>
      <c r="R144" s="240"/>
      <c r="S144" s="240"/>
      <c r="T144" s="241"/>
      <c r="AT144" s="242" t="s">
        <v>194</v>
      </c>
      <c r="AU144" s="242" t="s">
        <v>187</v>
      </c>
      <c r="AV144" s="11" t="s">
        <v>187</v>
      </c>
      <c r="AW144" s="11" t="s">
        <v>35</v>
      </c>
      <c r="AX144" s="11" t="s">
        <v>73</v>
      </c>
      <c r="AY144" s="242" t="s">
        <v>180</v>
      </c>
    </row>
    <row r="145" spans="2:51" s="11" customFormat="1" ht="13.5">
      <c r="B145" s="231"/>
      <c r="C145" s="232"/>
      <c r="D145" s="233" t="s">
        <v>194</v>
      </c>
      <c r="E145" s="234" t="s">
        <v>22</v>
      </c>
      <c r="F145" s="235" t="s">
        <v>248</v>
      </c>
      <c r="G145" s="232"/>
      <c r="H145" s="236">
        <v>4.26</v>
      </c>
      <c r="I145" s="237"/>
      <c r="J145" s="232"/>
      <c r="K145" s="232"/>
      <c r="L145" s="238"/>
      <c r="M145" s="239"/>
      <c r="N145" s="240"/>
      <c r="O145" s="240"/>
      <c r="P145" s="240"/>
      <c r="Q145" s="240"/>
      <c r="R145" s="240"/>
      <c r="S145" s="240"/>
      <c r="T145" s="241"/>
      <c r="AT145" s="242" t="s">
        <v>194</v>
      </c>
      <c r="AU145" s="242" t="s">
        <v>187</v>
      </c>
      <c r="AV145" s="11" t="s">
        <v>187</v>
      </c>
      <c r="AW145" s="11" t="s">
        <v>35</v>
      </c>
      <c r="AX145" s="11" t="s">
        <v>73</v>
      </c>
      <c r="AY145" s="242" t="s">
        <v>180</v>
      </c>
    </row>
    <row r="146" spans="2:51" s="12" customFormat="1" ht="13.5">
      <c r="B146" s="243"/>
      <c r="C146" s="244"/>
      <c r="D146" s="233" t="s">
        <v>194</v>
      </c>
      <c r="E146" s="245" t="s">
        <v>22</v>
      </c>
      <c r="F146" s="246" t="s">
        <v>196</v>
      </c>
      <c r="G146" s="244"/>
      <c r="H146" s="247">
        <v>28.25</v>
      </c>
      <c r="I146" s="248"/>
      <c r="J146" s="244"/>
      <c r="K146" s="244"/>
      <c r="L146" s="249"/>
      <c r="M146" s="250"/>
      <c r="N146" s="251"/>
      <c r="O146" s="251"/>
      <c r="P146" s="251"/>
      <c r="Q146" s="251"/>
      <c r="R146" s="251"/>
      <c r="S146" s="251"/>
      <c r="T146" s="252"/>
      <c r="AT146" s="253" t="s">
        <v>194</v>
      </c>
      <c r="AU146" s="253" t="s">
        <v>187</v>
      </c>
      <c r="AV146" s="12" t="s">
        <v>186</v>
      </c>
      <c r="AW146" s="12" t="s">
        <v>35</v>
      </c>
      <c r="AX146" s="12" t="s">
        <v>10</v>
      </c>
      <c r="AY146" s="253" t="s">
        <v>180</v>
      </c>
    </row>
    <row r="147" spans="2:65" s="1" customFormat="1" ht="22.8" customHeight="1">
      <c r="B147" s="45"/>
      <c r="C147" s="220" t="s">
        <v>249</v>
      </c>
      <c r="D147" s="220" t="s">
        <v>182</v>
      </c>
      <c r="E147" s="221" t="s">
        <v>250</v>
      </c>
      <c r="F147" s="222" t="s">
        <v>251</v>
      </c>
      <c r="G147" s="223" t="s">
        <v>252</v>
      </c>
      <c r="H147" s="224">
        <v>0.02</v>
      </c>
      <c r="I147" s="225"/>
      <c r="J147" s="224">
        <f>ROUND(I147*H147,0)</f>
        <v>0</v>
      </c>
      <c r="K147" s="222" t="s">
        <v>193</v>
      </c>
      <c r="L147" s="71"/>
      <c r="M147" s="226" t="s">
        <v>22</v>
      </c>
      <c r="N147" s="227" t="s">
        <v>45</v>
      </c>
      <c r="O147" s="46"/>
      <c r="P147" s="228">
        <f>O147*H147</f>
        <v>0</v>
      </c>
      <c r="Q147" s="228">
        <v>0</v>
      </c>
      <c r="R147" s="228">
        <f>Q147*H147</f>
        <v>0</v>
      </c>
      <c r="S147" s="228">
        <v>0</v>
      </c>
      <c r="T147" s="229">
        <f>S147*H147</f>
        <v>0</v>
      </c>
      <c r="AR147" s="23" t="s">
        <v>186</v>
      </c>
      <c r="AT147" s="23" t="s">
        <v>182</v>
      </c>
      <c r="AU147" s="23" t="s">
        <v>187</v>
      </c>
      <c r="AY147" s="23" t="s">
        <v>180</v>
      </c>
      <c r="BE147" s="230">
        <f>IF(N147="základní",J147,0)</f>
        <v>0</v>
      </c>
      <c r="BF147" s="230">
        <f>IF(N147="snížená",J147,0)</f>
        <v>0</v>
      </c>
      <c r="BG147" s="230">
        <f>IF(N147="zákl. přenesená",J147,0)</f>
        <v>0</v>
      </c>
      <c r="BH147" s="230">
        <f>IF(N147="sníž. přenesená",J147,0)</f>
        <v>0</v>
      </c>
      <c r="BI147" s="230">
        <f>IF(N147="nulová",J147,0)</f>
        <v>0</v>
      </c>
      <c r="BJ147" s="23" t="s">
        <v>187</v>
      </c>
      <c r="BK147" s="230">
        <f>ROUND(I147*H147,0)</f>
        <v>0</v>
      </c>
      <c r="BL147" s="23" t="s">
        <v>186</v>
      </c>
      <c r="BM147" s="23" t="s">
        <v>253</v>
      </c>
    </row>
    <row r="148" spans="2:47" s="1" customFormat="1" ht="13.5">
      <c r="B148" s="45"/>
      <c r="C148" s="73"/>
      <c r="D148" s="233" t="s">
        <v>205</v>
      </c>
      <c r="E148" s="73"/>
      <c r="F148" s="254" t="s">
        <v>254</v>
      </c>
      <c r="G148" s="73"/>
      <c r="H148" s="73"/>
      <c r="I148" s="190"/>
      <c r="J148" s="73"/>
      <c r="K148" s="73"/>
      <c r="L148" s="71"/>
      <c r="M148" s="255"/>
      <c r="N148" s="46"/>
      <c r="O148" s="46"/>
      <c r="P148" s="46"/>
      <c r="Q148" s="46"/>
      <c r="R148" s="46"/>
      <c r="S148" s="46"/>
      <c r="T148" s="94"/>
      <c r="AT148" s="23" t="s">
        <v>205</v>
      </c>
      <c r="AU148" s="23" t="s">
        <v>187</v>
      </c>
    </row>
    <row r="149" spans="2:51" s="11" customFormat="1" ht="13.5">
      <c r="B149" s="231"/>
      <c r="C149" s="232"/>
      <c r="D149" s="233" t="s">
        <v>194</v>
      </c>
      <c r="E149" s="234" t="s">
        <v>22</v>
      </c>
      <c r="F149" s="235" t="s">
        <v>255</v>
      </c>
      <c r="G149" s="232"/>
      <c r="H149" s="236">
        <v>0.02</v>
      </c>
      <c r="I149" s="237"/>
      <c r="J149" s="232"/>
      <c r="K149" s="232"/>
      <c r="L149" s="238"/>
      <c r="M149" s="239"/>
      <c r="N149" s="240"/>
      <c r="O149" s="240"/>
      <c r="P149" s="240"/>
      <c r="Q149" s="240"/>
      <c r="R149" s="240"/>
      <c r="S149" s="240"/>
      <c r="T149" s="241"/>
      <c r="AT149" s="242" t="s">
        <v>194</v>
      </c>
      <c r="AU149" s="242" t="s">
        <v>187</v>
      </c>
      <c r="AV149" s="11" t="s">
        <v>187</v>
      </c>
      <c r="AW149" s="11" t="s">
        <v>35</v>
      </c>
      <c r="AX149" s="11" t="s">
        <v>73</v>
      </c>
      <c r="AY149" s="242" t="s">
        <v>180</v>
      </c>
    </row>
    <row r="150" spans="2:51" s="12" customFormat="1" ht="13.5">
      <c r="B150" s="243"/>
      <c r="C150" s="244"/>
      <c r="D150" s="233" t="s">
        <v>194</v>
      </c>
      <c r="E150" s="245" t="s">
        <v>22</v>
      </c>
      <c r="F150" s="246" t="s">
        <v>196</v>
      </c>
      <c r="G150" s="244"/>
      <c r="H150" s="247">
        <v>0.02</v>
      </c>
      <c r="I150" s="248"/>
      <c r="J150" s="244"/>
      <c r="K150" s="244"/>
      <c r="L150" s="249"/>
      <c r="M150" s="250"/>
      <c r="N150" s="251"/>
      <c r="O150" s="251"/>
      <c r="P150" s="251"/>
      <c r="Q150" s="251"/>
      <c r="R150" s="251"/>
      <c r="S150" s="251"/>
      <c r="T150" s="252"/>
      <c r="AT150" s="253" t="s">
        <v>194</v>
      </c>
      <c r="AU150" s="253" t="s">
        <v>187</v>
      </c>
      <c r="AV150" s="12" t="s">
        <v>186</v>
      </c>
      <c r="AW150" s="12" t="s">
        <v>35</v>
      </c>
      <c r="AX150" s="12" t="s">
        <v>10</v>
      </c>
      <c r="AY150" s="253" t="s">
        <v>180</v>
      </c>
    </row>
    <row r="151" spans="2:65" s="1" customFormat="1" ht="14.4" customHeight="1">
      <c r="B151" s="45"/>
      <c r="C151" s="220" t="s">
        <v>219</v>
      </c>
      <c r="D151" s="220" t="s">
        <v>182</v>
      </c>
      <c r="E151" s="221" t="s">
        <v>256</v>
      </c>
      <c r="F151" s="222" t="s">
        <v>257</v>
      </c>
      <c r="G151" s="223" t="s">
        <v>192</v>
      </c>
      <c r="H151" s="224">
        <v>65.74</v>
      </c>
      <c r="I151" s="225"/>
      <c r="J151" s="224">
        <f>ROUND(I151*H151,0)</f>
        <v>0</v>
      </c>
      <c r="K151" s="222" t="s">
        <v>193</v>
      </c>
      <c r="L151" s="71"/>
      <c r="M151" s="226" t="s">
        <v>22</v>
      </c>
      <c r="N151" s="227" t="s">
        <v>45</v>
      </c>
      <c r="O151" s="46"/>
      <c r="P151" s="228">
        <f>O151*H151</f>
        <v>0</v>
      </c>
      <c r="Q151" s="228">
        <v>0</v>
      </c>
      <c r="R151" s="228">
        <f>Q151*H151</f>
        <v>0</v>
      </c>
      <c r="S151" s="228">
        <v>0</v>
      </c>
      <c r="T151" s="229">
        <f>S151*H151</f>
        <v>0</v>
      </c>
      <c r="AR151" s="23" t="s">
        <v>186</v>
      </c>
      <c r="AT151" s="23" t="s">
        <v>182</v>
      </c>
      <c r="AU151" s="23" t="s">
        <v>187</v>
      </c>
      <c r="AY151" s="23" t="s">
        <v>180</v>
      </c>
      <c r="BE151" s="230">
        <f>IF(N151="základní",J151,0)</f>
        <v>0</v>
      </c>
      <c r="BF151" s="230">
        <f>IF(N151="snížená",J151,0)</f>
        <v>0</v>
      </c>
      <c r="BG151" s="230">
        <f>IF(N151="zákl. přenesená",J151,0)</f>
        <v>0</v>
      </c>
      <c r="BH151" s="230">
        <f>IF(N151="sníž. přenesená",J151,0)</f>
        <v>0</v>
      </c>
      <c r="BI151" s="230">
        <f>IF(N151="nulová",J151,0)</f>
        <v>0</v>
      </c>
      <c r="BJ151" s="23" t="s">
        <v>187</v>
      </c>
      <c r="BK151" s="230">
        <f>ROUND(I151*H151,0)</f>
        <v>0</v>
      </c>
      <c r="BL151" s="23" t="s">
        <v>186</v>
      </c>
      <c r="BM151" s="23" t="s">
        <v>258</v>
      </c>
    </row>
    <row r="152" spans="2:47" s="1" customFormat="1" ht="13.5">
      <c r="B152" s="45"/>
      <c r="C152" s="73"/>
      <c r="D152" s="233" t="s">
        <v>205</v>
      </c>
      <c r="E152" s="73"/>
      <c r="F152" s="254" t="s">
        <v>259</v>
      </c>
      <c r="G152" s="73"/>
      <c r="H152" s="73"/>
      <c r="I152" s="190"/>
      <c r="J152" s="73"/>
      <c r="K152" s="73"/>
      <c r="L152" s="71"/>
      <c r="M152" s="255"/>
      <c r="N152" s="46"/>
      <c r="O152" s="46"/>
      <c r="P152" s="46"/>
      <c r="Q152" s="46"/>
      <c r="R152" s="46"/>
      <c r="S152" s="46"/>
      <c r="T152" s="94"/>
      <c r="AT152" s="23" t="s">
        <v>205</v>
      </c>
      <c r="AU152" s="23" t="s">
        <v>187</v>
      </c>
    </row>
    <row r="153" spans="2:51" s="13" customFormat="1" ht="13.5">
      <c r="B153" s="256"/>
      <c r="C153" s="257"/>
      <c r="D153" s="233" t="s">
        <v>194</v>
      </c>
      <c r="E153" s="258" t="s">
        <v>22</v>
      </c>
      <c r="F153" s="259" t="s">
        <v>260</v>
      </c>
      <c r="G153" s="257"/>
      <c r="H153" s="258" t="s">
        <v>22</v>
      </c>
      <c r="I153" s="260"/>
      <c r="J153" s="257"/>
      <c r="K153" s="257"/>
      <c r="L153" s="261"/>
      <c r="M153" s="262"/>
      <c r="N153" s="263"/>
      <c r="O153" s="263"/>
      <c r="P153" s="263"/>
      <c r="Q153" s="263"/>
      <c r="R153" s="263"/>
      <c r="S153" s="263"/>
      <c r="T153" s="264"/>
      <c r="AT153" s="265" t="s">
        <v>194</v>
      </c>
      <c r="AU153" s="265" t="s">
        <v>187</v>
      </c>
      <c r="AV153" s="13" t="s">
        <v>10</v>
      </c>
      <c r="AW153" s="13" t="s">
        <v>35</v>
      </c>
      <c r="AX153" s="13" t="s">
        <v>73</v>
      </c>
      <c r="AY153" s="265" t="s">
        <v>180</v>
      </c>
    </row>
    <row r="154" spans="2:51" s="11" customFormat="1" ht="13.5">
      <c r="B154" s="231"/>
      <c r="C154" s="232"/>
      <c r="D154" s="233" t="s">
        <v>194</v>
      </c>
      <c r="E154" s="234" t="s">
        <v>22</v>
      </c>
      <c r="F154" s="235" t="s">
        <v>225</v>
      </c>
      <c r="G154" s="232"/>
      <c r="H154" s="236">
        <v>19.3</v>
      </c>
      <c r="I154" s="237"/>
      <c r="J154" s="232"/>
      <c r="K154" s="232"/>
      <c r="L154" s="238"/>
      <c r="M154" s="239"/>
      <c r="N154" s="240"/>
      <c r="O154" s="240"/>
      <c r="P154" s="240"/>
      <c r="Q154" s="240"/>
      <c r="R154" s="240"/>
      <c r="S154" s="240"/>
      <c r="T154" s="241"/>
      <c r="AT154" s="242" t="s">
        <v>194</v>
      </c>
      <c r="AU154" s="242" t="s">
        <v>187</v>
      </c>
      <c r="AV154" s="11" t="s">
        <v>187</v>
      </c>
      <c r="AW154" s="11" t="s">
        <v>35</v>
      </c>
      <c r="AX154" s="11" t="s">
        <v>73</v>
      </c>
      <c r="AY154" s="242" t="s">
        <v>180</v>
      </c>
    </row>
    <row r="155" spans="2:51" s="13" customFormat="1" ht="13.5">
      <c r="B155" s="256"/>
      <c r="C155" s="257"/>
      <c r="D155" s="233" t="s">
        <v>194</v>
      </c>
      <c r="E155" s="258" t="s">
        <v>22</v>
      </c>
      <c r="F155" s="259" t="s">
        <v>261</v>
      </c>
      <c r="G155" s="257"/>
      <c r="H155" s="258" t="s">
        <v>22</v>
      </c>
      <c r="I155" s="260"/>
      <c r="J155" s="257"/>
      <c r="K155" s="257"/>
      <c r="L155" s="261"/>
      <c r="M155" s="262"/>
      <c r="N155" s="263"/>
      <c r="O155" s="263"/>
      <c r="P155" s="263"/>
      <c r="Q155" s="263"/>
      <c r="R155" s="263"/>
      <c r="S155" s="263"/>
      <c r="T155" s="264"/>
      <c r="AT155" s="265" t="s">
        <v>194</v>
      </c>
      <c r="AU155" s="265" t="s">
        <v>187</v>
      </c>
      <c r="AV155" s="13" t="s">
        <v>10</v>
      </c>
      <c r="AW155" s="13" t="s">
        <v>35</v>
      </c>
      <c r="AX155" s="13" t="s">
        <v>73</v>
      </c>
      <c r="AY155" s="265" t="s">
        <v>180</v>
      </c>
    </row>
    <row r="156" spans="2:51" s="11" customFormat="1" ht="13.5">
      <c r="B156" s="231"/>
      <c r="C156" s="232"/>
      <c r="D156" s="233" t="s">
        <v>194</v>
      </c>
      <c r="E156" s="234" t="s">
        <v>22</v>
      </c>
      <c r="F156" s="235" t="s">
        <v>233</v>
      </c>
      <c r="G156" s="232"/>
      <c r="H156" s="236">
        <v>29.72</v>
      </c>
      <c r="I156" s="237"/>
      <c r="J156" s="232"/>
      <c r="K156" s="232"/>
      <c r="L156" s="238"/>
      <c r="M156" s="239"/>
      <c r="N156" s="240"/>
      <c r="O156" s="240"/>
      <c r="P156" s="240"/>
      <c r="Q156" s="240"/>
      <c r="R156" s="240"/>
      <c r="S156" s="240"/>
      <c r="T156" s="241"/>
      <c r="AT156" s="242" t="s">
        <v>194</v>
      </c>
      <c r="AU156" s="242" t="s">
        <v>187</v>
      </c>
      <c r="AV156" s="11" t="s">
        <v>187</v>
      </c>
      <c r="AW156" s="11" t="s">
        <v>35</v>
      </c>
      <c r="AX156" s="11" t="s">
        <v>73</v>
      </c>
      <c r="AY156" s="242" t="s">
        <v>180</v>
      </c>
    </row>
    <row r="157" spans="2:51" s="11" customFormat="1" ht="13.5">
      <c r="B157" s="231"/>
      <c r="C157" s="232"/>
      <c r="D157" s="233" t="s">
        <v>194</v>
      </c>
      <c r="E157" s="234" t="s">
        <v>22</v>
      </c>
      <c r="F157" s="235" t="s">
        <v>234</v>
      </c>
      <c r="G157" s="232"/>
      <c r="H157" s="236">
        <v>7.44</v>
      </c>
      <c r="I157" s="237"/>
      <c r="J157" s="232"/>
      <c r="K157" s="232"/>
      <c r="L157" s="238"/>
      <c r="M157" s="239"/>
      <c r="N157" s="240"/>
      <c r="O157" s="240"/>
      <c r="P157" s="240"/>
      <c r="Q157" s="240"/>
      <c r="R157" s="240"/>
      <c r="S157" s="240"/>
      <c r="T157" s="241"/>
      <c r="AT157" s="242" t="s">
        <v>194</v>
      </c>
      <c r="AU157" s="242" t="s">
        <v>187</v>
      </c>
      <c r="AV157" s="11" t="s">
        <v>187</v>
      </c>
      <c r="AW157" s="11" t="s">
        <v>35</v>
      </c>
      <c r="AX157" s="11" t="s">
        <v>73</v>
      </c>
      <c r="AY157" s="242" t="s">
        <v>180</v>
      </c>
    </row>
    <row r="158" spans="2:51" s="11" customFormat="1" ht="13.5">
      <c r="B158" s="231"/>
      <c r="C158" s="232"/>
      <c r="D158" s="233" t="s">
        <v>194</v>
      </c>
      <c r="E158" s="234" t="s">
        <v>22</v>
      </c>
      <c r="F158" s="235" t="s">
        <v>235</v>
      </c>
      <c r="G158" s="232"/>
      <c r="H158" s="236">
        <v>3.64</v>
      </c>
      <c r="I158" s="237"/>
      <c r="J158" s="232"/>
      <c r="K158" s="232"/>
      <c r="L158" s="238"/>
      <c r="M158" s="239"/>
      <c r="N158" s="240"/>
      <c r="O158" s="240"/>
      <c r="P158" s="240"/>
      <c r="Q158" s="240"/>
      <c r="R158" s="240"/>
      <c r="S158" s="240"/>
      <c r="T158" s="241"/>
      <c r="AT158" s="242" t="s">
        <v>194</v>
      </c>
      <c r="AU158" s="242" t="s">
        <v>187</v>
      </c>
      <c r="AV158" s="11" t="s">
        <v>187</v>
      </c>
      <c r="AW158" s="11" t="s">
        <v>35</v>
      </c>
      <c r="AX158" s="11" t="s">
        <v>73</v>
      </c>
      <c r="AY158" s="242" t="s">
        <v>180</v>
      </c>
    </row>
    <row r="159" spans="2:51" s="11" customFormat="1" ht="13.5">
      <c r="B159" s="231"/>
      <c r="C159" s="232"/>
      <c r="D159" s="233" t="s">
        <v>194</v>
      </c>
      <c r="E159" s="234" t="s">
        <v>22</v>
      </c>
      <c r="F159" s="235" t="s">
        <v>236</v>
      </c>
      <c r="G159" s="232"/>
      <c r="H159" s="236">
        <v>5.64</v>
      </c>
      <c r="I159" s="237"/>
      <c r="J159" s="232"/>
      <c r="K159" s="232"/>
      <c r="L159" s="238"/>
      <c r="M159" s="239"/>
      <c r="N159" s="240"/>
      <c r="O159" s="240"/>
      <c r="P159" s="240"/>
      <c r="Q159" s="240"/>
      <c r="R159" s="240"/>
      <c r="S159" s="240"/>
      <c r="T159" s="241"/>
      <c r="AT159" s="242" t="s">
        <v>194</v>
      </c>
      <c r="AU159" s="242" t="s">
        <v>187</v>
      </c>
      <c r="AV159" s="11" t="s">
        <v>187</v>
      </c>
      <c r="AW159" s="11" t="s">
        <v>35</v>
      </c>
      <c r="AX159" s="11" t="s">
        <v>73</v>
      </c>
      <c r="AY159" s="242" t="s">
        <v>180</v>
      </c>
    </row>
    <row r="160" spans="2:51" s="12" customFormat="1" ht="13.5">
      <c r="B160" s="243"/>
      <c r="C160" s="244"/>
      <c r="D160" s="233" t="s">
        <v>194</v>
      </c>
      <c r="E160" s="245" t="s">
        <v>22</v>
      </c>
      <c r="F160" s="246" t="s">
        <v>196</v>
      </c>
      <c r="G160" s="244"/>
      <c r="H160" s="247">
        <v>65.74</v>
      </c>
      <c r="I160" s="248"/>
      <c r="J160" s="244"/>
      <c r="K160" s="244"/>
      <c r="L160" s="249"/>
      <c r="M160" s="250"/>
      <c r="N160" s="251"/>
      <c r="O160" s="251"/>
      <c r="P160" s="251"/>
      <c r="Q160" s="251"/>
      <c r="R160" s="251"/>
      <c r="S160" s="251"/>
      <c r="T160" s="252"/>
      <c r="AT160" s="253" t="s">
        <v>194</v>
      </c>
      <c r="AU160" s="253" t="s">
        <v>187</v>
      </c>
      <c r="AV160" s="12" t="s">
        <v>186</v>
      </c>
      <c r="AW160" s="12" t="s">
        <v>35</v>
      </c>
      <c r="AX160" s="12" t="s">
        <v>10</v>
      </c>
      <c r="AY160" s="253" t="s">
        <v>180</v>
      </c>
    </row>
    <row r="161" spans="2:63" s="10" customFormat="1" ht="29.85" customHeight="1">
      <c r="B161" s="204"/>
      <c r="C161" s="205"/>
      <c r="D161" s="206" t="s">
        <v>72</v>
      </c>
      <c r="E161" s="218" t="s">
        <v>226</v>
      </c>
      <c r="F161" s="218" t="s">
        <v>262</v>
      </c>
      <c r="G161" s="205"/>
      <c r="H161" s="205"/>
      <c r="I161" s="208"/>
      <c r="J161" s="219">
        <f>BK161</f>
        <v>0</v>
      </c>
      <c r="K161" s="205"/>
      <c r="L161" s="210"/>
      <c r="M161" s="211"/>
      <c r="N161" s="212"/>
      <c r="O161" s="212"/>
      <c r="P161" s="213">
        <f>SUM(P162:P172)</f>
        <v>0</v>
      </c>
      <c r="Q161" s="212"/>
      <c r="R161" s="213">
        <f>SUM(R162:R172)</f>
        <v>0</v>
      </c>
      <c r="S161" s="212"/>
      <c r="T161" s="214">
        <f>SUM(T162:T172)</f>
        <v>0</v>
      </c>
      <c r="AR161" s="215" t="s">
        <v>10</v>
      </c>
      <c r="AT161" s="216" t="s">
        <v>72</v>
      </c>
      <c r="AU161" s="216" t="s">
        <v>10</v>
      </c>
      <c r="AY161" s="215" t="s">
        <v>180</v>
      </c>
      <c r="BK161" s="217">
        <f>SUM(BK162:BK172)</f>
        <v>0</v>
      </c>
    </row>
    <row r="162" spans="2:65" s="1" customFormat="1" ht="22.8" customHeight="1">
      <c r="B162" s="45"/>
      <c r="C162" s="220" t="s">
        <v>11</v>
      </c>
      <c r="D162" s="220" t="s">
        <v>182</v>
      </c>
      <c r="E162" s="221" t="s">
        <v>263</v>
      </c>
      <c r="F162" s="222" t="s">
        <v>264</v>
      </c>
      <c r="G162" s="223" t="s">
        <v>192</v>
      </c>
      <c r="H162" s="224">
        <v>19.3</v>
      </c>
      <c r="I162" s="225"/>
      <c r="J162" s="224">
        <f>ROUND(I162*H162,0)</f>
        <v>0</v>
      </c>
      <c r="K162" s="222" t="s">
        <v>193</v>
      </c>
      <c r="L162" s="71"/>
      <c r="M162" s="226" t="s">
        <v>22</v>
      </c>
      <c r="N162" s="227" t="s">
        <v>45</v>
      </c>
      <c r="O162" s="46"/>
      <c r="P162" s="228">
        <f>O162*H162</f>
        <v>0</v>
      </c>
      <c r="Q162" s="228">
        <v>0</v>
      </c>
      <c r="R162" s="228">
        <f>Q162*H162</f>
        <v>0</v>
      </c>
      <c r="S162" s="228">
        <v>0</v>
      </c>
      <c r="T162" s="229">
        <f>S162*H162</f>
        <v>0</v>
      </c>
      <c r="AR162" s="23" t="s">
        <v>186</v>
      </c>
      <c r="AT162" s="23" t="s">
        <v>182</v>
      </c>
      <c r="AU162" s="23" t="s">
        <v>187</v>
      </c>
      <c r="AY162" s="23" t="s">
        <v>180</v>
      </c>
      <c r="BE162" s="230">
        <f>IF(N162="základní",J162,0)</f>
        <v>0</v>
      </c>
      <c r="BF162" s="230">
        <f>IF(N162="snížená",J162,0)</f>
        <v>0</v>
      </c>
      <c r="BG162" s="230">
        <f>IF(N162="zákl. přenesená",J162,0)</f>
        <v>0</v>
      </c>
      <c r="BH162" s="230">
        <f>IF(N162="sníž. přenesená",J162,0)</f>
        <v>0</v>
      </c>
      <c r="BI162" s="230">
        <f>IF(N162="nulová",J162,0)</f>
        <v>0</v>
      </c>
      <c r="BJ162" s="23" t="s">
        <v>187</v>
      </c>
      <c r="BK162" s="230">
        <f>ROUND(I162*H162,0)</f>
        <v>0</v>
      </c>
      <c r="BL162" s="23" t="s">
        <v>186</v>
      </c>
      <c r="BM162" s="23" t="s">
        <v>265</v>
      </c>
    </row>
    <row r="163" spans="2:47" s="1" customFormat="1" ht="13.5">
      <c r="B163" s="45"/>
      <c r="C163" s="73"/>
      <c r="D163" s="233" t="s">
        <v>205</v>
      </c>
      <c r="E163" s="73"/>
      <c r="F163" s="254" t="s">
        <v>266</v>
      </c>
      <c r="G163" s="73"/>
      <c r="H163" s="73"/>
      <c r="I163" s="190"/>
      <c r="J163" s="73"/>
      <c r="K163" s="73"/>
      <c r="L163" s="71"/>
      <c r="M163" s="255"/>
      <c r="N163" s="46"/>
      <c r="O163" s="46"/>
      <c r="P163" s="46"/>
      <c r="Q163" s="46"/>
      <c r="R163" s="46"/>
      <c r="S163" s="46"/>
      <c r="T163" s="94"/>
      <c r="AT163" s="23" t="s">
        <v>205</v>
      </c>
      <c r="AU163" s="23" t="s">
        <v>187</v>
      </c>
    </row>
    <row r="164" spans="2:51" s="11" customFormat="1" ht="13.5">
      <c r="B164" s="231"/>
      <c r="C164" s="232"/>
      <c r="D164" s="233" t="s">
        <v>194</v>
      </c>
      <c r="E164" s="234" t="s">
        <v>22</v>
      </c>
      <c r="F164" s="235" t="s">
        <v>225</v>
      </c>
      <c r="G164" s="232"/>
      <c r="H164" s="236">
        <v>19.3</v>
      </c>
      <c r="I164" s="237"/>
      <c r="J164" s="232"/>
      <c r="K164" s="232"/>
      <c r="L164" s="238"/>
      <c r="M164" s="239"/>
      <c r="N164" s="240"/>
      <c r="O164" s="240"/>
      <c r="P164" s="240"/>
      <c r="Q164" s="240"/>
      <c r="R164" s="240"/>
      <c r="S164" s="240"/>
      <c r="T164" s="241"/>
      <c r="AT164" s="242" t="s">
        <v>194</v>
      </c>
      <c r="AU164" s="242" t="s">
        <v>187</v>
      </c>
      <c r="AV164" s="11" t="s">
        <v>187</v>
      </c>
      <c r="AW164" s="11" t="s">
        <v>35</v>
      </c>
      <c r="AX164" s="11" t="s">
        <v>73</v>
      </c>
      <c r="AY164" s="242" t="s">
        <v>180</v>
      </c>
    </row>
    <row r="165" spans="2:51" s="12" customFormat="1" ht="13.5">
      <c r="B165" s="243"/>
      <c r="C165" s="244"/>
      <c r="D165" s="233" t="s">
        <v>194</v>
      </c>
      <c r="E165" s="245" t="s">
        <v>22</v>
      </c>
      <c r="F165" s="246" t="s">
        <v>196</v>
      </c>
      <c r="G165" s="244"/>
      <c r="H165" s="247">
        <v>19.3</v>
      </c>
      <c r="I165" s="248"/>
      <c r="J165" s="244"/>
      <c r="K165" s="244"/>
      <c r="L165" s="249"/>
      <c r="M165" s="250"/>
      <c r="N165" s="251"/>
      <c r="O165" s="251"/>
      <c r="P165" s="251"/>
      <c r="Q165" s="251"/>
      <c r="R165" s="251"/>
      <c r="S165" s="251"/>
      <c r="T165" s="252"/>
      <c r="AT165" s="253" t="s">
        <v>194</v>
      </c>
      <c r="AU165" s="253" t="s">
        <v>187</v>
      </c>
      <c r="AV165" s="12" t="s">
        <v>186</v>
      </c>
      <c r="AW165" s="12" t="s">
        <v>35</v>
      </c>
      <c r="AX165" s="12" t="s">
        <v>10</v>
      </c>
      <c r="AY165" s="253" t="s">
        <v>180</v>
      </c>
    </row>
    <row r="166" spans="2:65" s="1" customFormat="1" ht="14.4" customHeight="1">
      <c r="B166" s="45"/>
      <c r="C166" s="220" t="s">
        <v>224</v>
      </c>
      <c r="D166" s="220" t="s">
        <v>182</v>
      </c>
      <c r="E166" s="221" t="s">
        <v>267</v>
      </c>
      <c r="F166" s="222" t="s">
        <v>268</v>
      </c>
      <c r="G166" s="223" t="s">
        <v>269</v>
      </c>
      <c r="H166" s="224">
        <v>1</v>
      </c>
      <c r="I166" s="225"/>
      <c r="J166" s="224">
        <f>ROUND(I166*H166,0)</f>
        <v>0</v>
      </c>
      <c r="K166" s="222" t="s">
        <v>22</v>
      </c>
      <c r="L166" s="71"/>
      <c r="M166" s="226" t="s">
        <v>22</v>
      </c>
      <c r="N166" s="227" t="s">
        <v>45</v>
      </c>
      <c r="O166" s="46"/>
      <c r="P166" s="228">
        <f>O166*H166</f>
        <v>0</v>
      </c>
      <c r="Q166" s="228">
        <v>0</v>
      </c>
      <c r="R166" s="228">
        <f>Q166*H166</f>
        <v>0</v>
      </c>
      <c r="S166" s="228">
        <v>0</v>
      </c>
      <c r="T166" s="229">
        <f>S166*H166</f>
        <v>0</v>
      </c>
      <c r="AR166" s="23" t="s">
        <v>186</v>
      </c>
      <c r="AT166" s="23" t="s">
        <v>182</v>
      </c>
      <c r="AU166" s="23" t="s">
        <v>187</v>
      </c>
      <c r="AY166" s="23" t="s">
        <v>180</v>
      </c>
      <c r="BE166" s="230">
        <f>IF(N166="základní",J166,0)</f>
        <v>0</v>
      </c>
      <c r="BF166" s="230">
        <f>IF(N166="snížená",J166,0)</f>
        <v>0</v>
      </c>
      <c r="BG166" s="230">
        <f>IF(N166="zákl. přenesená",J166,0)</f>
        <v>0</v>
      </c>
      <c r="BH166" s="230">
        <f>IF(N166="sníž. přenesená",J166,0)</f>
        <v>0</v>
      </c>
      <c r="BI166" s="230">
        <f>IF(N166="nulová",J166,0)</f>
        <v>0</v>
      </c>
      <c r="BJ166" s="23" t="s">
        <v>187</v>
      </c>
      <c r="BK166" s="230">
        <f>ROUND(I166*H166,0)</f>
        <v>0</v>
      </c>
      <c r="BL166" s="23" t="s">
        <v>186</v>
      </c>
      <c r="BM166" s="23" t="s">
        <v>270</v>
      </c>
    </row>
    <row r="167" spans="2:65" s="1" customFormat="1" ht="45.6" customHeight="1">
      <c r="B167" s="45"/>
      <c r="C167" s="220" t="s">
        <v>271</v>
      </c>
      <c r="D167" s="220" t="s">
        <v>182</v>
      </c>
      <c r="E167" s="221" t="s">
        <v>272</v>
      </c>
      <c r="F167" s="222" t="s">
        <v>273</v>
      </c>
      <c r="G167" s="223" t="s">
        <v>192</v>
      </c>
      <c r="H167" s="224">
        <v>26.34</v>
      </c>
      <c r="I167" s="225"/>
      <c r="J167" s="224">
        <f>ROUND(I167*H167,0)</f>
        <v>0</v>
      </c>
      <c r="K167" s="222" t="s">
        <v>193</v>
      </c>
      <c r="L167" s="71"/>
      <c r="M167" s="226" t="s">
        <v>22</v>
      </c>
      <c r="N167" s="227" t="s">
        <v>45</v>
      </c>
      <c r="O167" s="46"/>
      <c r="P167" s="228">
        <f>O167*H167</f>
        <v>0</v>
      </c>
      <c r="Q167" s="228">
        <v>0</v>
      </c>
      <c r="R167" s="228">
        <f>Q167*H167</f>
        <v>0</v>
      </c>
      <c r="S167" s="228">
        <v>0</v>
      </c>
      <c r="T167" s="229">
        <f>S167*H167</f>
        <v>0</v>
      </c>
      <c r="AR167" s="23" t="s">
        <v>186</v>
      </c>
      <c r="AT167" s="23" t="s">
        <v>182</v>
      </c>
      <c r="AU167" s="23" t="s">
        <v>187</v>
      </c>
      <c r="AY167" s="23" t="s">
        <v>180</v>
      </c>
      <c r="BE167" s="230">
        <f>IF(N167="základní",J167,0)</f>
        <v>0</v>
      </c>
      <c r="BF167" s="230">
        <f>IF(N167="snížená",J167,0)</f>
        <v>0</v>
      </c>
      <c r="BG167" s="230">
        <f>IF(N167="zákl. přenesená",J167,0)</f>
        <v>0</v>
      </c>
      <c r="BH167" s="230">
        <f>IF(N167="sníž. přenesená",J167,0)</f>
        <v>0</v>
      </c>
      <c r="BI167" s="230">
        <f>IF(N167="nulová",J167,0)</f>
        <v>0</v>
      </c>
      <c r="BJ167" s="23" t="s">
        <v>187</v>
      </c>
      <c r="BK167" s="230">
        <f>ROUND(I167*H167,0)</f>
        <v>0</v>
      </c>
      <c r="BL167" s="23" t="s">
        <v>186</v>
      </c>
      <c r="BM167" s="23" t="s">
        <v>274</v>
      </c>
    </row>
    <row r="168" spans="2:51" s="11" customFormat="1" ht="13.5">
      <c r="B168" s="231"/>
      <c r="C168" s="232"/>
      <c r="D168" s="233" t="s">
        <v>194</v>
      </c>
      <c r="E168" s="234" t="s">
        <v>22</v>
      </c>
      <c r="F168" s="235" t="s">
        <v>275</v>
      </c>
      <c r="G168" s="232"/>
      <c r="H168" s="236">
        <v>26.34</v>
      </c>
      <c r="I168" s="237"/>
      <c r="J168" s="232"/>
      <c r="K168" s="232"/>
      <c r="L168" s="238"/>
      <c r="M168" s="239"/>
      <c r="N168" s="240"/>
      <c r="O168" s="240"/>
      <c r="P168" s="240"/>
      <c r="Q168" s="240"/>
      <c r="R168" s="240"/>
      <c r="S168" s="240"/>
      <c r="T168" s="241"/>
      <c r="AT168" s="242" t="s">
        <v>194</v>
      </c>
      <c r="AU168" s="242" t="s">
        <v>187</v>
      </c>
      <c r="AV168" s="11" t="s">
        <v>187</v>
      </c>
      <c r="AW168" s="11" t="s">
        <v>35</v>
      </c>
      <c r="AX168" s="11" t="s">
        <v>73</v>
      </c>
      <c r="AY168" s="242" t="s">
        <v>180</v>
      </c>
    </row>
    <row r="169" spans="2:51" s="12" customFormat="1" ht="13.5">
      <c r="B169" s="243"/>
      <c r="C169" s="244"/>
      <c r="D169" s="233" t="s">
        <v>194</v>
      </c>
      <c r="E169" s="245" t="s">
        <v>22</v>
      </c>
      <c r="F169" s="246" t="s">
        <v>196</v>
      </c>
      <c r="G169" s="244"/>
      <c r="H169" s="247">
        <v>26.34</v>
      </c>
      <c r="I169" s="248"/>
      <c r="J169" s="244"/>
      <c r="K169" s="244"/>
      <c r="L169" s="249"/>
      <c r="M169" s="250"/>
      <c r="N169" s="251"/>
      <c r="O169" s="251"/>
      <c r="P169" s="251"/>
      <c r="Q169" s="251"/>
      <c r="R169" s="251"/>
      <c r="S169" s="251"/>
      <c r="T169" s="252"/>
      <c r="AT169" s="253" t="s">
        <v>194</v>
      </c>
      <c r="AU169" s="253" t="s">
        <v>187</v>
      </c>
      <c r="AV169" s="12" t="s">
        <v>186</v>
      </c>
      <c r="AW169" s="12" t="s">
        <v>35</v>
      </c>
      <c r="AX169" s="12" t="s">
        <v>10</v>
      </c>
      <c r="AY169" s="253" t="s">
        <v>180</v>
      </c>
    </row>
    <row r="170" spans="2:65" s="1" customFormat="1" ht="22.8" customHeight="1">
      <c r="B170" s="45"/>
      <c r="C170" s="220" t="s">
        <v>229</v>
      </c>
      <c r="D170" s="220" t="s">
        <v>182</v>
      </c>
      <c r="E170" s="221" t="s">
        <v>276</v>
      </c>
      <c r="F170" s="222" t="s">
        <v>277</v>
      </c>
      <c r="G170" s="223" t="s">
        <v>203</v>
      </c>
      <c r="H170" s="224">
        <v>1</v>
      </c>
      <c r="I170" s="225"/>
      <c r="J170" s="224">
        <f>ROUND(I170*H170,0)</f>
        <v>0</v>
      </c>
      <c r="K170" s="222" t="s">
        <v>193</v>
      </c>
      <c r="L170" s="71"/>
      <c r="M170" s="226" t="s">
        <v>22</v>
      </c>
      <c r="N170" s="227" t="s">
        <v>45</v>
      </c>
      <c r="O170" s="46"/>
      <c r="P170" s="228">
        <f>O170*H170</f>
        <v>0</v>
      </c>
      <c r="Q170" s="228">
        <v>0</v>
      </c>
      <c r="R170" s="228">
        <f>Q170*H170</f>
        <v>0</v>
      </c>
      <c r="S170" s="228">
        <v>0</v>
      </c>
      <c r="T170" s="229">
        <f>S170*H170</f>
        <v>0</v>
      </c>
      <c r="AR170" s="23" t="s">
        <v>186</v>
      </c>
      <c r="AT170" s="23" t="s">
        <v>182</v>
      </c>
      <c r="AU170" s="23" t="s">
        <v>187</v>
      </c>
      <c r="AY170" s="23" t="s">
        <v>180</v>
      </c>
      <c r="BE170" s="230">
        <f>IF(N170="základní",J170,0)</f>
        <v>0</v>
      </c>
      <c r="BF170" s="230">
        <f>IF(N170="snížená",J170,0)</f>
        <v>0</v>
      </c>
      <c r="BG170" s="230">
        <f>IF(N170="zákl. přenesená",J170,0)</f>
        <v>0</v>
      </c>
      <c r="BH170" s="230">
        <f>IF(N170="sníž. přenesená",J170,0)</f>
        <v>0</v>
      </c>
      <c r="BI170" s="230">
        <f>IF(N170="nulová",J170,0)</f>
        <v>0</v>
      </c>
      <c r="BJ170" s="23" t="s">
        <v>187</v>
      </c>
      <c r="BK170" s="230">
        <f>ROUND(I170*H170,0)</f>
        <v>0</v>
      </c>
      <c r="BL170" s="23" t="s">
        <v>186</v>
      </c>
      <c r="BM170" s="23" t="s">
        <v>278</v>
      </c>
    </row>
    <row r="171" spans="2:51" s="11" customFormat="1" ht="13.5">
      <c r="B171" s="231"/>
      <c r="C171" s="232"/>
      <c r="D171" s="233" t="s">
        <v>194</v>
      </c>
      <c r="E171" s="234" t="s">
        <v>22</v>
      </c>
      <c r="F171" s="235" t="s">
        <v>279</v>
      </c>
      <c r="G171" s="232"/>
      <c r="H171" s="236">
        <v>1</v>
      </c>
      <c r="I171" s="237"/>
      <c r="J171" s="232"/>
      <c r="K171" s="232"/>
      <c r="L171" s="238"/>
      <c r="M171" s="239"/>
      <c r="N171" s="240"/>
      <c r="O171" s="240"/>
      <c r="P171" s="240"/>
      <c r="Q171" s="240"/>
      <c r="R171" s="240"/>
      <c r="S171" s="240"/>
      <c r="T171" s="241"/>
      <c r="AT171" s="242" t="s">
        <v>194</v>
      </c>
      <c r="AU171" s="242" t="s">
        <v>187</v>
      </c>
      <c r="AV171" s="11" t="s">
        <v>187</v>
      </c>
      <c r="AW171" s="11" t="s">
        <v>35</v>
      </c>
      <c r="AX171" s="11" t="s">
        <v>73</v>
      </c>
      <c r="AY171" s="242" t="s">
        <v>180</v>
      </c>
    </row>
    <row r="172" spans="2:51" s="12" customFormat="1" ht="13.5">
      <c r="B172" s="243"/>
      <c r="C172" s="244"/>
      <c r="D172" s="233" t="s">
        <v>194</v>
      </c>
      <c r="E172" s="245" t="s">
        <v>22</v>
      </c>
      <c r="F172" s="246" t="s">
        <v>196</v>
      </c>
      <c r="G172" s="244"/>
      <c r="H172" s="247">
        <v>1</v>
      </c>
      <c r="I172" s="248"/>
      <c r="J172" s="244"/>
      <c r="K172" s="244"/>
      <c r="L172" s="249"/>
      <c r="M172" s="250"/>
      <c r="N172" s="251"/>
      <c r="O172" s="251"/>
      <c r="P172" s="251"/>
      <c r="Q172" s="251"/>
      <c r="R172" s="251"/>
      <c r="S172" s="251"/>
      <c r="T172" s="252"/>
      <c r="AT172" s="253" t="s">
        <v>194</v>
      </c>
      <c r="AU172" s="253" t="s">
        <v>187</v>
      </c>
      <c r="AV172" s="12" t="s">
        <v>186</v>
      </c>
      <c r="AW172" s="12" t="s">
        <v>35</v>
      </c>
      <c r="AX172" s="12" t="s">
        <v>10</v>
      </c>
      <c r="AY172" s="253" t="s">
        <v>180</v>
      </c>
    </row>
    <row r="173" spans="2:63" s="10" customFormat="1" ht="29.85" customHeight="1">
      <c r="B173" s="204"/>
      <c r="C173" s="205"/>
      <c r="D173" s="206" t="s">
        <v>72</v>
      </c>
      <c r="E173" s="218" t="s">
        <v>280</v>
      </c>
      <c r="F173" s="218" t="s">
        <v>281</v>
      </c>
      <c r="G173" s="205"/>
      <c r="H173" s="205"/>
      <c r="I173" s="208"/>
      <c r="J173" s="219">
        <f>BK173</f>
        <v>0</v>
      </c>
      <c r="K173" s="205"/>
      <c r="L173" s="210"/>
      <c r="M173" s="211"/>
      <c r="N173" s="212"/>
      <c r="O173" s="212"/>
      <c r="P173" s="213">
        <f>SUM(P174:P185)</f>
        <v>0</v>
      </c>
      <c r="Q173" s="212"/>
      <c r="R173" s="213">
        <f>SUM(R174:R185)</f>
        <v>0</v>
      </c>
      <c r="S173" s="212"/>
      <c r="T173" s="214">
        <f>SUM(T174:T185)</f>
        <v>0</v>
      </c>
      <c r="AR173" s="215" t="s">
        <v>10</v>
      </c>
      <c r="AT173" s="216" t="s">
        <v>72</v>
      </c>
      <c r="AU173" s="216" t="s">
        <v>10</v>
      </c>
      <c r="AY173" s="215" t="s">
        <v>180</v>
      </c>
      <c r="BK173" s="217">
        <f>SUM(BK174:BK185)</f>
        <v>0</v>
      </c>
    </row>
    <row r="174" spans="2:65" s="1" customFormat="1" ht="22.8" customHeight="1">
      <c r="B174" s="45"/>
      <c r="C174" s="220" t="s">
        <v>282</v>
      </c>
      <c r="D174" s="220" t="s">
        <v>182</v>
      </c>
      <c r="E174" s="221" t="s">
        <v>283</v>
      </c>
      <c r="F174" s="222" t="s">
        <v>284</v>
      </c>
      <c r="G174" s="223" t="s">
        <v>285</v>
      </c>
      <c r="H174" s="224">
        <v>2.85</v>
      </c>
      <c r="I174" s="225"/>
      <c r="J174" s="224">
        <f>ROUND(I174*H174,0)</f>
        <v>0</v>
      </c>
      <c r="K174" s="222" t="s">
        <v>193</v>
      </c>
      <c r="L174" s="71"/>
      <c r="M174" s="226" t="s">
        <v>22</v>
      </c>
      <c r="N174" s="227" t="s">
        <v>45</v>
      </c>
      <c r="O174" s="46"/>
      <c r="P174" s="228">
        <f>O174*H174</f>
        <v>0</v>
      </c>
      <c r="Q174" s="228">
        <v>0</v>
      </c>
      <c r="R174" s="228">
        <f>Q174*H174</f>
        <v>0</v>
      </c>
      <c r="S174" s="228">
        <v>0</v>
      </c>
      <c r="T174" s="229">
        <f>S174*H174</f>
        <v>0</v>
      </c>
      <c r="AR174" s="23" t="s">
        <v>186</v>
      </c>
      <c r="AT174" s="23" t="s">
        <v>182</v>
      </c>
      <c r="AU174" s="23" t="s">
        <v>187</v>
      </c>
      <c r="AY174" s="23" t="s">
        <v>180</v>
      </c>
      <c r="BE174" s="230">
        <f>IF(N174="základní",J174,0)</f>
        <v>0</v>
      </c>
      <c r="BF174" s="230">
        <f>IF(N174="snížená",J174,0)</f>
        <v>0</v>
      </c>
      <c r="BG174" s="230">
        <f>IF(N174="zákl. přenesená",J174,0)</f>
        <v>0</v>
      </c>
      <c r="BH174" s="230">
        <f>IF(N174="sníž. přenesená",J174,0)</f>
        <v>0</v>
      </c>
      <c r="BI174" s="230">
        <f>IF(N174="nulová",J174,0)</f>
        <v>0</v>
      </c>
      <c r="BJ174" s="23" t="s">
        <v>187</v>
      </c>
      <c r="BK174" s="230">
        <f>ROUND(I174*H174,0)</f>
        <v>0</v>
      </c>
      <c r="BL174" s="23" t="s">
        <v>186</v>
      </c>
      <c r="BM174" s="23" t="s">
        <v>286</v>
      </c>
    </row>
    <row r="175" spans="2:47" s="1" customFormat="1" ht="13.5">
      <c r="B175" s="45"/>
      <c r="C175" s="73"/>
      <c r="D175" s="233" t="s">
        <v>205</v>
      </c>
      <c r="E175" s="73"/>
      <c r="F175" s="254" t="s">
        <v>287</v>
      </c>
      <c r="G175" s="73"/>
      <c r="H175" s="73"/>
      <c r="I175" s="190"/>
      <c r="J175" s="73"/>
      <c r="K175" s="73"/>
      <c r="L175" s="71"/>
      <c r="M175" s="255"/>
      <c r="N175" s="46"/>
      <c r="O175" s="46"/>
      <c r="P175" s="46"/>
      <c r="Q175" s="46"/>
      <c r="R175" s="46"/>
      <c r="S175" s="46"/>
      <c r="T175" s="94"/>
      <c r="AT175" s="23" t="s">
        <v>205</v>
      </c>
      <c r="AU175" s="23" t="s">
        <v>187</v>
      </c>
    </row>
    <row r="176" spans="2:65" s="1" customFormat="1" ht="34.2" customHeight="1">
      <c r="B176" s="45"/>
      <c r="C176" s="220" t="s">
        <v>232</v>
      </c>
      <c r="D176" s="220" t="s">
        <v>182</v>
      </c>
      <c r="E176" s="221" t="s">
        <v>288</v>
      </c>
      <c r="F176" s="222" t="s">
        <v>289</v>
      </c>
      <c r="G176" s="223" t="s">
        <v>285</v>
      </c>
      <c r="H176" s="224">
        <v>2.85</v>
      </c>
      <c r="I176" s="225"/>
      <c r="J176" s="224">
        <f>ROUND(I176*H176,0)</f>
        <v>0</v>
      </c>
      <c r="K176" s="222" t="s">
        <v>193</v>
      </c>
      <c r="L176" s="71"/>
      <c r="M176" s="226" t="s">
        <v>22</v>
      </c>
      <c r="N176" s="227" t="s">
        <v>45</v>
      </c>
      <c r="O176" s="46"/>
      <c r="P176" s="228">
        <f>O176*H176</f>
        <v>0</v>
      </c>
      <c r="Q176" s="228">
        <v>0</v>
      </c>
      <c r="R176" s="228">
        <f>Q176*H176</f>
        <v>0</v>
      </c>
      <c r="S176" s="228">
        <v>0</v>
      </c>
      <c r="T176" s="229">
        <f>S176*H176</f>
        <v>0</v>
      </c>
      <c r="AR176" s="23" t="s">
        <v>186</v>
      </c>
      <c r="AT176" s="23" t="s">
        <v>182</v>
      </c>
      <c r="AU176" s="23" t="s">
        <v>187</v>
      </c>
      <c r="AY176" s="23" t="s">
        <v>180</v>
      </c>
      <c r="BE176" s="230">
        <f>IF(N176="základní",J176,0)</f>
        <v>0</v>
      </c>
      <c r="BF176" s="230">
        <f>IF(N176="snížená",J176,0)</f>
        <v>0</v>
      </c>
      <c r="BG176" s="230">
        <f>IF(N176="zákl. přenesená",J176,0)</f>
        <v>0</v>
      </c>
      <c r="BH176" s="230">
        <f>IF(N176="sníž. přenesená",J176,0)</f>
        <v>0</v>
      </c>
      <c r="BI176" s="230">
        <f>IF(N176="nulová",J176,0)</f>
        <v>0</v>
      </c>
      <c r="BJ176" s="23" t="s">
        <v>187</v>
      </c>
      <c r="BK176" s="230">
        <f>ROUND(I176*H176,0)</f>
        <v>0</v>
      </c>
      <c r="BL176" s="23" t="s">
        <v>186</v>
      </c>
      <c r="BM176" s="23" t="s">
        <v>290</v>
      </c>
    </row>
    <row r="177" spans="2:47" s="1" customFormat="1" ht="13.5">
      <c r="B177" s="45"/>
      <c r="C177" s="73"/>
      <c r="D177" s="233" t="s">
        <v>205</v>
      </c>
      <c r="E177" s="73"/>
      <c r="F177" s="254" t="s">
        <v>291</v>
      </c>
      <c r="G177" s="73"/>
      <c r="H177" s="73"/>
      <c r="I177" s="190"/>
      <c r="J177" s="73"/>
      <c r="K177" s="73"/>
      <c r="L177" s="71"/>
      <c r="M177" s="255"/>
      <c r="N177" s="46"/>
      <c r="O177" s="46"/>
      <c r="P177" s="46"/>
      <c r="Q177" s="46"/>
      <c r="R177" s="46"/>
      <c r="S177" s="46"/>
      <c r="T177" s="94"/>
      <c r="AT177" s="23" t="s">
        <v>205</v>
      </c>
      <c r="AU177" s="23" t="s">
        <v>187</v>
      </c>
    </row>
    <row r="178" spans="2:65" s="1" customFormat="1" ht="22.8" customHeight="1">
      <c r="B178" s="45"/>
      <c r="C178" s="220" t="s">
        <v>9</v>
      </c>
      <c r="D178" s="220" t="s">
        <v>182</v>
      </c>
      <c r="E178" s="221" t="s">
        <v>292</v>
      </c>
      <c r="F178" s="222" t="s">
        <v>293</v>
      </c>
      <c r="G178" s="223" t="s">
        <v>285</v>
      </c>
      <c r="H178" s="224">
        <v>2.85</v>
      </c>
      <c r="I178" s="225"/>
      <c r="J178" s="224">
        <f>ROUND(I178*H178,0)</f>
        <v>0</v>
      </c>
      <c r="K178" s="222" t="s">
        <v>193</v>
      </c>
      <c r="L178" s="71"/>
      <c r="M178" s="226" t="s">
        <v>22</v>
      </c>
      <c r="N178" s="227" t="s">
        <v>45</v>
      </c>
      <c r="O178" s="46"/>
      <c r="P178" s="228">
        <f>O178*H178</f>
        <v>0</v>
      </c>
      <c r="Q178" s="228">
        <v>0</v>
      </c>
      <c r="R178" s="228">
        <f>Q178*H178</f>
        <v>0</v>
      </c>
      <c r="S178" s="228">
        <v>0</v>
      </c>
      <c r="T178" s="229">
        <f>S178*H178</f>
        <v>0</v>
      </c>
      <c r="AR178" s="23" t="s">
        <v>186</v>
      </c>
      <c r="AT178" s="23" t="s">
        <v>182</v>
      </c>
      <c r="AU178" s="23" t="s">
        <v>187</v>
      </c>
      <c r="AY178" s="23" t="s">
        <v>180</v>
      </c>
      <c r="BE178" s="230">
        <f>IF(N178="základní",J178,0)</f>
        <v>0</v>
      </c>
      <c r="BF178" s="230">
        <f>IF(N178="snížená",J178,0)</f>
        <v>0</v>
      </c>
      <c r="BG178" s="230">
        <f>IF(N178="zákl. přenesená",J178,0)</f>
        <v>0</v>
      </c>
      <c r="BH178" s="230">
        <f>IF(N178="sníž. přenesená",J178,0)</f>
        <v>0</v>
      </c>
      <c r="BI178" s="230">
        <f>IF(N178="nulová",J178,0)</f>
        <v>0</v>
      </c>
      <c r="BJ178" s="23" t="s">
        <v>187</v>
      </c>
      <c r="BK178" s="230">
        <f>ROUND(I178*H178,0)</f>
        <v>0</v>
      </c>
      <c r="BL178" s="23" t="s">
        <v>186</v>
      </c>
      <c r="BM178" s="23" t="s">
        <v>294</v>
      </c>
    </row>
    <row r="179" spans="2:47" s="1" customFormat="1" ht="13.5">
      <c r="B179" s="45"/>
      <c r="C179" s="73"/>
      <c r="D179" s="233" t="s">
        <v>205</v>
      </c>
      <c r="E179" s="73"/>
      <c r="F179" s="254" t="s">
        <v>295</v>
      </c>
      <c r="G179" s="73"/>
      <c r="H179" s="73"/>
      <c r="I179" s="190"/>
      <c r="J179" s="73"/>
      <c r="K179" s="73"/>
      <c r="L179" s="71"/>
      <c r="M179" s="255"/>
      <c r="N179" s="46"/>
      <c r="O179" s="46"/>
      <c r="P179" s="46"/>
      <c r="Q179" s="46"/>
      <c r="R179" s="46"/>
      <c r="S179" s="46"/>
      <c r="T179" s="94"/>
      <c r="AT179" s="23" t="s">
        <v>205</v>
      </c>
      <c r="AU179" s="23" t="s">
        <v>187</v>
      </c>
    </row>
    <row r="180" spans="2:65" s="1" customFormat="1" ht="34.2" customHeight="1">
      <c r="B180" s="45"/>
      <c r="C180" s="220" t="s">
        <v>240</v>
      </c>
      <c r="D180" s="220" t="s">
        <v>182</v>
      </c>
      <c r="E180" s="221" t="s">
        <v>296</v>
      </c>
      <c r="F180" s="222" t="s">
        <v>297</v>
      </c>
      <c r="G180" s="223" t="s">
        <v>285</v>
      </c>
      <c r="H180" s="224">
        <v>13.75</v>
      </c>
      <c r="I180" s="225"/>
      <c r="J180" s="224">
        <f>ROUND(I180*H180,0)</f>
        <v>0</v>
      </c>
      <c r="K180" s="222" t="s">
        <v>193</v>
      </c>
      <c r="L180" s="71"/>
      <c r="M180" s="226" t="s">
        <v>22</v>
      </c>
      <c r="N180" s="227" t="s">
        <v>45</v>
      </c>
      <c r="O180" s="46"/>
      <c r="P180" s="228">
        <f>O180*H180</f>
        <v>0</v>
      </c>
      <c r="Q180" s="228">
        <v>0</v>
      </c>
      <c r="R180" s="228">
        <f>Q180*H180</f>
        <v>0</v>
      </c>
      <c r="S180" s="228">
        <v>0</v>
      </c>
      <c r="T180" s="229">
        <f>S180*H180</f>
        <v>0</v>
      </c>
      <c r="AR180" s="23" t="s">
        <v>186</v>
      </c>
      <c r="AT180" s="23" t="s">
        <v>182</v>
      </c>
      <c r="AU180" s="23" t="s">
        <v>187</v>
      </c>
      <c r="AY180" s="23" t="s">
        <v>180</v>
      </c>
      <c r="BE180" s="230">
        <f>IF(N180="základní",J180,0)</f>
        <v>0</v>
      </c>
      <c r="BF180" s="230">
        <f>IF(N180="snížená",J180,0)</f>
        <v>0</v>
      </c>
      <c r="BG180" s="230">
        <f>IF(N180="zákl. přenesená",J180,0)</f>
        <v>0</v>
      </c>
      <c r="BH180" s="230">
        <f>IF(N180="sníž. přenesená",J180,0)</f>
        <v>0</v>
      </c>
      <c r="BI180" s="230">
        <f>IF(N180="nulová",J180,0)</f>
        <v>0</v>
      </c>
      <c r="BJ180" s="23" t="s">
        <v>187</v>
      </c>
      <c r="BK180" s="230">
        <f>ROUND(I180*H180,0)</f>
        <v>0</v>
      </c>
      <c r="BL180" s="23" t="s">
        <v>186</v>
      </c>
      <c r="BM180" s="23" t="s">
        <v>298</v>
      </c>
    </row>
    <row r="181" spans="2:47" s="1" customFormat="1" ht="13.5">
      <c r="B181" s="45"/>
      <c r="C181" s="73"/>
      <c r="D181" s="233" t="s">
        <v>205</v>
      </c>
      <c r="E181" s="73"/>
      <c r="F181" s="254" t="s">
        <v>295</v>
      </c>
      <c r="G181" s="73"/>
      <c r="H181" s="73"/>
      <c r="I181" s="190"/>
      <c r="J181" s="73"/>
      <c r="K181" s="73"/>
      <c r="L181" s="71"/>
      <c r="M181" s="255"/>
      <c r="N181" s="46"/>
      <c r="O181" s="46"/>
      <c r="P181" s="46"/>
      <c r="Q181" s="46"/>
      <c r="R181" s="46"/>
      <c r="S181" s="46"/>
      <c r="T181" s="94"/>
      <c r="AT181" s="23" t="s">
        <v>205</v>
      </c>
      <c r="AU181" s="23" t="s">
        <v>187</v>
      </c>
    </row>
    <row r="182" spans="2:51" s="11" customFormat="1" ht="13.5">
      <c r="B182" s="231"/>
      <c r="C182" s="232"/>
      <c r="D182" s="233" t="s">
        <v>194</v>
      </c>
      <c r="E182" s="234" t="s">
        <v>22</v>
      </c>
      <c r="F182" s="235" t="s">
        <v>299</v>
      </c>
      <c r="G182" s="232"/>
      <c r="H182" s="236">
        <v>13.75</v>
      </c>
      <c r="I182" s="237"/>
      <c r="J182" s="232"/>
      <c r="K182" s="232"/>
      <c r="L182" s="238"/>
      <c r="M182" s="239"/>
      <c r="N182" s="240"/>
      <c r="O182" s="240"/>
      <c r="P182" s="240"/>
      <c r="Q182" s="240"/>
      <c r="R182" s="240"/>
      <c r="S182" s="240"/>
      <c r="T182" s="241"/>
      <c r="AT182" s="242" t="s">
        <v>194</v>
      </c>
      <c r="AU182" s="242" t="s">
        <v>187</v>
      </c>
      <c r="AV182" s="11" t="s">
        <v>187</v>
      </c>
      <c r="AW182" s="11" t="s">
        <v>35</v>
      </c>
      <c r="AX182" s="11" t="s">
        <v>73</v>
      </c>
      <c r="AY182" s="242" t="s">
        <v>180</v>
      </c>
    </row>
    <row r="183" spans="2:51" s="12" customFormat="1" ht="13.5">
      <c r="B183" s="243"/>
      <c r="C183" s="244"/>
      <c r="D183" s="233" t="s">
        <v>194</v>
      </c>
      <c r="E183" s="245" t="s">
        <v>22</v>
      </c>
      <c r="F183" s="246" t="s">
        <v>196</v>
      </c>
      <c r="G183" s="244"/>
      <c r="H183" s="247">
        <v>13.75</v>
      </c>
      <c r="I183" s="248"/>
      <c r="J183" s="244"/>
      <c r="K183" s="244"/>
      <c r="L183" s="249"/>
      <c r="M183" s="250"/>
      <c r="N183" s="251"/>
      <c r="O183" s="251"/>
      <c r="P183" s="251"/>
      <c r="Q183" s="251"/>
      <c r="R183" s="251"/>
      <c r="S183" s="251"/>
      <c r="T183" s="252"/>
      <c r="AT183" s="253" t="s">
        <v>194</v>
      </c>
      <c r="AU183" s="253" t="s">
        <v>187</v>
      </c>
      <c r="AV183" s="12" t="s">
        <v>186</v>
      </c>
      <c r="AW183" s="12" t="s">
        <v>35</v>
      </c>
      <c r="AX183" s="12" t="s">
        <v>10</v>
      </c>
      <c r="AY183" s="253" t="s">
        <v>180</v>
      </c>
    </row>
    <row r="184" spans="2:65" s="1" customFormat="1" ht="34.2" customHeight="1">
      <c r="B184" s="45"/>
      <c r="C184" s="220" t="s">
        <v>300</v>
      </c>
      <c r="D184" s="220" t="s">
        <v>182</v>
      </c>
      <c r="E184" s="221" t="s">
        <v>301</v>
      </c>
      <c r="F184" s="222" t="s">
        <v>302</v>
      </c>
      <c r="G184" s="223" t="s">
        <v>285</v>
      </c>
      <c r="H184" s="224">
        <v>2.75</v>
      </c>
      <c r="I184" s="225"/>
      <c r="J184" s="224">
        <f>ROUND(I184*H184,0)</f>
        <v>0</v>
      </c>
      <c r="K184" s="222" t="s">
        <v>193</v>
      </c>
      <c r="L184" s="71"/>
      <c r="M184" s="226" t="s">
        <v>22</v>
      </c>
      <c r="N184" s="227" t="s">
        <v>45</v>
      </c>
      <c r="O184" s="46"/>
      <c r="P184" s="228">
        <f>O184*H184</f>
        <v>0</v>
      </c>
      <c r="Q184" s="228">
        <v>0</v>
      </c>
      <c r="R184" s="228">
        <f>Q184*H184</f>
        <v>0</v>
      </c>
      <c r="S184" s="228">
        <v>0</v>
      </c>
      <c r="T184" s="229">
        <f>S184*H184</f>
        <v>0</v>
      </c>
      <c r="AR184" s="23" t="s">
        <v>186</v>
      </c>
      <c r="AT184" s="23" t="s">
        <v>182</v>
      </c>
      <c r="AU184" s="23" t="s">
        <v>187</v>
      </c>
      <c r="AY184" s="23" t="s">
        <v>180</v>
      </c>
      <c r="BE184" s="230">
        <f>IF(N184="základní",J184,0)</f>
        <v>0</v>
      </c>
      <c r="BF184" s="230">
        <f>IF(N184="snížená",J184,0)</f>
        <v>0</v>
      </c>
      <c r="BG184" s="230">
        <f>IF(N184="zákl. přenesená",J184,0)</f>
        <v>0</v>
      </c>
      <c r="BH184" s="230">
        <f>IF(N184="sníž. přenesená",J184,0)</f>
        <v>0</v>
      </c>
      <c r="BI184" s="230">
        <f>IF(N184="nulová",J184,0)</f>
        <v>0</v>
      </c>
      <c r="BJ184" s="23" t="s">
        <v>187</v>
      </c>
      <c r="BK184" s="230">
        <f>ROUND(I184*H184,0)</f>
        <v>0</v>
      </c>
      <c r="BL184" s="23" t="s">
        <v>186</v>
      </c>
      <c r="BM184" s="23" t="s">
        <v>303</v>
      </c>
    </row>
    <row r="185" spans="2:47" s="1" customFormat="1" ht="13.5">
      <c r="B185" s="45"/>
      <c r="C185" s="73"/>
      <c r="D185" s="233" t="s">
        <v>205</v>
      </c>
      <c r="E185" s="73"/>
      <c r="F185" s="254" t="s">
        <v>304</v>
      </c>
      <c r="G185" s="73"/>
      <c r="H185" s="73"/>
      <c r="I185" s="190"/>
      <c r="J185" s="73"/>
      <c r="K185" s="73"/>
      <c r="L185" s="71"/>
      <c r="M185" s="255"/>
      <c r="N185" s="46"/>
      <c r="O185" s="46"/>
      <c r="P185" s="46"/>
      <c r="Q185" s="46"/>
      <c r="R185" s="46"/>
      <c r="S185" s="46"/>
      <c r="T185" s="94"/>
      <c r="AT185" s="23" t="s">
        <v>205</v>
      </c>
      <c r="AU185" s="23" t="s">
        <v>187</v>
      </c>
    </row>
    <row r="186" spans="2:63" s="10" customFormat="1" ht="29.85" customHeight="1">
      <c r="B186" s="204"/>
      <c r="C186" s="205"/>
      <c r="D186" s="206" t="s">
        <v>72</v>
      </c>
      <c r="E186" s="218" t="s">
        <v>305</v>
      </c>
      <c r="F186" s="218" t="s">
        <v>306</v>
      </c>
      <c r="G186" s="205"/>
      <c r="H186" s="205"/>
      <c r="I186" s="208"/>
      <c r="J186" s="219">
        <f>BK186</f>
        <v>0</v>
      </c>
      <c r="K186" s="205"/>
      <c r="L186" s="210"/>
      <c r="M186" s="211"/>
      <c r="N186" s="212"/>
      <c r="O186" s="212"/>
      <c r="P186" s="213">
        <f>SUM(P187:P188)</f>
        <v>0</v>
      </c>
      <c r="Q186" s="212"/>
      <c r="R186" s="213">
        <f>SUM(R187:R188)</f>
        <v>0</v>
      </c>
      <c r="S186" s="212"/>
      <c r="T186" s="214">
        <f>SUM(T187:T188)</f>
        <v>0</v>
      </c>
      <c r="AR186" s="215" t="s">
        <v>10</v>
      </c>
      <c r="AT186" s="216" t="s">
        <v>72</v>
      </c>
      <c r="AU186" s="216" t="s">
        <v>10</v>
      </c>
      <c r="AY186" s="215" t="s">
        <v>180</v>
      </c>
      <c r="BK186" s="217">
        <f>SUM(BK187:BK188)</f>
        <v>0</v>
      </c>
    </row>
    <row r="187" spans="2:65" s="1" customFormat="1" ht="45.6" customHeight="1">
      <c r="B187" s="45"/>
      <c r="C187" s="220" t="s">
        <v>243</v>
      </c>
      <c r="D187" s="220" t="s">
        <v>182</v>
      </c>
      <c r="E187" s="221" t="s">
        <v>307</v>
      </c>
      <c r="F187" s="222" t="s">
        <v>308</v>
      </c>
      <c r="G187" s="223" t="s">
        <v>285</v>
      </c>
      <c r="H187" s="224">
        <v>2.31</v>
      </c>
      <c r="I187" s="225"/>
      <c r="J187" s="224">
        <f>ROUND(I187*H187,0)</f>
        <v>0</v>
      </c>
      <c r="K187" s="222" t="s">
        <v>193</v>
      </c>
      <c r="L187" s="71"/>
      <c r="M187" s="226" t="s">
        <v>22</v>
      </c>
      <c r="N187" s="227" t="s">
        <v>45</v>
      </c>
      <c r="O187" s="46"/>
      <c r="P187" s="228">
        <f>O187*H187</f>
        <v>0</v>
      </c>
      <c r="Q187" s="228">
        <v>0</v>
      </c>
      <c r="R187" s="228">
        <f>Q187*H187</f>
        <v>0</v>
      </c>
      <c r="S187" s="228">
        <v>0</v>
      </c>
      <c r="T187" s="229">
        <f>S187*H187</f>
        <v>0</v>
      </c>
      <c r="AR187" s="23" t="s">
        <v>186</v>
      </c>
      <c r="AT187" s="23" t="s">
        <v>182</v>
      </c>
      <c r="AU187" s="23" t="s">
        <v>187</v>
      </c>
      <c r="AY187" s="23" t="s">
        <v>180</v>
      </c>
      <c r="BE187" s="230">
        <f>IF(N187="základní",J187,0)</f>
        <v>0</v>
      </c>
      <c r="BF187" s="230">
        <f>IF(N187="snížená",J187,0)</f>
        <v>0</v>
      </c>
      <c r="BG187" s="230">
        <f>IF(N187="zákl. přenesená",J187,0)</f>
        <v>0</v>
      </c>
      <c r="BH187" s="230">
        <f>IF(N187="sníž. přenesená",J187,0)</f>
        <v>0</v>
      </c>
      <c r="BI187" s="230">
        <f>IF(N187="nulová",J187,0)</f>
        <v>0</v>
      </c>
      <c r="BJ187" s="23" t="s">
        <v>187</v>
      </c>
      <c r="BK187" s="230">
        <f>ROUND(I187*H187,0)</f>
        <v>0</v>
      </c>
      <c r="BL187" s="23" t="s">
        <v>186</v>
      </c>
      <c r="BM187" s="23" t="s">
        <v>309</v>
      </c>
    </row>
    <row r="188" spans="2:47" s="1" customFormat="1" ht="13.5">
      <c r="B188" s="45"/>
      <c r="C188" s="73"/>
      <c r="D188" s="233" t="s">
        <v>205</v>
      </c>
      <c r="E188" s="73"/>
      <c r="F188" s="254" t="s">
        <v>310</v>
      </c>
      <c r="G188" s="73"/>
      <c r="H188" s="73"/>
      <c r="I188" s="190"/>
      <c r="J188" s="73"/>
      <c r="K188" s="73"/>
      <c r="L188" s="71"/>
      <c r="M188" s="255"/>
      <c r="N188" s="46"/>
      <c r="O188" s="46"/>
      <c r="P188" s="46"/>
      <c r="Q188" s="46"/>
      <c r="R188" s="46"/>
      <c r="S188" s="46"/>
      <c r="T188" s="94"/>
      <c r="AT188" s="23" t="s">
        <v>205</v>
      </c>
      <c r="AU188" s="23" t="s">
        <v>187</v>
      </c>
    </row>
    <row r="189" spans="2:63" s="10" customFormat="1" ht="37.4" customHeight="1">
      <c r="B189" s="204"/>
      <c r="C189" s="205"/>
      <c r="D189" s="206" t="s">
        <v>72</v>
      </c>
      <c r="E189" s="207" t="s">
        <v>311</v>
      </c>
      <c r="F189" s="207" t="s">
        <v>312</v>
      </c>
      <c r="G189" s="205"/>
      <c r="H189" s="205"/>
      <c r="I189" s="208"/>
      <c r="J189" s="209">
        <f>BK189</f>
        <v>0</v>
      </c>
      <c r="K189" s="205"/>
      <c r="L189" s="210"/>
      <c r="M189" s="211"/>
      <c r="N189" s="212"/>
      <c r="O189" s="212"/>
      <c r="P189" s="213">
        <f>P190+P205+P226+P245+P269+P297+P310+P345+P376+P405</f>
        <v>0</v>
      </c>
      <c r="Q189" s="212"/>
      <c r="R189" s="213">
        <f>R190+R205+R226+R245+R269+R297+R310+R345+R376+R405</f>
        <v>0</v>
      </c>
      <c r="S189" s="212"/>
      <c r="T189" s="214">
        <f>T190+T205+T226+T245+T269+T297+T310+T345+T376+T405</f>
        <v>0</v>
      </c>
      <c r="AR189" s="215" t="s">
        <v>187</v>
      </c>
      <c r="AT189" s="216" t="s">
        <v>72</v>
      </c>
      <c r="AU189" s="216" t="s">
        <v>73</v>
      </c>
      <c r="AY189" s="215" t="s">
        <v>180</v>
      </c>
      <c r="BK189" s="217">
        <f>BK190+BK205+BK226+BK245+BK269+BK297+BK310+BK345+BK376+BK405</f>
        <v>0</v>
      </c>
    </row>
    <row r="190" spans="2:63" s="10" customFormat="1" ht="19.9" customHeight="1">
      <c r="B190" s="204"/>
      <c r="C190" s="205"/>
      <c r="D190" s="206" t="s">
        <v>72</v>
      </c>
      <c r="E190" s="218" t="s">
        <v>313</v>
      </c>
      <c r="F190" s="218" t="s">
        <v>314</v>
      </c>
      <c r="G190" s="205"/>
      <c r="H190" s="205"/>
      <c r="I190" s="208"/>
      <c r="J190" s="219">
        <f>BK190</f>
        <v>0</v>
      </c>
      <c r="K190" s="205"/>
      <c r="L190" s="210"/>
      <c r="M190" s="211"/>
      <c r="N190" s="212"/>
      <c r="O190" s="212"/>
      <c r="P190" s="213">
        <f>SUM(P191:P204)</f>
        <v>0</v>
      </c>
      <c r="Q190" s="212"/>
      <c r="R190" s="213">
        <f>SUM(R191:R204)</f>
        <v>0</v>
      </c>
      <c r="S190" s="212"/>
      <c r="T190" s="214">
        <f>SUM(T191:T204)</f>
        <v>0</v>
      </c>
      <c r="AR190" s="215" t="s">
        <v>187</v>
      </c>
      <c r="AT190" s="216" t="s">
        <v>72</v>
      </c>
      <c r="AU190" s="216" t="s">
        <v>10</v>
      </c>
      <c r="AY190" s="215" t="s">
        <v>180</v>
      </c>
      <c r="BK190" s="217">
        <f>SUM(BK191:BK204)</f>
        <v>0</v>
      </c>
    </row>
    <row r="191" spans="2:65" s="1" customFormat="1" ht="14.4" customHeight="1">
      <c r="B191" s="45"/>
      <c r="C191" s="220" t="s">
        <v>315</v>
      </c>
      <c r="D191" s="220" t="s">
        <v>182</v>
      </c>
      <c r="E191" s="221" t="s">
        <v>316</v>
      </c>
      <c r="F191" s="222" t="s">
        <v>317</v>
      </c>
      <c r="G191" s="223" t="s">
        <v>203</v>
      </c>
      <c r="H191" s="224">
        <v>10.06</v>
      </c>
      <c r="I191" s="225"/>
      <c r="J191" s="224">
        <f>ROUND(I191*H191,0)</f>
        <v>0</v>
      </c>
      <c r="K191" s="222" t="s">
        <v>22</v>
      </c>
      <c r="L191" s="71"/>
      <c r="M191" s="226" t="s">
        <v>22</v>
      </c>
      <c r="N191" s="227" t="s">
        <v>45</v>
      </c>
      <c r="O191" s="46"/>
      <c r="P191" s="228">
        <f>O191*H191</f>
        <v>0</v>
      </c>
      <c r="Q191" s="228">
        <v>0</v>
      </c>
      <c r="R191" s="228">
        <f>Q191*H191</f>
        <v>0</v>
      </c>
      <c r="S191" s="228">
        <v>0</v>
      </c>
      <c r="T191" s="229">
        <f>S191*H191</f>
        <v>0</v>
      </c>
      <c r="AR191" s="23" t="s">
        <v>224</v>
      </c>
      <c r="AT191" s="23" t="s">
        <v>182</v>
      </c>
      <c r="AU191" s="23" t="s">
        <v>187</v>
      </c>
      <c r="AY191" s="23" t="s">
        <v>180</v>
      </c>
      <c r="BE191" s="230">
        <f>IF(N191="základní",J191,0)</f>
        <v>0</v>
      </c>
      <c r="BF191" s="230">
        <f>IF(N191="snížená",J191,0)</f>
        <v>0</v>
      </c>
      <c r="BG191" s="230">
        <f>IF(N191="zákl. přenesená",J191,0)</f>
        <v>0</v>
      </c>
      <c r="BH191" s="230">
        <f>IF(N191="sníž. přenesená",J191,0)</f>
        <v>0</v>
      </c>
      <c r="BI191" s="230">
        <f>IF(N191="nulová",J191,0)</f>
        <v>0</v>
      </c>
      <c r="BJ191" s="23" t="s">
        <v>187</v>
      </c>
      <c r="BK191" s="230">
        <f>ROUND(I191*H191,0)</f>
        <v>0</v>
      </c>
      <c r="BL191" s="23" t="s">
        <v>224</v>
      </c>
      <c r="BM191" s="23" t="s">
        <v>318</v>
      </c>
    </row>
    <row r="192" spans="2:51" s="11" customFormat="1" ht="13.5">
      <c r="B192" s="231"/>
      <c r="C192" s="232"/>
      <c r="D192" s="233" t="s">
        <v>194</v>
      </c>
      <c r="E192" s="234" t="s">
        <v>22</v>
      </c>
      <c r="F192" s="235" t="s">
        <v>319</v>
      </c>
      <c r="G192" s="232"/>
      <c r="H192" s="236">
        <v>5.72</v>
      </c>
      <c r="I192" s="237"/>
      <c r="J192" s="232"/>
      <c r="K192" s="232"/>
      <c r="L192" s="238"/>
      <c r="M192" s="239"/>
      <c r="N192" s="240"/>
      <c r="O192" s="240"/>
      <c r="P192" s="240"/>
      <c r="Q192" s="240"/>
      <c r="R192" s="240"/>
      <c r="S192" s="240"/>
      <c r="T192" s="241"/>
      <c r="AT192" s="242" t="s">
        <v>194</v>
      </c>
      <c r="AU192" s="242" t="s">
        <v>187</v>
      </c>
      <c r="AV192" s="11" t="s">
        <v>187</v>
      </c>
      <c r="AW192" s="11" t="s">
        <v>35</v>
      </c>
      <c r="AX192" s="11" t="s">
        <v>73</v>
      </c>
      <c r="AY192" s="242" t="s">
        <v>180</v>
      </c>
    </row>
    <row r="193" spans="2:51" s="11" customFormat="1" ht="13.5">
      <c r="B193" s="231"/>
      <c r="C193" s="232"/>
      <c r="D193" s="233" t="s">
        <v>194</v>
      </c>
      <c r="E193" s="234" t="s">
        <v>22</v>
      </c>
      <c r="F193" s="235" t="s">
        <v>320</v>
      </c>
      <c r="G193" s="232"/>
      <c r="H193" s="236">
        <v>4.34</v>
      </c>
      <c r="I193" s="237"/>
      <c r="J193" s="232"/>
      <c r="K193" s="232"/>
      <c r="L193" s="238"/>
      <c r="M193" s="239"/>
      <c r="N193" s="240"/>
      <c r="O193" s="240"/>
      <c r="P193" s="240"/>
      <c r="Q193" s="240"/>
      <c r="R193" s="240"/>
      <c r="S193" s="240"/>
      <c r="T193" s="241"/>
      <c r="AT193" s="242" t="s">
        <v>194</v>
      </c>
      <c r="AU193" s="242" t="s">
        <v>187</v>
      </c>
      <c r="AV193" s="11" t="s">
        <v>187</v>
      </c>
      <c r="AW193" s="11" t="s">
        <v>35</v>
      </c>
      <c r="AX193" s="11" t="s">
        <v>73</v>
      </c>
      <c r="AY193" s="242" t="s">
        <v>180</v>
      </c>
    </row>
    <row r="194" spans="2:51" s="12" customFormat="1" ht="13.5">
      <c r="B194" s="243"/>
      <c r="C194" s="244"/>
      <c r="D194" s="233" t="s">
        <v>194</v>
      </c>
      <c r="E194" s="245" t="s">
        <v>22</v>
      </c>
      <c r="F194" s="246" t="s">
        <v>196</v>
      </c>
      <c r="G194" s="244"/>
      <c r="H194" s="247">
        <v>10.06</v>
      </c>
      <c r="I194" s="248"/>
      <c r="J194" s="244"/>
      <c r="K194" s="244"/>
      <c r="L194" s="249"/>
      <c r="M194" s="250"/>
      <c r="N194" s="251"/>
      <c r="O194" s="251"/>
      <c r="P194" s="251"/>
      <c r="Q194" s="251"/>
      <c r="R194" s="251"/>
      <c r="S194" s="251"/>
      <c r="T194" s="252"/>
      <c r="AT194" s="253" t="s">
        <v>194</v>
      </c>
      <c r="AU194" s="253" t="s">
        <v>187</v>
      </c>
      <c r="AV194" s="12" t="s">
        <v>186</v>
      </c>
      <c r="AW194" s="12" t="s">
        <v>35</v>
      </c>
      <c r="AX194" s="12" t="s">
        <v>10</v>
      </c>
      <c r="AY194" s="253" t="s">
        <v>180</v>
      </c>
    </row>
    <row r="195" spans="2:65" s="1" customFormat="1" ht="34.2" customHeight="1">
      <c r="B195" s="45"/>
      <c r="C195" s="220" t="s">
        <v>253</v>
      </c>
      <c r="D195" s="220" t="s">
        <v>182</v>
      </c>
      <c r="E195" s="221" t="s">
        <v>321</v>
      </c>
      <c r="F195" s="222" t="s">
        <v>322</v>
      </c>
      <c r="G195" s="223" t="s">
        <v>192</v>
      </c>
      <c r="H195" s="224">
        <v>3.55</v>
      </c>
      <c r="I195" s="225"/>
      <c r="J195" s="224">
        <f>ROUND(I195*H195,0)</f>
        <v>0</v>
      </c>
      <c r="K195" s="222" t="s">
        <v>193</v>
      </c>
      <c r="L195" s="71"/>
      <c r="M195" s="226" t="s">
        <v>22</v>
      </c>
      <c r="N195" s="227" t="s">
        <v>45</v>
      </c>
      <c r="O195" s="46"/>
      <c r="P195" s="228">
        <f>O195*H195</f>
        <v>0</v>
      </c>
      <c r="Q195" s="228">
        <v>0</v>
      </c>
      <c r="R195" s="228">
        <f>Q195*H195</f>
        <v>0</v>
      </c>
      <c r="S195" s="228">
        <v>0</v>
      </c>
      <c r="T195" s="229">
        <f>S195*H195</f>
        <v>0</v>
      </c>
      <c r="AR195" s="23" t="s">
        <v>224</v>
      </c>
      <c r="AT195" s="23" t="s">
        <v>182</v>
      </c>
      <c r="AU195" s="23" t="s">
        <v>187</v>
      </c>
      <c r="AY195" s="23" t="s">
        <v>180</v>
      </c>
      <c r="BE195" s="230">
        <f>IF(N195="základní",J195,0)</f>
        <v>0</v>
      </c>
      <c r="BF195" s="230">
        <f>IF(N195="snížená",J195,0)</f>
        <v>0</v>
      </c>
      <c r="BG195" s="230">
        <f>IF(N195="zákl. přenesená",J195,0)</f>
        <v>0</v>
      </c>
      <c r="BH195" s="230">
        <f>IF(N195="sníž. přenesená",J195,0)</f>
        <v>0</v>
      </c>
      <c r="BI195" s="230">
        <f>IF(N195="nulová",J195,0)</f>
        <v>0</v>
      </c>
      <c r="BJ195" s="23" t="s">
        <v>187</v>
      </c>
      <c r="BK195" s="230">
        <f>ROUND(I195*H195,0)</f>
        <v>0</v>
      </c>
      <c r="BL195" s="23" t="s">
        <v>224</v>
      </c>
      <c r="BM195" s="23" t="s">
        <v>323</v>
      </c>
    </row>
    <row r="196" spans="2:51" s="11" customFormat="1" ht="13.5">
      <c r="B196" s="231"/>
      <c r="C196" s="232"/>
      <c r="D196" s="233" t="s">
        <v>194</v>
      </c>
      <c r="E196" s="234" t="s">
        <v>22</v>
      </c>
      <c r="F196" s="235" t="s">
        <v>324</v>
      </c>
      <c r="G196" s="232"/>
      <c r="H196" s="236">
        <v>2.45</v>
      </c>
      <c r="I196" s="237"/>
      <c r="J196" s="232"/>
      <c r="K196" s="232"/>
      <c r="L196" s="238"/>
      <c r="M196" s="239"/>
      <c r="N196" s="240"/>
      <c r="O196" s="240"/>
      <c r="P196" s="240"/>
      <c r="Q196" s="240"/>
      <c r="R196" s="240"/>
      <c r="S196" s="240"/>
      <c r="T196" s="241"/>
      <c r="AT196" s="242" t="s">
        <v>194</v>
      </c>
      <c r="AU196" s="242" t="s">
        <v>187</v>
      </c>
      <c r="AV196" s="11" t="s">
        <v>187</v>
      </c>
      <c r="AW196" s="11" t="s">
        <v>35</v>
      </c>
      <c r="AX196" s="11" t="s">
        <v>73</v>
      </c>
      <c r="AY196" s="242" t="s">
        <v>180</v>
      </c>
    </row>
    <row r="197" spans="2:51" s="11" customFormat="1" ht="13.5">
      <c r="B197" s="231"/>
      <c r="C197" s="232"/>
      <c r="D197" s="233" t="s">
        <v>194</v>
      </c>
      <c r="E197" s="234" t="s">
        <v>22</v>
      </c>
      <c r="F197" s="235" t="s">
        <v>325</v>
      </c>
      <c r="G197" s="232"/>
      <c r="H197" s="236">
        <v>1.1</v>
      </c>
      <c r="I197" s="237"/>
      <c r="J197" s="232"/>
      <c r="K197" s="232"/>
      <c r="L197" s="238"/>
      <c r="M197" s="239"/>
      <c r="N197" s="240"/>
      <c r="O197" s="240"/>
      <c r="P197" s="240"/>
      <c r="Q197" s="240"/>
      <c r="R197" s="240"/>
      <c r="S197" s="240"/>
      <c r="T197" s="241"/>
      <c r="AT197" s="242" t="s">
        <v>194</v>
      </c>
      <c r="AU197" s="242" t="s">
        <v>187</v>
      </c>
      <c r="AV197" s="11" t="s">
        <v>187</v>
      </c>
      <c r="AW197" s="11" t="s">
        <v>35</v>
      </c>
      <c r="AX197" s="11" t="s">
        <v>73</v>
      </c>
      <c r="AY197" s="242" t="s">
        <v>180</v>
      </c>
    </row>
    <row r="198" spans="2:51" s="12" customFormat="1" ht="13.5">
      <c r="B198" s="243"/>
      <c r="C198" s="244"/>
      <c r="D198" s="233" t="s">
        <v>194</v>
      </c>
      <c r="E198" s="245" t="s">
        <v>22</v>
      </c>
      <c r="F198" s="246" t="s">
        <v>196</v>
      </c>
      <c r="G198" s="244"/>
      <c r="H198" s="247">
        <v>3.55</v>
      </c>
      <c r="I198" s="248"/>
      <c r="J198" s="244"/>
      <c r="K198" s="244"/>
      <c r="L198" s="249"/>
      <c r="M198" s="250"/>
      <c r="N198" s="251"/>
      <c r="O198" s="251"/>
      <c r="P198" s="251"/>
      <c r="Q198" s="251"/>
      <c r="R198" s="251"/>
      <c r="S198" s="251"/>
      <c r="T198" s="252"/>
      <c r="AT198" s="253" t="s">
        <v>194</v>
      </c>
      <c r="AU198" s="253" t="s">
        <v>187</v>
      </c>
      <c r="AV198" s="12" t="s">
        <v>186</v>
      </c>
      <c r="AW198" s="12" t="s">
        <v>35</v>
      </c>
      <c r="AX198" s="12" t="s">
        <v>10</v>
      </c>
      <c r="AY198" s="253" t="s">
        <v>180</v>
      </c>
    </row>
    <row r="199" spans="2:65" s="1" customFormat="1" ht="34.2" customHeight="1">
      <c r="B199" s="45"/>
      <c r="C199" s="220" t="s">
        <v>326</v>
      </c>
      <c r="D199" s="220" t="s">
        <v>182</v>
      </c>
      <c r="E199" s="221" t="s">
        <v>327</v>
      </c>
      <c r="F199" s="222" t="s">
        <v>328</v>
      </c>
      <c r="G199" s="223" t="s">
        <v>192</v>
      </c>
      <c r="H199" s="224">
        <v>15.26</v>
      </c>
      <c r="I199" s="225"/>
      <c r="J199" s="224">
        <f>ROUND(I199*H199,0)</f>
        <v>0</v>
      </c>
      <c r="K199" s="222" t="s">
        <v>193</v>
      </c>
      <c r="L199" s="71"/>
      <c r="M199" s="226" t="s">
        <v>22</v>
      </c>
      <c r="N199" s="227" t="s">
        <v>45</v>
      </c>
      <c r="O199" s="46"/>
      <c r="P199" s="228">
        <f>O199*H199</f>
        <v>0</v>
      </c>
      <c r="Q199" s="228">
        <v>0</v>
      </c>
      <c r="R199" s="228">
        <f>Q199*H199</f>
        <v>0</v>
      </c>
      <c r="S199" s="228">
        <v>0</v>
      </c>
      <c r="T199" s="229">
        <f>S199*H199</f>
        <v>0</v>
      </c>
      <c r="AR199" s="23" t="s">
        <v>224</v>
      </c>
      <c r="AT199" s="23" t="s">
        <v>182</v>
      </c>
      <c r="AU199" s="23" t="s">
        <v>187</v>
      </c>
      <c r="AY199" s="23" t="s">
        <v>180</v>
      </c>
      <c r="BE199" s="230">
        <f>IF(N199="základní",J199,0)</f>
        <v>0</v>
      </c>
      <c r="BF199" s="230">
        <f>IF(N199="snížená",J199,0)</f>
        <v>0</v>
      </c>
      <c r="BG199" s="230">
        <f>IF(N199="zákl. přenesená",J199,0)</f>
        <v>0</v>
      </c>
      <c r="BH199" s="230">
        <f>IF(N199="sníž. přenesená",J199,0)</f>
        <v>0</v>
      </c>
      <c r="BI199" s="230">
        <f>IF(N199="nulová",J199,0)</f>
        <v>0</v>
      </c>
      <c r="BJ199" s="23" t="s">
        <v>187</v>
      </c>
      <c r="BK199" s="230">
        <f>ROUND(I199*H199,0)</f>
        <v>0</v>
      </c>
      <c r="BL199" s="23" t="s">
        <v>224</v>
      </c>
      <c r="BM199" s="23" t="s">
        <v>329</v>
      </c>
    </row>
    <row r="200" spans="2:51" s="11" customFormat="1" ht="13.5">
      <c r="B200" s="231"/>
      <c r="C200" s="232"/>
      <c r="D200" s="233" t="s">
        <v>194</v>
      </c>
      <c r="E200" s="234" t="s">
        <v>22</v>
      </c>
      <c r="F200" s="235" t="s">
        <v>330</v>
      </c>
      <c r="G200" s="232"/>
      <c r="H200" s="236">
        <v>9.8</v>
      </c>
      <c r="I200" s="237"/>
      <c r="J200" s="232"/>
      <c r="K200" s="232"/>
      <c r="L200" s="238"/>
      <c r="M200" s="239"/>
      <c r="N200" s="240"/>
      <c r="O200" s="240"/>
      <c r="P200" s="240"/>
      <c r="Q200" s="240"/>
      <c r="R200" s="240"/>
      <c r="S200" s="240"/>
      <c r="T200" s="241"/>
      <c r="AT200" s="242" t="s">
        <v>194</v>
      </c>
      <c r="AU200" s="242" t="s">
        <v>187</v>
      </c>
      <c r="AV200" s="11" t="s">
        <v>187</v>
      </c>
      <c r="AW200" s="11" t="s">
        <v>35</v>
      </c>
      <c r="AX200" s="11" t="s">
        <v>73</v>
      </c>
      <c r="AY200" s="242" t="s">
        <v>180</v>
      </c>
    </row>
    <row r="201" spans="2:51" s="11" customFormat="1" ht="13.5">
      <c r="B201" s="231"/>
      <c r="C201" s="232"/>
      <c r="D201" s="233" t="s">
        <v>194</v>
      </c>
      <c r="E201" s="234" t="s">
        <v>22</v>
      </c>
      <c r="F201" s="235" t="s">
        <v>331</v>
      </c>
      <c r="G201" s="232"/>
      <c r="H201" s="236">
        <v>5.46</v>
      </c>
      <c r="I201" s="237"/>
      <c r="J201" s="232"/>
      <c r="K201" s="232"/>
      <c r="L201" s="238"/>
      <c r="M201" s="239"/>
      <c r="N201" s="240"/>
      <c r="O201" s="240"/>
      <c r="P201" s="240"/>
      <c r="Q201" s="240"/>
      <c r="R201" s="240"/>
      <c r="S201" s="240"/>
      <c r="T201" s="241"/>
      <c r="AT201" s="242" t="s">
        <v>194</v>
      </c>
      <c r="AU201" s="242" t="s">
        <v>187</v>
      </c>
      <c r="AV201" s="11" t="s">
        <v>187</v>
      </c>
      <c r="AW201" s="11" t="s">
        <v>35</v>
      </c>
      <c r="AX201" s="11" t="s">
        <v>73</v>
      </c>
      <c r="AY201" s="242" t="s">
        <v>180</v>
      </c>
    </row>
    <row r="202" spans="2:51" s="12" customFormat="1" ht="13.5">
      <c r="B202" s="243"/>
      <c r="C202" s="244"/>
      <c r="D202" s="233" t="s">
        <v>194</v>
      </c>
      <c r="E202" s="245" t="s">
        <v>22</v>
      </c>
      <c r="F202" s="246" t="s">
        <v>196</v>
      </c>
      <c r="G202" s="244"/>
      <c r="H202" s="247">
        <v>15.26</v>
      </c>
      <c r="I202" s="248"/>
      <c r="J202" s="244"/>
      <c r="K202" s="244"/>
      <c r="L202" s="249"/>
      <c r="M202" s="250"/>
      <c r="N202" s="251"/>
      <c r="O202" s="251"/>
      <c r="P202" s="251"/>
      <c r="Q202" s="251"/>
      <c r="R202" s="251"/>
      <c r="S202" s="251"/>
      <c r="T202" s="252"/>
      <c r="AT202" s="253" t="s">
        <v>194</v>
      </c>
      <c r="AU202" s="253" t="s">
        <v>187</v>
      </c>
      <c r="AV202" s="12" t="s">
        <v>186</v>
      </c>
      <c r="AW202" s="12" t="s">
        <v>35</v>
      </c>
      <c r="AX202" s="12" t="s">
        <v>10</v>
      </c>
      <c r="AY202" s="253" t="s">
        <v>180</v>
      </c>
    </row>
    <row r="203" spans="2:65" s="1" customFormat="1" ht="34.2" customHeight="1">
      <c r="B203" s="45"/>
      <c r="C203" s="220" t="s">
        <v>258</v>
      </c>
      <c r="D203" s="220" t="s">
        <v>182</v>
      </c>
      <c r="E203" s="221" t="s">
        <v>332</v>
      </c>
      <c r="F203" s="222" t="s">
        <v>333</v>
      </c>
      <c r="G203" s="223" t="s">
        <v>334</v>
      </c>
      <c r="H203" s="225"/>
      <c r="I203" s="225"/>
      <c r="J203" s="224">
        <f>ROUND(I203*H203,0)</f>
        <v>0</v>
      </c>
      <c r="K203" s="222" t="s">
        <v>193</v>
      </c>
      <c r="L203" s="71"/>
      <c r="M203" s="226" t="s">
        <v>22</v>
      </c>
      <c r="N203" s="227" t="s">
        <v>45</v>
      </c>
      <c r="O203" s="46"/>
      <c r="P203" s="228">
        <f>O203*H203</f>
        <v>0</v>
      </c>
      <c r="Q203" s="228">
        <v>0</v>
      </c>
      <c r="R203" s="228">
        <f>Q203*H203</f>
        <v>0</v>
      </c>
      <c r="S203" s="228">
        <v>0</v>
      </c>
      <c r="T203" s="229">
        <f>S203*H203</f>
        <v>0</v>
      </c>
      <c r="AR203" s="23" t="s">
        <v>224</v>
      </c>
      <c r="AT203" s="23" t="s">
        <v>182</v>
      </c>
      <c r="AU203" s="23" t="s">
        <v>187</v>
      </c>
      <c r="AY203" s="23" t="s">
        <v>180</v>
      </c>
      <c r="BE203" s="230">
        <f>IF(N203="základní",J203,0)</f>
        <v>0</v>
      </c>
      <c r="BF203" s="230">
        <f>IF(N203="snížená",J203,0)</f>
        <v>0</v>
      </c>
      <c r="BG203" s="230">
        <f>IF(N203="zákl. přenesená",J203,0)</f>
        <v>0</v>
      </c>
      <c r="BH203" s="230">
        <f>IF(N203="sníž. přenesená",J203,0)</f>
        <v>0</v>
      </c>
      <c r="BI203" s="230">
        <f>IF(N203="nulová",J203,0)</f>
        <v>0</v>
      </c>
      <c r="BJ203" s="23" t="s">
        <v>187</v>
      </c>
      <c r="BK203" s="230">
        <f>ROUND(I203*H203,0)</f>
        <v>0</v>
      </c>
      <c r="BL203" s="23" t="s">
        <v>224</v>
      </c>
      <c r="BM203" s="23" t="s">
        <v>335</v>
      </c>
    </row>
    <row r="204" spans="2:47" s="1" customFormat="1" ht="13.5">
      <c r="B204" s="45"/>
      <c r="C204" s="73"/>
      <c r="D204" s="233" t="s">
        <v>205</v>
      </c>
      <c r="E204" s="73"/>
      <c r="F204" s="254" t="s">
        <v>336</v>
      </c>
      <c r="G204" s="73"/>
      <c r="H204" s="73"/>
      <c r="I204" s="190"/>
      <c r="J204" s="73"/>
      <c r="K204" s="73"/>
      <c r="L204" s="71"/>
      <c r="M204" s="255"/>
      <c r="N204" s="46"/>
      <c r="O204" s="46"/>
      <c r="P204" s="46"/>
      <c r="Q204" s="46"/>
      <c r="R204" s="46"/>
      <c r="S204" s="46"/>
      <c r="T204" s="94"/>
      <c r="AT204" s="23" t="s">
        <v>205</v>
      </c>
      <c r="AU204" s="23" t="s">
        <v>187</v>
      </c>
    </row>
    <row r="205" spans="2:63" s="10" customFormat="1" ht="29.85" customHeight="1">
      <c r="B205" s="204"/>
      <c r="C205" s="205"/>
      <c r="D205" s="206" t="s">
        <v>72</v>
      </c>
      <c r="E205" s="218" t="s">
        <v>337</v>
      </c>
      <c r="F205" s="218" t="s">
        <v>338</v>
      </c>
      <c r="G205" s="205"/>
      <c r="H205" s="205"/>
      <c r="I205" s="208"/>
      <c r="J205" s="219">
        <f>BK205</f>
        <v>0</v>
      </c>
      <c r="K205" s="205"/>
      <c r="L205" s="210"/>
      <c r="M205" s="211"/>
      <c r="N205" s="212"/>
      <c r="O205" s="212"/>
      <c r="P205" s="213">
        <f>SUM(P206:P225)</f>
        <v>0</v>
      </c>
      <c r="Q205" s="212"/>
      <c r="R205" s="213">
        <f>SUM(R206:R225)</f>
        <v>0</v>
      </c>
      <c r="S205" s="212"/>
      <c r="T205" s="214">
        <f>SUM(T206:T225)</f>
        <v>0</v>
      </c>
      <c r="AR205" s="215" t="s">
        <v>187</v>
      </c>
      <c r="AT205" s="216" t="s">
        <v>72</v>
      </c>
      <c r="AU205" s="216" t="s">
        <v>10</v>
      </c>
      <c r="AY205" s="215" t="s">
        <v>180</v>
      </c>
      <c r="BK205" s="217">
        <f>SUM(BK206:BK225)</f>
        <v>0</v>
      </c>
    </row>
    <row r="206" spans="2:65" s="1" customFormat="1" ht="14.4" customHeight="1">
      <c r="B206" s="45"/>
      <c r="C206" s="220" t="s">
        <v>339</v>
      </c>
      <c r="D206" s="220" t="s">
        <v>182</v>
      </c>
      <c r="E206" s="221" t="s">
        <v>340</v>
      </c>
      <c r="F206" s="222" t="s">
        <v>341</v>
      </c>
      <c r="G206" s="223" t="s">
        <v>269</v>
      </c>
      <c r="H206" s="224">
        <v>1</v>
      </c>
      <c r="I206" s="225"/>
      <c r="J206" s="224">
        <f>ROUND(I206*H206,0)</f>
        <v>0</v>
      </c>
      <c r="K206" s="222" t="s">
        <v>22</v>
      </c>
      <c r="L206" s="71"/>
      <c r="M206" s="226" t="s">
        <v>22</v>
      </c>
      <c r="N206" s="227" t="s">
        <v>45</v>
      </c>
      <c r="O206" s="46"/>
      <c r="P206" s="228">
        <f>O206*H206</f>
        <v>0</v>
      </c>
      <c r="Q206" s="228">
        <v>0</v>
      </c>
      <c r="R206" s="228">
        <f>Q206*H206</f>
        <v>0</v>
      </c>
      <c r="S206" s="228">
        <v>0</v>
      </c>
      <c r="T206" s="229">
        <f>S206*H206</f>
        <v>0</v>
      </c>
      <c r="AR206" s="23" t="s">
        <v>224</v>
      </c>
      <c r="AT206" s="23" t="s">
        <v>182</v>
      </c>
      <c r="AU206" s="23" t="s">
        <v>187</v>
      </c>
      <c r="AY206" s="23" t="s">
        <v>180</v>
      </c>
      <c r="BE206" s="230">
        <f>IF(N206="základní",J206,0)</f>
        <v>0</v>
      </c>
      <c r="BF206" s="230">
        <f>IF(N206="snížená",J206,0)</f>
        <v>0</v>
      </c>
      <c r="BG206" s="230">
        <f>IF(N206="zákl. přenesená",J206,0)</f>
        <v>0</v>
      </c>
      <c r="BH206" s="230">
        <f>IF(N206="sníž. přenesená",J206,0)</f>
        <v>0</v>
      </c>
      <c r="BI206" s="230">
        <f>IF(N206="nulová",J206,0)</f>
        <v>0</v>
      </c>
      <c r="BJ206" s="23" t="s">
        <v>187</v>
      </c>
      <c r="BK206" s="230">
        <f>ROUND(I206*H206,0)</f>
        <v>0</v>
      </c>
      <c r="BL206" s="23" t="s">
        <v>224</v>
      </c>
      <c r="BM206" s="23" t="s">
        <v>342</v>
      </c>
    </row>
    <row r="207" spans="2:65" s="1" customFormat="1" ht="14.4" customHeight="1">
      <c r="B207" s="45"/>
      <c r="C207" s="220" t="s">
        <v>265</v>
      </c>
      <c r="D207" s="220" t="s">
        <v>182</v>
      </c>
      <c r="E207" s="221" t="s">
        <v>343</v>
      </c>
      <c r="F207" s="222" t="s">
        <v>344</v>
      </c>
      <c r="G207" s="223" t="s">
        <v>203</v>
      </c>
      <c r="H207" s="224">
        <v>2</v>
      </c>
      <c r="I207" s="225"/>
      <c r="J207" s="224">
        <f>ROUND(I207*H207,0)</f>
        <v>0</v>
      </c>
      <c r="K207" s="222" t="s">
        <v>193</v>
      </c>
      <c r="L207" s="71"/>
      <c r="M207" s="226" t="s">
        <v>22</v>
      </c>
      <c r="N207" s="227" t="s">
        <v>45</v>
      </c>
      <c r="O207" s="46"/>
      <c r="P207" s="228">
        <f>O207*H207</f>
        <v>0</v>
      </c>
      <c r="Q207" s="228">
        <v>0</v>
      </c>
      <c r="R207" s="228">
        <f>Q207*H207</f>
        <v>0</v>
      </c>
      <c r="S207" s="228">
        <v>0</v>
      </c>
      <c r="T207" s="229">
        <f>S207*H207</f>
        <v>0</v>
      </c>
      <c r="AR207" s="23" t="s">
        <v>224</v>
      </c>
      <c r="AT207" s="23" t="s">
        <v>182</v>
      </c>
      <c r="AU207" s="23" t="s">
        <v>187</v>
      </c>
      <c r="AY207" s="23" t="s">
        <v>180</v>
      </c>
      <c r="BE207" s="230">
        <f>IF(N207="základní",J207,0)</f>
        <v>0</v>
      </c>
      <c r="BF207" s="230">
        <f>IF(N207="snížená",J207,0)</f>
        <v>0</v>
      </c>
      <c r="BG207" s="230">
        <f>IF(N207="zákl. přenesená",J207,0)</f>
        <v>0</v>
      </c>
      <c r="BH207" s="230">
        <f>IF(N207="sníž. přenesená",J207,0)</f>
        <v>0</v>
      </c>
      <c r="BI207" s="230">
        <f>IF(N207="nulová",J207,0)</f>
        <v>0</v>
      </c>
      <c r="BJ207" s="23" t="s">
        <v>187</v>
      </c>
      <c r="BK207" s="230">
        <f>ROUND(I207*H207,0)</f>
        <v>0</v>
      </c>
      <c r="BL207" s="23" t="s">
        <v>224</v>
      </c>
      <c r="BM207" s="23" t="s">
        <v>345</v>
      </c>
    </row>
    <row r="208" spans="2:47" s="1" customFormat="1" ht="13.5">
      <c r="B208" s="45"/>
      <c r="C208" s="73"/>
      <c r="D208" s="233" t="s">
        <v>205</v>
      </c>
      <c r="E208" s="73"/>
      <c r="F208" s="254" t="s">
        <v>346</v>
      </c>
      <c r="G208" s="73"/>
      <c r="H208" s="73"/>
      <c r="I208" s="190"/>
      <c r="J208" s="73"/>
      <c r="K208" s="73"/>
      <c r="L208" s="71"/>
      <c r="M208" s="255"/>
      <c r="N208" s="46"/>
      <c r="O208" s="46"/>
      <c r="P208" s="46"/>
      <c r="Q208" s="46"/>
      <c r="R208" s="46"/>
      <c r="S208" s="46"/>
      <c r="T208" s="94"/>
      <c r="AT208" s="23" t="s">
        <v>205</v>
      </c>
      <c r="AU208" s="23" t="s">
        <v>187</v>
      </c>
    </row>
    <row r="209" spans="2:51" s="11" customFormat="1" ht="13.5">
      <c r="B209" s="231"/>
      <c r="C209" s="232"/>
      <c r="D209" s="233" t="s">
        <v>194</v>
      </c>
      <c r="E209" s="234" t="s">
        <v>22</v>
      </c>
      <c r="F209" s="235" t="s">
        <v>347</v>
      </c>
      <c r="G209" s="232"/>
      <c r="H209" s="236">
        <v>2</v>
      </c>
      <c r="I209" s="237"/>
      <c r="J209" s="232"/>
      <c r="K209" s="232"/>
      <c r="L209" s="238"/>
      <c r="M209" s="239"/>
      <c r="N209" s="240"/>
      <c r="O209" s="240"/>
      <c r="P209" s="240"/>
      <c r="Q209" s="240"/>
      <c r="R209" s="240"/>
      <c r="S209" s="240"/>
      <c r="T209" s="241"/>
      <c r="AT209" s="242" t="s">
        <v>194</v>
      </c>
      <c r="AU209" s="242" t="s">
        <v>187</v>
      </c>
      <c r="AV209" s="11" t="s">
        <v>187</v>
      </c>
      <c r="AW209" s="11" t="s">
        <v>35</v>
      </c>
      <c r="AX209" s="11" t="s">
        <v>73</v>
      </c>
      <c r="AY209" s="242" t="s">
        <v>180</v>
      </c>
    </row>
    <row r="210" spans="2:51" s="12" customFormat="1" ht="13.5">
      <c r="B210" s="243"/>
      <c r="C210" s="244"/>
      <c r="D210" s="233" t="s">
        <v>194</v>
      </c>
      <c r="E210" s="245" t="s">
        <v>22</v>
      </c>
      <c r="F210" s="246" t="s">
        <v>196</v>
      </c>
      <c r="G210" s="244"/>
      <c r="H210" s="247">
        <v>2</v>
      </c>
      <c r="I210" s="248"/>
      <c r="J210" s="244"/>
      <c r="K210" s="244"/>
      <c r="L210" s="249"/>
      <c r="M210" s="250"/>
      <c r="N210" s="251"/>
      <c r="O210" s="251"/>
      <c r="P210" s="251"/>
      <c r="Q210" s="251"/>
      <c r="R210" s="251"/>
      <c r="S210" s="251"/>
      <c r="T210" s="252"/>
      <c r="AT210" s="253" t="s">
        <v>194</v>
      </c>
      <c r="AU210" s="253" t="s">
        <v>187</v>
      </c>
      <c r="AV210" s="12" t="s">
        <v>186</v>
      </c>
      <c r="AW210" s="12" t="s">
        <v>35</v>
      </c>
      <c r="AX210" s="12" t="s">
        <v>10</v>
      </c>
      <c r="AY210" s="253" t="s">
        <v>180</v>
      </c>
    </row>
    <row r="211" spans="2:65" s="1" customFormat="1" ht="14.4" customHeight="1">
      <c r="B211" s="45"/>
      <c r="C211" s="220" t="s">
        <v>348</v>
      </c>
      <c r="D211" s="220" t="s">
        <v>182</v>
      </c>
      <c r="E211" s="221" t="s">
        <v>349</v>
      </c>
      <c r="F211" s="222" t="s">
        <v>350</v>
      </c>
      <c r="G211" s="223" t="s">
        <v>203</v>
      </c>
      <c r="H211" s="224">
        <v>2</v>
      </c>
      <c r="I211" s="225"/>
      <c r="J211" s="224">
        <f>ROUND(I211*H211,0)</f>
        <v>0</v>
      </c>
      <c r="K211" s="222" t="s">
        <v>193</v>
      </c>
      <c r="L211" s="71"/>
      <c r="M211" s="226" t="s">
        <v>22</v>
      </c>
      <c r="N211" s="227" t="s">
        <v>45</v>
      </c>
      <c r="O211" s="46"/>
      <c r="P211" s="228">
        <f>O211*H211</f>
        <v>0</v>
      </c>
      <c r="Q211" s="228">
        <v>0</v>
      </c>
      <c r="R211" s="228">
        <f>Q211*H211</f>
        <v>0</v>
      </c>
      <c r="S211" s="228">
        <v>0</v>
      </c>
      <c r="T211" s="229">
        <f>S211*H211</f>
        <v>0</v>
      </c>
      <c r="AR211" s="23" t="s">
        <v>224</v>
      </c>
      <c r="AT211" s="23" t="s">
        <v>182</v>
      </c>
      <c r="AU211" s="23" t="s">
        <v>187</v>
      </c>
      <c r="AY211" s="23" t="s">
        <v>180</v>
      </c>
      <c r="BE211" s="230">
        <f>IF(N211="základní",J211,0)</f>
        <v>0</v>
      </c>
      <c r="BF211" s="230">
        <f>IF(N211="snížená",J211,0)</f>
        <v>0</v>
      </c>
      <c r="BG211" s="230">
        <f>IF(N211="zákl. přenesená",J211,0)</f>
        <v>0</v>
      </c>
      <c r="BH211" s="230">
        <f>IF(N211="sníž. přenesená",J211,0)</f>
        <v>0</v>
      </c>
      <c r="BI211" s="230">
        <f>IF(N211="nulová",J211,0)</f>
        <v>0</v>
      </c>
      <c r="BJ211" s="23" t="s">
        <v>187</v>
      </c>
      <c r="BK211" s="230">
        <f>ROUND(I211*H211,0)</f>
        <v>0</v>
      </c>
      <c r="BL211" s="23" t="s">
        <v>224</v>
      </c>
      <c r="BM211" s="23" t="s">
        <v>351</v>
      </c>
    </row>
    <row r="212" spans="2:47" s="1" customFormat="1" ht="13.5">
      <c r="B212" s="45"/>
      <c r="C212" s="73"/>
      <c r="D212" s="233" t="s">
        <v>205</v>
      </c>
      <c r="E212" s="73"/>
      <c r="F212" s="254" t="s">
        <v>346</v>
      </c>
      <c r="G212" s="73"/>
      <c r="H212" s="73"/>
      <c r="I212" s="190"/>
      <c r="J212" s="73"/>
      <c r="K212" s="73"/>
      <c r="L212" s="71"/>
      <c r="M212" s="255"/>
      <c r="N212" s="46"/>
      <c r="O212" s="46"/>
      <c r="P212" s="46"/>
      <c r="Q212" s="46"/>
      <c r="R212" s="46"/>
      <c r="S212" s="46"/>
      <c r="T212" s="94"/>
      <c r="AT212" s="23" t="s">
        <v>205</v>
      </c>
      <c r="AU212" s="23" t="s">
        <v>187</v>
      </c>
    </row>
    <row r="213" spans="2:65" s="1" customFormat="1" ht="14.4" customHeight="1">
      <c r="B213" s="45"/>
      <c r="C213" s="220" t="s">
        <v>270</v>
      </c>
      <c r="D213" s="220" t="s">
        <v>182</v>
      </c>
      <c r="E213" s="221" t="s">
        <v>352</v>
      </c>
      <c r="F213" s="222" t="s">
        <v>353</v>
      </c>
      <c r="G213" s="223" t="s">
        <v>203</v>
      </c>
      <c r="H213" s="224">
        <v>1</v>
      </c>
      <c r="I213" s="225"/>
      <c r="J213" s="224">
        <f>ROUND(I213*H213,0)</f>
        <v>0</v>
      </c>
      <c r="K213" s="222" t="s">
        <v>193</v>
      </c>
      <c r="L213" s="71"/>
      <c r="M213" s="226" t="s">
        <v>22</v>
      </c>
      <c r="N213" s="227" t="s">
        <v>45</v>
      </c>
      <c r="O213" s="46"/>
      <c r="P213" s="228">
        <f>O213*H213</f>
        <v>0</v>
      </c>
      <c r="Q213" s="228">
        <v>0</v>
      </c>
      <c r="R213" s="228">
        <f>Q213*H213</f>
        <v>0</v>
      </c>
      <c r="S213" s="228">
        <v>0</v>
      </c>
      <c r="T213" s="229">
        <f>S213*H213</f>
        <v>0</v>
      </c>
      <c r="AR213" s="23" t="s">
        <v>224</v>
      </c>
      <c r="AT213" s="23" t="s">
        <v>182</v>
      </c>
      <c r="AU213" s="23" t="s">
        <v>187</v>
      </c>
      <c r="AY213" s="23" t="s">
        <v>180</v>
      </c>
      <c r="BE213" s="230">
        <f>IF(N213="základní",J213,0)</f>
        <v>0</v>
      </c>
      <c r="BF213" s="230">
        <f>IF(N213="snížená",J213,0)</f>
        <v>0</v>
      </c>
      <c r="BG213" s="230">
        <f>IF(N213="zákl. přenesená",J213,0)</f>
        <v>0</v>
      </c>
      <c r="BH213" s="230">
        <f>IF(N213="sníž. přenesená",J213,0)</f>
        <v>0</v>
      </c>
      <c r="BI213" s="230">
        <f>IF(N213="nulová",J213,0)</f>
        <v>0</v>
      </c>
      <c r="BJ213" s="23" t="s">
        <v>187</v>
      </c>
      <c r="BK213" s="230">
        <f>ROUND(I213*H213,0)</f>
        <v>0</v>
      </c>
      <c r="BL213" s="23" t="s">
        <v>224</v>
      </c>
      <c r="BM213" s="23" t="s">
        <v>354</v>
      </c>
    </row>
    <row r="214" spans="2:47" s="1" customFormat="1" ht="13.5">
      <c r="B214" s="45"/>
      <c r="C214" s="73"/>
      <c r="D214" s="233" t="s">
        <v>205</v>
      </c>
      <c r="E214" s="73"/>
      <c r="F214" s="254" t="s">
        <v>346</v>
      </c>
      <c r="G214" s="73"/>
      <c r="H214" s="73"/>
      <c r="I214" s="190"/>
      <c r="J214" s="73"/>
      <c r="K214" s="73"/>
      <c r="L214" s="71"/>
      <c r="M214" s="255"/>
      <c r="N214" s="46"/>
      <c r="O214" s="46"/>
      <c r="P214" s="46"/>
      <c r="Q214" s="46"/>
      <c r="R214" s="46"/>
      <c r="S214" s="46"/>
      <c r="T214" s="94"/>
      <c r="AT214" s="23" t="s">
        <v>205</v>
      </c>
      <c r="AU214" s="23" t="s">
        <v>187</v>
      </c>
    </row>
    <row r="215" spans="2:65" s="1" customFormat="1" ht="22.8" customHeight="1">
      <c r="B215" s="45"/>
      <c r="C215" s="220" t="s">
        <v>355</v>
      </c>
      <c r="D215" s="220" t="s">
        <v>182</v>
      </c>
      <c r="E215" s="221" t="s">
        <v>356</v>
      </c>
      <c r="F215" s="222" t="s">
        <v>357</v>
      </c>
      <c r="G215" s="223" t="s">
        <v>358</v>
      </c>
      <c r="H215" s="224">
        <v>2</v>
      </c>
      <c r="I215" s="225"/>
      <c r="J215" s="224">
        <f>ROUND(I215*H215,0)</f>
        <v>0</v>
      </c>
      <c r="K215" s="222" t="s">
        <v>193</v>
      </c>
      <c r="L215" s="71"/>
      <c r="M215" s="226" t="s">
        <v>22</v>
      </c>
      <c r="N215" s="227" t="s">
        <v>45</v>
      </c>
      <c r="O215" s="46"/>
      <c r="P215" s="228">
        <f>O215*H215</f>
        <v>0</v>
      </c>
      <c r="Q215" s="228">
        <v>0</v>
      </c>
      <c r="R215" s="228">
        <f>Q215*H215</f>
        <v>0</v>
      </c>
      <c r="S215" s="228">
        <v>0</v>
      </c>
      <c r="T215" s="229">
        <f>S215*H215</f>
        <v>0</v>
      </c>
      <c r="AR215" s="23" t="s">
        <v>224</v>
      </c>
      <c r="AT215" s="23" t="s">
        <v>182</v>
      </c>
      <c r="AU215" s="23" t="s">
        <v>187</v>
      </c>
      <c r="AY215" s="23" t="s">
        <v>180</v>
      </c>
      <c r="BE215" s="230">
        <f>IF(N215="základní",J215,0)</f>
        <v>0</v>
      </c>
      <c r="BF215" s="230">
        <f>IF(N215="snížená",J215,0)</f>
        <v>0</v>
      </c>
      <c r="BG215" s="230">
        <f>IF(N215="zákl. přenesená",J215,0)</f>
        <v>0</v>
      </c>
      <c r="BH215" s="230">
        <f>IF(N215="sníž. přenesená",J215,0)</f>
        <v>0</v>
      </c>
      <c r="BI215" s="230">
        <f>IF(N215="nulová",J215,0)</f>
        <v>0</v>
      </c>
      <c r="BJ215" s="23" t="s">
        <v>187</v>
      </c>
      <c r="BK215" s="230">
        <f>ROUND(I215*H215,0)</f>
        <v>0</v>
      </c>
      <c r="BL215" s="23" t="s">
        <v>224</v>
      </c>
      <c r="BM215" s="23" t="s">
        <v>359</v>
      </c>
    </row>
    <row r="216" spans="2:47" s="1" customFormat="1" ht="13.5">
      <c r="B216" s="45"/>
      <c r="C216" s="73"/>
      <c r="D216" s="233" t="s">
        <v>205</v>
      </c>
      <c r="E216" s="73"/>
      <c r="F216" s="254" t="s">
        <v>360</v>
      </c>
      <c r="G216" s="73"/>
      <c r="H216" s="73"/>
      <c r="I216" s="190"/>
      <c r="J216" s="73"/>
      <c r="K216" s="73"/>
      <c r="L216" s="71"/>
      <c r="M216" s="255"/>
      <c r="N216" s="46"/>
      <c r="O216" s="46"/>
      <c r="P216" s="46"/>
      <c r="Q216" s="46"/>
      <c r="R216" s="46"/>
      <c r="S216" s="46"/>
      <c r="T216" s="94"/>
      <c r="AT216" s="23" t="s">
        <v>205</v>
      </c>
      <c r="AU216" s="23" t="s">
        <v>187</v>
      </c>
    </row>
    <row r="217" spans="2:65" s="1" customFormat="1" ht="22.8" customHeight="1">
      <c r="B217" s="45"/>
      <c r="C217" s="220" t="s">
        <v>274</v>
      </c>
      <c r="D217" s="220" t="s">
        <v>182</v>
      </c>
      <c r="E217" s="221" t="s">
        <v>361</v>
      </c>
      <c r="F217" s="222" t="s">
        <v>362</v>
      </c>
      <c r="G217" s="223" t="s">
        <v>358</v>
      </c>
      <c r="H217" s="224">
        <v>1</v>
      </c>
      <c r="I217" s="225"/>
      <c r="J217" s="224">
        <f>ROUND(I217*H217,0)</f>
        <v>0</v>
      </c>
      <c r="K217" s="222" t="s">
        <v>193</v>
      </c>
      <c r="L217" s="71"/>
      <c r="M217" s="226" t="s">
        <v>22</v>
      </c>
      <c r="N217" s="227" t="s">
        <v>45</v>
      </c>
      <c r="O217" s="46"/>
      <c r="P217" s="228">
        <f>O217*H217</f>
        <v>0</v>
      </c>
      <c r="Q217" s="228">
        <v>0</v>
      </c>
      <c r="R217" s="228">
        <f>Q217*H217</f>
        <v>0</v>
      </c>
      <c r="S217" s="228">
        <v>0</v>
      </c>
      <c r="T217" s="229">
        <f>S217*H217</f>
        <v>0</v>
      </c>
      <c r="AR217" s="23" t="s">
        <v>224</v>
      </c>
      <c r="AT217" s="23" t="s">
        <v>182</v>
      </c>
      <c r="AU217" s="23" t="s">
        <v>187</v>
      </c>
      <c r="AY217" s="23" t="s">
        <v>180</v>
      </c>
      <c r="BE217" s="230">
        <f>IF(N217="základní",J217,0)</f>
        <v>0</v>
      </c>
      <c r="BF217" s="230">
        <f>IF(N217="snížená",J217,0)</f>
        <v>0</v>
      </c>
      <c r="BG217" s="230">
        <f>IF(N217="zákl. přenesená",J217,0)</f>
        <v>0</v>
      </c>
      <c r="BH217" s="230">
        <f>IF(N217="sníž. přenesená",J217,0)</f>
        <v>0</v>
      </c>
      <c r="BI217" s="230">
        <f>IF(N217="nulová",J217,0)</f>
        <v>0</v>
      </c>
      <c r="BJ217" s="23" t="s">
        <v>187</v>
      </c>
      <c r="BK217" s="230">
        <f>ROUND(I217*H217,0)</f>
        <v>0</v>
      </c>
      <c r="BL217" s="23" t="s">
        <v>224</v>
      </c>
      <c r="BM217" s="23" t="s">
        <v>363</v>
      </c>
    </row>
    <row r="218" spans="2:47" s="1" customFormat="1" ht="13.5">
      <c r="B218" s="45"/>
      <c r="C218" s="73"/>
      <c r="D218" s="233" t="s">
        <v>205</v>
      </c>
      <c r="E218" s="73"/>
      <c r="F218" s="254" t="s">
        <v>360</v>
      </c>
      <c r="G218" s="73"/>
      <c r="H218" s="73"/>
      <c r="I218" s="190"/>
      <c r="J218" s="73"/>
      <c r="K218" s="73"/>
      <c r="L218" s="71"/>
      <c r="M218" s="255"/>
      <c r="N218" s="46"/>
      <c r="O218" s="46"/>
      <c r="P218" s="46"/>
      <c r="Q218" s="46"/>
      <c r="R218" s="46"/>
      <c r="S218" s="46"/>
      <c r="T218" s="94"/>
      <c r="AT218" s="23" t="s">
        <v>205</v>
      </c>
      <c r="AU218" s="23" t="s">
        <v>187</v>
      </c>
    </row>
    <row r="219" spans="2:65" s="1" customFormat="1" ht="22.8" customHeight="1">
      <c r="B219" s="45"/>
      <c r="C219" s="220" t="s">
        <v>364</v>
      </c>
      <c r="D219" s="220" t="s">
        <v>182</v>
      </c>
      <c r="E219" s="221" t="s">
        <v>365</v>
      </c>
      <c r="F219" s="222" t="s">
        <v>366</v>
      </c>
      <c r="G219" s="223" t="s">
        <v>358</v>
      </c>
      <c r="H219" s="224">
        <v>1</v>
      </c>
      <c r="I219" s="225"/>
      <c r="J219" s="224">
        <f>ROUND(I219*H219,0)</f>
        <v>0</v>
      </c>
      <c r="K219" s="222" t="s">
        <v>193</v>
      </c>
      <c r="L219" s="71"/>
      <c r="M219" s="226" t="s">
        <v>22</v>
      </c>
      <c r="N219" s="227" t="s">
        <v>45</v>
      </c>
      <c r="O219" s="46"/>
      <c r="P219" s="228">
        <f>O219*H219</f>
        <v>0</v>
      </c>
      <c r="Q219" s="228">
        <v>0</v>
      </c>
      <c r="R219" s="228">
        <f>Q219*H219</f>
        <v>0</v>
      </c>
      <c r="S219" s="228">
        <v>0</v>
      </c>
      <c r="T219" s="229">
        <f>S219*H219</f>
        <v>0</v>
      </c>
      <c r="AR219" s="23" t="s">
        <v>224</v>
      </c>
      <c r="AT219" s="23" t="s">
        <v>182</v>
      </c>
      <c r="AU219" s="23" t="s">
        <v>187</v>
      </c>
      <c r="AY219" s="23" t="s">
        <v>180</v>
      </c>
      <c r="BE219" s="230">
        <f>IF(N219="základní",J219,0)</f>
        <v>0</v>
      </c>
      <c r="BF219" s="230">
        <f>IF(N219="snížená",J219,0)</f>
        <v>0</v>
      </c>
      <c r="BG219" s="230">
        <f>IF(N219="zákl. přenesená",J219,0)</f>
        <v>0</v>
      </c>
      <c r="BH219" s="230">
        <f>IF(N219="sníž. přenesená",J219,0)</f>
        <v>0</v>
      </c>
      <c r="BI219" s="230">
        <f>IF(N219="nulová",J219,0)</f>
        <v>0</v>
      </c>
      <c r="BJ219" s="23" t="s">
        <v>187</v>
      </c>
      <c r="BK219" s="230">
        <f>ROUND(I219*H219,0)</f>
        <v>0</v>
      </c>
      <c r="BL219" s="23" t="s">
        <v>224</v>
      </c>
      <c r="BM219" s="23" t="s">
        <v>367</v>
      </c>
    </row>
    <row r="220" spans="2:47" s="1" customFormat="1" ht="13.5">
      <c r="B220" s="45"/>
      <c r="C220" s="73"/>
      <c r="D220" s="233" t="s">
        <v>205</v>
      </c>
      <c r="E220" s="73"/>
      <c r="F220" s="254" t="s">
        <v>360</v>
      </c>
      <c r="G220" s="73"/>
      <c r="H220" s="73"/>
      <c r="I220" s="190"/>
      <c r="J220" s="73"/>
      <c r="K220" s="73"/>
      <c r="L220" s="71"/>
      <c r="M220" s="255"/>
      <c r="N220" s="46"/>
      <c r="O220" s="46"/>
      <c r="P220" s="46"/>
      <c r="Q220" s="46"/>
      <c r="R220" s="46"/>
      <c r="S220" s="46"/>
      <c r="T220" s="94"/>
      <c r="AT220" s="23" t="s">
        <v>205</v>
      </c>
      <c r="AU220" s="23" t="s">
        <v>187</v>
      </c>
    </row>
    <row r="221" spans="2:65" s="1" customFormat="1" ht="22.8" customHeight="1">
      <c r="B221" s="45"/>
      <c r="C221" s="220" t="s">
        <v>278</v>
      </c>
      <c r="D221" s="220" t="s">
        <v>182</v>
      </c>
      <c r="E221" s="221" t="s">
        <v>368</v>
      </c>
      <c r="F221" s="222" t="s">
        <v>369</v>
      </c>
      <c r="G221" s="223" t="s">
        <v>358</v>
      </c>
      <c r="H221" s="224">
        <v>1</v>
      </c>
      <c r="I221" s="225"/>
      <c r="J221" s="224">
        <f>ROUND(I221*H221,0)</f>
        <v>0</v>
      </c>
      <c r="K221" s="222" t="s">
        <v>193</v>
      </c>
      <c r="L221" s="71"/>
      <c r="M221" s="226" t="s">
        <v>22</v>
      </c>
      <c r="N221" s="227" t="s">
        <v>45</v>
      </c>
      <c r="O221" s="46"/>
      <c r="P221" s="228">
        <f>O221*H221</f>
        <v>0</v>
      </c>
      <c r="Q221" s="228">
        <v>0</v>
      </c>
      <c r="R221" s="228">
        <f>Q221*H221</f>
        <v>0</v>
      </c>
      <c r="S221" s="228">
        <v>0</v>
      </c>
      <c r="T221" s="229">
        <f>S221*H221</f>
        <v>0</v>
      </c>
      <c r="AR221" s="23" t="s">
        <v>224</v>
      </c>
      <c r="AT221" s="23" t="s">
        <v>182</v>
      </c>
      <c r="AU221" s="23" t="s">
        <v>187</v>
      </c>
      <c r="AY221" s="23" t="s">
        <v>180</v>
      </c>
      <c r="BE221" s="230">
        <f>IF(N221="základní",J221,0)</f>
        <v>0</v>
      </c>
      <c r="BF221" s="230">
        <f>IF(N221="snížená",J221,0)</f>
        <v>0</v>
      </c>
      <c r="BG221" s="230">
        <f>IF(N221="zákl. přenesená",J221,0)</f>
        <v>0</v>
      </c>
      <c r="BH221" s="230">
        <f>IF(N221="sníž. přenesená",J221,0)</f>
        <v>0</v>
      </c>
      <c r="BI221" s="230">
        <f>IF(N221="nulová",J221,0)</f>
        <v>0</v>
      </c>
      <c r="BJ221" s="23" t="s">
        <v>187</v>
      </c>
      <c r="BK221" s="230">
        <f>ROUND(I221*H221,0)</f>
        <v>0</v>
      </c>
      <c r="BL221" s="23" t="s">
        <v>224</v>
      </c>
      <c r="BM221" s="23" t="s">
        <v>370</v>
      </c>
    </row>
    <row r="222" spans="2:65" s="1" customFormat="1" ht="14.4" customHeight="1">
      <c r="B222" s="45"/>
      <c r="C222" s="220" t="s">
        <v>371</v>
      </c>
      <c r="D222" s="220" t="s">
        <v>182</v>
      </c>
      <c r="E222" s="221" t="s">
        <v>372</v>
      </c>
      <c r="F222" s="222" t="s">
        <v>373</v>
      </c>
      <c r="G222" s="223" t="s">
        <v>203</v>
      </c>
      <c r="H222" s="224">
        <v>5</v>
      </c>
      <c r="I222" s="225"/>
      <c r="J222" s="224">
        <f>ROUND(I222*H222,0)</f>
        <v>0</v>
      </c>
      <c r="K222" s="222" t="s">
        <v>193</v>
      </c>
      <c r="L222" s="71"/>
      <c r="M222" s="226" t="s">
        <v>22</v>
      </c>
      <c r="N222" s="227" t="s">
        <v>45</v>
      </c>
      <c r="O222" s="46"/>
      <c r="P222" s="228">
        <f>O222*H222</f>
        <v>0</v>
      </c>
      <c r="Q222" s="228">
        <v>0</v>
      </c>
      <c r="R222" s="228">
        <f>Q222*H222</f>
        <v>0</v>
      </c>
      <c r="S222" s="228">
        <v>0</v>
      </c>
      <c r="T222" s="229">
        <f>S222*H222</f>
        <v>0</v>
      </c>
      <c r="AR222" s="23" t="s">
        <v>224</v>
      </c>
      <c r="AT222" s="23" t="s">
        <v>182</v>
      </c>
      <c r="AU222" s="23" t="s">
        <v>187</v>
      </c>
      <c r="AY222" s="23" t="s">
        <v>180</v>
      </c>
      <c r="BE222" s="230">
        <f>IF(N222="základní",J222,0)</f>
        <v>0</v>
      </c>
      <c r="BF222" s="230">
        <f>IF(N222="snížená",J222,0)</f>
        <v>0</v>
      </c>
      <c r="BG222" s="230">
        <f>IF(N222="zákl. přenesená",J222,0)</f>
        <v>0</v>
      </c>
      <c r="BH222" s="230">
        <f>IF(N222="sníž. přenesená",J222,0)</f>
        <v>0</v>
      </c>
      <c r="BI222" s="230">
        <f>IF(N222="nulová",J222,0)</f>
        <v>0</v>
      </c>
      <c r="BJ222" s="23" t="s">
        <v>187</v>
      </c>
      <c r="BK222" s="230">
        <f>ROUND(I222*H222,0)</f>
        <v>0</v>
      </c>
      <c r="BL222" s="23" t="s">
        <v>224</v>
      </c>
      <c r="BM222" s="23" t="s">
        <v>374</v>
      </c>
    </row>
    <row r="223" spans="2:47" s="1" customFormat="1" ht="13.5">
      <c r="B223" s="45"/>
      <c r="C223" s="73"/>
      <c r="D223" s="233" t="s">
        <v>205</v>
      </c>
      <c r="E223" s="73"/>
      <c r="F223" s="254" t="s">
        <v>375</v>
      </c>
      <c r="G223" s="73"/>
      <c r="H223" s="73"/>
      <c r="I223" s="190"/>
      <c r="J223" s="73"/>
      <c r="K223" s="73"/>
      <c r="L223" s="71"/>
      <c r="M223" s="255"/>
      <c r="N223" s="46"/>
      <c r="O223" s="46"/>
      <c r="P223" s="46"/>
      <c r="Q223" s="46"/>
      <c r="R223" s="46"/>
      <c r="S223" s="46"/>
      <c r="T223" s="94"/>
      <c r="AT223" s="23" t="s">
        <v>205</v>
      </c>
      <c r="AU223" s="23" t="s">
        <v>187</v>
      </c>
    </row>
    <row r="224" spans="2:65" s="1" customFormat="1" ht="34.2" customHeight="1">
      <c r="B224" s="45"/>
      <c r="C224" s="220" t="s">
        <v>286</v>
      </c>
      <c r="D224" s="220" t="s">
        <v>182</v>
      </c>
      <c r="E224" s="221" t="s">
        <v>376</v>
      </c>
      <c r="F224" s="222" t="s">
        <v>377</v>
      </c>
      <c r="G224" s="223" t="s">
        <v>334</v>
      </c>
      <c r="H224" s="225"/>
      <c r="I224" s="225"/>
      <c r="J224" s="224">
        <f>ROUND(I224*H224,0)</f>
        <v>0</v>
      </c>
      <c r="K224" s="222" t="s">
        <v>193</v>
      </c>
      <c r="L224" s="71"/>
      <c r="M224" s="226" t="s">
        <v>22</v>
      </c>
      <c r="N224" s="227" t="s">
        <v>45</v>
      </c>
      <c r="O224" s="46"/>
      <c r="P224" s="228">
        <f>O224*H224</f>
        <v>0</v>
      </c>
      <c r="Q224" s="228">
        <v>0</v>
      </c>
      <c r="R224" s="228">
        <f>Q224*H224</f>
        <v>0</v>
      </c>
      <c r="S224" s="228">
        <v>0</v>
      </c>
      <c r="T224" s="229">
        <f>S224*H224</f>
        <v>0</v>
      </c>
      <c r="AR224" s="23" t="s">
        <v>224</v>
      </c>
      <c r="AT224" s="23" t="s">
        <v>182</v>
      </c>
      <c r="AU224" s="23" t="s">
        <v>187</v>
      </c>
      <c r="AY224" s="23" t="s">
        <v>180</v>
      </c>
      <c r="BE224" s="230">
        <f>IF(N224="základní",J224,0)</f>
        <v>0</v>
      </c>
      <c r="BF224" s="230">
        <f>IF(N224="snížená",J224,0)</f>
        <v>0</v>
      </c>
      <c r="BG224" s="230">
        <f>IF(N224="zákl. přenesená",J224,0)</f>
        <v>0</v>
      </c>
      <c r="BH224" s="230">
        <f>IF(N224="sníž. přenesená",J224,0)</f>
        <v>0</v>
      </c>
      <c r="BI224" s="230">
        <f>IF(N224="nulová",J224,0)</f>
        <v>0</v>
      </c>
      <c r="BJ224" s="23" t="s">
        <v>187</v>
      </c>
      <c r="BK224" s="230">
        <f>ROUND(I224*H224,0)</f>
        <v>0</v>
      </c>
      <c r="BL224" s="23" t="s">
        <v>224</v>
      </c>
      <c r="BM224" s="23" t="s">
        <v>378</v>
      </c>
    </row>
    <row r="225" spans="2:47" s="1" customFormat="1" ht="13.5">
      <c r="B225" s="45"/>
      <c r="C225" s="73"/>
      <c r="D225" s="233" t="s">
        <v>205</v>
      </c>
      <c r="E225" s="73"/>
      <c r="F225" s="254" t="s">
        <v>336</v>
      </c>
      <c r="G225" s="73"/>
      <c r="H225" s="73"/>
      <c r="I225" s="190"/>
      <c r="J225" s="73"/>
      <c r="K225" s="73"/>
      <c r="L225" s="71"/>
      <c r="M225" s="255"/>
      <c r="N225" s="46"/>
      <c r="O225" s="46"/>
      <c r="P225" s="46"/>
      <c r="Q225" s="46"/>
      <c r="R225" s="46"/>
      <c r="S225" s="46"/>
      <c r="T225" s="94"/>
      <c r="AT225" s="23" t="s">
        <v>205</v>
      </c>
      <c r="AU225" s="23" t="s">
        <v>187</v>
      </c>
    </row>
    <row r="226" spans="2:63" s="10" customFormat="1" ht="29.85" customHeight="1">
      <c r="B226" s="204"/>
      <c r="C226" s="205"/>
      <c r="D226" s="206" t="s">
        <v>72</v>
      </c>
      <c r="E226" s="218" t="s">
        <v>379</v>
      </c>
      <c r="F226" s="218" t="s">
        <v>380</v>
      </c>
      <c r="G226" s="205"/>
      <c r="H226" s="205"/>
      <c r="I226" s="208"/>
      <c r="J226" s="219">
        <f>BK226</f>
        <v>0</v>
      </c>
      <c r="K226" s="205"/>
      <c r="L226" s="210"/>
      <c r="M226" s="211"/>
      <c r="N226" s="212"/>
      <c r="O226" s="212"/>
      <c r="P226" s="213">
        <f>SUM(P227:P244)</f>
        <v>0</v>
      </c>
      <c r="Q226" s="212"/>
      <c r="R226" s="213">
        <f>SUM(R227:R244)</f>
        <v>0</v>
      </c>
      <c r="S226" s="212"/>
      <c r="T226" s="214">
        <f>SUM(T227:T244)</f>
        <v>0</v>
      </c>
      <c r="AR226" s="215" t="s">
        <v>187</v>
      </c>
      <c r="AT226" s="216" t="s">
        <v>72</v>
      </c>
      <c r="AU226" s="216" t="s">
        <v>10</v>
      </c>
      <c r="AY226" s="215" t="s">
        <v>180</v>
      </c>
      <c r="BK226" s="217">
        <f>SUM(BK227:BK244)</f>
        <v>0</v>
      </c>
    </row>
    <row r="227" spans="2:65" s="1" customFormat="1" ht="14.4" customHeight="1">
      <c r="B227" s="45"/>
      <c r="C227" s="220" t="s">
        <v>381</v>
      </c>
      <c r="D227" s="220" t="s">
        <v>182</v>
      </c>
      <c r="E227" s="221" t="s">
        <v>382</v>
      </c>
      <c r="F227" s="222" t="s">
        <v>341</v>
      </c>
      <c r="G227" s="223" t="s">
        <v>269</v>
      </c>
      <c r="H227" s="224">
        <v>2</v>
      </c>
      <c r="I227" s="225"/>
      <c r="J227" s="224">
        <f>ROUND(I227*H227,0)</f>
        <v>0</v>
      </c>
      <c r="K227" s="222" t="s">
        <v>22</v>
      </c>
      <c r="L227" s="71"/>
      <c r="M227" s="226" t="s">
        <v>22</v>
      </c>
      <c r="N227" s="227" t="s">
        <v>45</v>
      </c>
      <c r="O227" s="46"/>
      <c r="P227" s="228">
        <f>O227*H227</f>
        <v>0</v>
      </c>
      <c r="Q227" s="228">
        <v>0</v>
      </c>
      <c r="R227" s="228">
        <f>Q227*H227</f>
        <v>0</v>
      </c>
      <c r="S227" s="228">
        <v>0</v>
      </c>
      <c r="T227" s="229">
        <f>S227*H227</f>
        <v>0</v>
      </c>
      <c r="AR227" s="23" t="s">
        <v>224</v>
      </c>
      <c r="AT227" s="23" t="s">
        <v>182</v>
      </c>
      <c r="AU227" s="23" t="s">
        <v>187</v>
      </c>
      <c r="AY227" s="23" t="s">
        <v>180</v>
      </c>
      <c r="BE227" s="230">
        <f>IF(N227="základní",J227,0)</f>
        <v>0</v>
      </c>
      <c r="BF227" s="230">
        <f>IF(N227="snížená",J227,0)</f>
        <v>0</v>
      </c>
      <c r="BG227" s="230">
        <f>IF(N227="zákl. přenesená",J227,0)</f>
        <v>0</v>
      </c>
      <c r="BH227" s="230">
        <f>IF(N227="sníž. přenesená",J227,0)</f>
        <v>0</v>
      </c>
      <c r="BI227" s="230">
        <f>IF(N227="nulová",J227,0)</f>
        <v>0</v>
      </c>
      <c r="BJ227" s="23" t="s">
        <v>187</v>
      </c>
      <c r="BK227" s="230">
        <f>ROUND(I227*H227,0)</f>
        <v>0</v>
      </c>
      <c r="BL227" s="23" t="s">
        <v>224</v>
      </c>
      <c r="BM227" s="23" t="s">
        <v>383</v>
      </c>
    </row>
    <row r="228" spans="2:65" s="1" customFormat="1" ht="22.8" customHeight="1">
      <c r="B228" s="45"/>
      <c r="C228" s="220" t="s">
        <v>290</v>
      </c>
      <c r="D228" s="220" t="s">
        <v>182</v>
      </c>
      <c r="E228" s="221" t="s">
        <v>384</v>
      </c>
      <c r="F228" s="222" t="s">
        <v>385</v>
      </c>
      <c r="G228" s="223" t="s">
        <v>203</v>
      </c>
      <c r="H228" s="224">
        <v>14</v>
      </c>
      <c r="I228" s="225"/>
      <c r="J228" s="224">
        <f>ROUND(I228*H228,0)</f>
        <v>0</v>
      </c>
      <c r="K228" s="222" t="s">
        <v>193</v>
      </c>
      <c r="L228" s="71"/>
      <c r="M228" s="226" t="s">
        <v>22</v>
      </c>
      <c r="N228" s="227" t="s">
        <v>45</v>
      </c>
      <c r="O228" s="46"/>
      <c r="P228" s="228">
        <f>O228*H228</f>
        <v>0</v>
      </c>
      <c r="Q228" s="228">
        <v>0</v>
      </c>
      <c r="R228" s="228">
        <f>Q228*H228</f>
        <v>0</v>
      </c>
      <c r="S228" s="228">
        <v>0</v>
      </c>
      <c r="T228" s="229">
        <f>S228*H228</f>
        <v>0</v>
      </c>
      <c r="AR228" s="23" t="s">
        <v>224</v>
      </c>
      <c r="AT228" s="23" t="s">
        <v>182</v>
      </c>
      <c r="AU228" s="23" t="s">
        <v>187</v>
      </c>
      <c r="AY228" s="23" t="s">
        <v>180</v>
      </c>
      <c r="BE228" s="230">
        <f>IF(N228="základní",J228,0)</f>
        <v>0</v>
      </c>
      <c r="BF228" s="230">
        <f>IF(N228="snížená",J228,0)</f>
        <v>0</v>
      </c>
      <c r="BG228" s="230">
        <f>IF(N228="zákl. přenesená",J228,0)</f>
        <v>0</v>
      </c>
      <c r="BH228" s="230">
        <f>IF(N228="sníž. přenesená",J228,0)</f>
        <v>0</v>
      </c>
      <c r="BI228" s="230">
        <f>IF(N228="nulová",J228,0)</f>
        <v>0</v>
      </c>
      <c r="BJ228" s="23" t="s">
        <v>187</v>
      </c>
      <c r="BK228" s="230">
        <f>ROUND(I228*H228,0)</f>
        <v>0</v>
      </c>
      <c r="BL228" s="23" t="s">
        <v>224</v>
      </c>
      <c r="BM228" s="23" t="s">
        <v>386</v>
      </c>
    </row>
    <row r="229" spans="2:47" s="1" customFormat="1" ht="13.5">
      <c r="B229" s="45"/>
      <c r="C229" s="73"/>
      <c r="D229" s="233" t="s">
        <v>205</v>
      </c>
      <c r="E229" s="73"/>
      <c r="F229" s="254" t="s">
        <v>387</v>
      </c>
      <c r="G229" s="73"/>
      <c r="H229" s="73"/>
      <c r="I229" s="190"/>
      <c r="J229" s="73"/>
      <c r="K229" s="73"/>
      <c r="L229" s="71"/>
      <c r="M229" s="255"/>
      <c r="N229" s="46"/>
      <c r="O229" s="46"/>
      <c r="P229" s="46"/>
      <c r="Q229" s="46"/>
      <c r="R229" s="46"/>
      <c r="S229" s="46"/>
      <c r="T229" s="94"/>
      <c r="AT229" s="23" t="s">
        <v>205</v>
      </c>
      <c r="AU229" s="23" t="s">
        <v>187</v>
      </c>
    </row>
    <row r="230" spans="2:51" s="11" customFormat="1" ht="13.5">
      <c r="B230" s="231"/>
      <c r="C230" s="232"/>
      <c r="D230" s="233" t="s">
        <v>194</v>
      </c>
      <c r="E230" s="234" t="s">
        <v>22</v>
      </c>
      <c r="F230" s="235" t="s">
        <v>388</v>
      </c>
      <c r="G230" s="232"/>
      <c r="H230" s="236">
        <v>14</v>
      </c>
      <c r="I230" s="237"/>
      <c r="J230" s="232"/>
      <c r="K230" s="232"/>
      <c r="L230" s="238"/>
      <c r="M230" s="239"/>
      <c r="N230" s="240"/>
      <c r="O230" s="240"/>
      <c r="P230" s="240"/>
      <c r="Q230" s="240"/>
      <c r="R230" s="240"/>
      <c r="S230" s="240"/>
      <c r="T230" s="241"/>
      <c r="AT230" s="242" t="s">
        <v>194</v>
      </c>
      <c r="AU230" s="242" t="s">
        <v>187</v>
      </c>
      <c r="AV230" s="11" t="s">
        <v>187</v>
      </c>
      <c r="AW230" s="11" t="s">
        <v>35</v>
      </c>
      <c r="AX230" s="11" t="s">
        <v>73</v>
      </c>
      <c r="AY230" s="242" t="s">
        <v>180</v>
      </c>
    </row>
    <row r="231" spans="2:51" s="12" customFormat="1" ht="13.5">
      <c r="B231" s="243"/>
      <c r="C231" s="244"/>
      <c r="D231" s="233" t="s">
        <v>194</v>
      </c>
      <c r="E231" s="245" t="s">
        <v>22</v>
      </c>
      <c r="F231" s="246" t="s">
        <v>196</v>
      </c>
      <c r="G231" s="244"/>
      <c r="H231" s="247">
        <v>14</v>
      </c>
      <c r="I231" s="248"/>
      <c r="J231" s="244"/>
      <c r="K231" s="244"/>
      <c r="L231" s="249"/>
      <c r="M231" s="250"/>
      <c r="N231" s="251"/>
      <c r="O231" s="251"/>
      <c r="P231" s="251"/>
      <c r="Q231" s="251"/>
      <c r="R231" s="251"/>
      <c r="S231" s="251"/>
      <c r="T231" s="252"/>
      <c r="AT231" s="253" t="s">
        <v>194</v>
      </c>
      <c r="AU231" s="253" t="s">
        <v>187</v>
      </c>
      <c r="AV231" s="12" t="s">
        <v>186</v>
      </c>
      <c r="AW231" s="12" t="s">
        <v>35</v>
      </c>
      <c r="AX231" s="12" t="s">
        <v>10</v>
      </c>
      <c r="AY231" s="253" t="s">
        <v>180</v>
      </c>
    </row>
    <row r="232" spans="2:65" s="1" customFormat="1" ht="34.2" customHeight="1">
      <c r="B232" s="45"/>
      <c r="C232" s="220" t="s">
        <v>389</v>
      </c>
      <c r="D232" s="220" t="s">
        <v>182</v>
      </c>
      <c r="E232" s="221" t="s">
        <v>390</v>
      </c>
      <c r="F232" s="222" t="s">
        <v>391</v>
      </c>
      <c r="G232" s="223" t="s">
        <v>203</v>
      </c>
      <c r="H232" s="224">
        <v>14</v>
      </c>
      <c r="I232" s="225"/>
      <c r="J232" s="224">
        <f>ROUND(I232*H232,0)</f>
        <v>0</v>
      </c>
      <c r="K232" s="222" t="s">
        <v>193</v>
      </c>
      <c r="L232" s="71"/>
      <c r="M232" s="226" t="s">
        <v>22</v>
      </c>
      <c r="N232" s="227" t="s">
        <v>45</v>
      </c>
      <c r="O232" s="46"/>
      <c r="P232" s="228">
        <f>O232*H232</f>
        <v>0</v>
      </c>
      <c r="Q232" s="228">
        <v>0</v>
      </c>
      <c r="R232" s="228">
        <f>Q232*H232</f>
        <v>0</v>
      </c>
      <c r="S232" s="228">
        <v>0</v>
      </c>
      <c r="T232" s="229">
        <f>S232*H232</f>
        <v>0</v>
      </c>
      <c r="AR232" s="23" t="s">
        <v>224</v>
      </c>
      <c r="AT232" s="23" t="s">
        <v>182</v>
      </c>
      <c r="AU232" s="23" t="s">
        <v>187</v>
      </c>
      <c r="AY232" s="23" t="s">
        <v>180</v>
      </c>
      <c r="BE232" s="230">
        <f>IF(N232="základní",J232,0)</f>
        <v>0</v>
      </c>
      <c r="BF232" s="230">
        <f>IF(N232="snížená",J232,0)</f>
        <v>0</v>
      </c>
      <c r="BG232" s="230">
        <f>IF(N232="zákl. přenesená",J232,0)</f>
        <v>0</v>
      </c>
      <c r="BH232" s="230">
        <f>IF(N232="sníž. přenesená",J232,0)</f>
        <v>0</v>
      </c>
      <c r="BI232" s="230">
        <f>IF(N232="nulová",J232,0)</f>
        <v>0</v>
      </c>
      <c r="BJ232" s="23" t="s">
        <v>187</v>
      </c>
      <c r="BK232" s="230">
        <f>ROUND(I232*H232,0)</f>
        <v>0</v>
      </c>
      <c r="BL232" s="23" t="s">
        <v>224</v>
      </c>
      <c r="BM232" s="23" t="s">
        <v>392</v>
      </c>
    </row>
    <row r="233" spans="2:47" s="1" customFormat="1" ht="13.5">
      <c r="B233" s="45"/>
      <c r="C233" s="73"/>
      <c r="D233" s="233" t="s">
        <v>205</v>
      </c>
      <c r="E233" s="73"/>
      <c r="F233" s="254" t="s">
        <v>393</v>
      </c>
      <c r="G233" s="73"/>
      <c r="H233" s="73"/>
      <c r="I233" s="190"/>
      <c r="J233" s="73"/>
      <c r="K233" s="73"/>
      <c r="L233" s="71"/>
      <c r="M233" s="255"/>
      <c r="N233" s="46"/>
      <c r="O233" s="46"/>
      <c r="P233" s="46"/>
      <c r="Q233" s="46"/>
      <c r="R233" s="46"/>
      <c r="S233" s="46"/>
      <c r="T233" s="94"/>
      <c r="AT233" s="23" t="s">
        <v>205</v>
      </c>
      <c r="AU233" s="23" t="s">
        <v>187</v>
      </c>
    </row>
    <row r="234" spans="2:65" s="1" customFormat="1" ht="22.8" customHeight="1">
      <c r="B234" s="45"/>
      <c r="C234" s="220" t="s">
        <v>294</v>
      </c>
      <c r="D234" s="220" t="s">
        <v>182</v>
      </c>
      <c r="E234" s="221" t="s">
        <v>394</v>
      </c>
      <c r="F234" s="222" t="s">
        <v>395</v>
      </c>
      <c r="G234" s="223" t="s">
        <v>358</v>
      </c>
      <c r="H234" s="224">
        <v>8</v>
      </c>
      <c r="I234" s="225"/>
      <c r="J234" s="224">
        <f>ROUND(I234*H234,0)</f>
        <v>0</v>
      </c>
      <c r="K234" s="222" t="s">
        <v>193</v>
      </c>
      <c r="L234" s="71"/>
      <c r="M234" s="226" t="s">
        <v>22</v>
      </c>
      <c r="N234" s="227" t="s">
        <v>45</v>
      </c>
      <c r="O234" s="46"/>
      <c r="P234" s="228">
        <f>O234*H234</f>
        <v>0</v>
      </c>
      <c r="Q234" s="228">
        <v>0</v>
      </c>
      <c r="R234" s="228">
        <f>Q234*H234</f>
        <v>0</v>
      </c>
      <c r="S234" s="228">
        <v>0</v>
      </c>
      <c r="T234" s="229">
        <f>S234*H234</f>
        <v>0</v>
      </c>
      <c r="AR234" s="23" t="s">
        <v>224</v>
      </c>
      <c r="AT234" s="23" t="s">
        <v>182</v>
      </c>
      <c r="AU234" s="23" t="s">
        <v>187</v>
      </c>
      <c r="AY234" s="23" t="s">
        <v>180</v>
      </c>
      <c r="BE234" s="230">
        <f>IF(N234="základní",J234,0)</f>
        <v>0</v>
      </c>
      <c r="BF234" s="230">
        <f>IF(N234="snížená",J234,0)</f>
        <v>0</v>
      </c>
      <c r="BG234" s="230">
        <f>IF(N234="zákl. přenesená",J234,0)</f>
        <v>0</v>
      </c>
      <c r="BH234" s="230">
        <f>IF(N234="sníž. přenesená",J234,0)</f>
        <v>0</v>
      </c>
      <c r="BI234" s="230">
        <f>IF(N234="nulová",J234,0)</f>
        <v>0</v>
      </c>
      <c r="BJ234" s="23" t="s">
        <v>187</v>
      </c>
      <c r="BK234" s="230">
        <f>ROUND(I234*H234,0)</f>
        <v>0</v>
      </c>
      <c r="BL234" s="23" t="s">
        <v>224</v>
      </c>
      <c r="BM234" s="23" t="s">
        <v>396</v>
      </c>
    </row>
    <row r="235" spans="2:47" s="1" customFormat="1" ht="13.5">
      <c r="B235" s="45"/>
      <c r="C235" s="73"/>
      <c r="D235" s="233" t="s">
        <v>205</v>
      </c>
      <c r="E235" s="73"/>
      <c r="F235" s="254" t="s">
        <v>397</v>
      </c>
      <c r="G235" s="73"/>
      <c r="H235" s="73"/>
      <c r="I235" s="190"/>
      <c r="J235" s="73"/>
      <c r="K235" s="73"/>
      <c r="L235" s="71"/>
      <c r="M235" s="255"/>
      <c r="N235" s="46"/>
      <c r="O235" s="46"/>
      <c r="P235" s="46"/>
      <c r="Q235" s="46"/>
      <c r="R235" s="46"/>
      <c r="S235" s="46"/>
      <c r="T235" s="94"/>
      <c r="AT235" s="23" t="s">
        <v>205</v>
      </c>
      <c r="AU235" s="23" t="s">
        <v>187</v>
      </c>
    </row>
    <row r="236" spans="2:65" s="1" customFormat="1" ht="14.4" customHeight="1">
      <c r="B236" s="45"/>
      <c r="C236" s="220" t="s">
        <v>398</v>
      </c>
      <c r="D236" s="220" t="s">
        <v>182</v>
      </c>
      <c r="E236" s="221" t="s">
        <v>399</v>
      </c>
      <c r="F236" s="222" t="s">
        <v>400</v>
      </c>
      <c r="G236" s="223" t="s">
        <v>358</v>
      </c>
      <c r="H236" s="224">
        <v>2</v>
      </c>
      <c r="I236" s="225"/>
      <c r="J236" s="224">
        <f>ROUND(I236*H236,0)</f>
        <v>0</v>
      </c>
      <c r="K236" s="222" t="s">
        <v>193</v>
      </c>
      <c r="L236" s="71"/>
      <c r="M236" s="226" t="s">
        <v>22</v>
      </c>
      <c r="N236" s="227" t="s">
        <v>45</v>
      </c>
      <c r="O236" s="46"/>
      <c r="P236" s="228">
        <f>O236*H236</f>
        <v>0</v>
      </c>
      <c r="Q236" s="228">
        <v>0</v>
      </c>
      <c r="R236" s="228">
        <f>Q236*H236</f>
        <v>0</v>
      </c>
      <c r="S236" s="228">
        <v>0</v>
      </c>
      <c r="T236" s="229">
        <f>S236*H236</f>
        <v>0</v>
      </c>
      <c r="AR236" s="23" t="s">
        <v>224</v>
      </c>
      <c r="AT236" s="23" t="s">
        <v>182</v>
      </c>
      <c r="AU236" s="23" t="s">
        <v>187</v>
      </c>
      <c r="AY236" s="23" t="s">
        <v>180</v>
      </c>
      <c r="BE236" s="230">
        <f>IF(N236="základní",J236,0)</f>
        <v>0</v>
      </c>
      <c r="BF236" s="230">
        <f>IF(N236="snížená",J236,0)</f>
        <v>0</v>
      </c>
      <c r="BG236" s="230">
        <f>IF(N236="zákl. přenesená",J236,0)</f>
        <v>0</v>
      </c>
      <c r="BH236" s="230">
        <f>IF(N236="sníž. přenesená",J236,0)</f>
        <v>0</v>
      </c>
      <c r="BI236" s="230">
        <f>IF(N236="nulová",J236,0)</f>
        <v>0</v>
      </c>
      <c r="BJ236" s="23" t="s">
        <v>187</v>
      </c>
      <c r="BK236" s="230">
        <f>ROUND(I236*H236,0)</f>
        <v>0</v>
      </c>
      <c r="BL236" s="23" t="s">
        <v>224</v>
      </c>
      <c r="BM236" s="23" t="s">
        <v>401</v>
      </c>
    </row>
    <row r="237" spans="2:65" s="1" customFormat="1" ht="22.8" customHeight="1">
      <c r="B237" s="45"/>
      <c r="C237" s="220" t="s">
        <v>298</v>
      </c>
      <c r="D237" s="220" t="s">
        <v>182</v>
      </c>
      <c r="E237" s="221" t="s">
        <v>402</v>
      </c>
      <c r="F237" s="222" t="s">
        <v>403</v>
      </c>
      <c r="G237" s="223" t="s">
        <v>358</v>
      </c>
      <c r="H237" s="224">
        <v>2</v>
      </c>
      <c r="I237" s="225"/>
      <c r="J237" s="224">
        <f>ROUND(I237*H237,0)</f>
        <v>0</v>
      </c>
      <c r="K237" s="222" t="s">
        <v>193</v>
      </c>
      <c r="L237" s="71"/>
      <c r="M237" s="226" t="s">
        <v>22</v>
      </c>
      <c r="N237" s="227" t="s">
        <v>45</v>
      </c>
      <c r="O237" s="46"/>
      <c r="P237" s="228">
        <f>O237*H237</f>
        <v>0</v>
      </c>
      <c r="Q237" s="228">
        <v>0</v>
      </c>
      <c r="R237" s="228">
        <f>Q237*H237</f>
        <v>0</v>
      </c>
      <c r="S237" s="228">
        <v>0</v>
      </c>
      <c r="T237" s="229">
        <f>S237*H237</f>
        <v>0</v>
      </c>
      <c r="AR237" s="23" t="s">
        <v>224</v>
      </c>
      <c r="AT237" s="23" t="s">
        <v>182</v>
      </c>
      <c r="AU237" s="23" t="s">
        <v>187</v>
      </c>
      <c r="AY237" s="23" t="s">
        <v>180</v>
      </c>
      <c r="BE237" s="230">
        <f>IF(N237="základní",J237,0)</f>
        <v>0</v>
      </c>
      <c r="BF237" s="230">
        <f>IF(N237="snížená",J237,0)</f>
        <v>0</v>
      </c>
      <c r="BG237" s="230">
        <f>IF(N237="zákl. přenesená",J237,0)</f>
        <v>0</v>
      </c>
      <c r="BH237" s="230">
        <f>IF(N237="sníž. přenesená",J237,0)</f>
        <v>0</v>
      </c>
      <c r="BI237" s="230">
        <f>IF(N237="nulová",J237,0)</f>
        <v>0</v>
      </c>
      <c r="BJ237" s="23" t="s">
        <v>187</v>
      </c>
      <c r="BK237" s="230">
        <f>ROUND(I237*H237,0)</f>
        <v>0</v>
      </c>
      <c r="BL237" s="23" t="s">
        <v>224</v>
      </c>
      <c r="BM237" s="23" t="s">
        <v>404</v>
      </c>
    </row>
    <row r="238" spans="2:47" s="1" customFormat="1" ht="13.5">
      <c r="B238" s="45"/>
      <c r="C238" s="73"/>
      <c r="D238" s="233" t="s">
        <v>205</v>
      </c>
      <c r="E238" s="73"/>
      <c r="F238" s="254" t="s">
        <v>405</v>
      </c>
      <c r="G238" s="73"/>
      <c r="H238" s="73"/>
      <c r="I238" s="190"/>
      <c r="J238" s="73"/>
      <c r="K238" s="73"/>
      <c r="L238" s="71"/>
      <c r="M238" s="255"/>
      <c r="N238" s="46"/>
      <c r="O238" s="46"/>
      <c r="P238" s="46"/>
      <c r="Q238" s="46"/>
      <c r="R238" s="46"/>
      <c r="S238" s="46"/>
      <c r="T238" s="94"/>
      <c r="AT238" s="23" t="s">
        <v>205</v>
      </c>
      <c r="AU238" s="23" t="s">
        <v>187</v>
      </c>
    </row>
    <row r="239" spans="2:65" s="1" customFormat="1" ht="22.8" customHeight="1">
      <c r="B239" s="45"/>
      <c r="C239" s="220" t="s">
        <v>406</v>
      </c>
      <c r="D239" s="220" t="s">
        <v>182</v>
      </c>
      <c r="E239" s="221" t="s">
        <v>407</v>
      </c>
      <c r="F239" s="222" t="s">
        <v>408</v>
      </c>
      <c r="G239" s="223" t="s">
        <v>203</v>
      </c>
      <c r="H239" s="224">
        <v>14</v>
      </c>
      <c r="I239" s="225"/>
      <c r="J239" s="224">
        <f>ROUND(I239*H239,0)</f>
        <v>0</v>
      </c>
      <c r="K239" s="222" t="s">
        <v>193</v>
      </c>
      <c r="L239" s="71"/>
      <c r="M239" s="226" t="s">
        <v>22</v>
      </c>
      <c r="N239" s="227" t="s">
        <v>45</v>
      </c>
      <c r="O239" s="46"/>
      <c r="P239" s="228">
        <f>O239*H239</f>
        <v>0</v>
      </c>
      <c r="Q239" s="228">
        <v>0</v>
      </c>
      <c r="R239" s="228">
        <f>Q239*H239</f>
        <v>0</v>
      </c>
      <c r="S239" s="228">
        <v>0</v>
      </c>
      <c r="T239" s="229">
        <f>S239*H239</f>
        <v>0</v>
      </c>
      <c r="AR239" s="23" t="s">
        <v>224</v>
      </c>
      <c r="AT239" s="23" t="s">
        <v>182</v>
      </c>
      <c r="AU239" s="23" t="s">
        <v>187</v>
      </c>
      <c r="AY239" s="23" t="s">
        <v>180</v>
      </c>
      <c r="BE239" s="230">
        <f>IF(N239="základní",J239,0)</f>
        <v>0</v>
      </c>
      <c r="BF239" s="230">
        <f>IF(N239="snížená",J239,0)</f>
        <v>0</v>
      </c>
      <c r="BG239" s="230">
        <f>IF(N239="zákl. přenesená",J239,0)</f>
        <v>0</v>
      </c>
      <c r="BH239" s="230">
        <f>IF(N239="sníž. přenesená",J239,0)</f>
        <v>0</v>
      </c>
      <c r="BI239" s="230">
        <f>IF(N239="nulová",J239,0)</f>
        <v>0</v>
      </c>
      <c r="BJ239" s="23" t="s">
        <v>187</v>
      </c>
      <c r="BK239" s="230">
        <f>ROUND(I239*H239,0)</f>
        <v>0</v>
      </c>
      <c r="BL239" s="23" t="s">
        <v>224</v>
      </c>
      <c r="BM239" s="23" t="s">
        <v>409</v>
      </c>
    </row>
    <row r="240" spans="2:47" s="1" customFormat="1" ht="13.5">
      <c r="B240" s="45"/>
      <c r="C240" s="73"/>
      <c r="D240" s="233" t="s">
        <v>205</v>
      </c>
      <c r="E240" s="73"/>
      <c r="F240" s="254" t="s">
        <v>410</v>
      </c>
      <c r="G240" s="73"/>
      <c r="H240" s="73"/>
      <c r="I240" s="190"/>
      <c r="J240" s="73"/>
      <c r="K240" s="73"/>
      <c r="L240" s="71"/>
      <c r="M240" s="255"/>
      <c r="N240" s="46"/>
      <c r="O240" s="46"/>
      <c r="P240" s="46"/>
      <c r="Q240" s="46"/>
      <c r="R240" s="46"/>
      <c r="S240" s="46"/>
      <c r="T240" s="94"/>
      <c r="AT240" s="23" t="s">
        <v>205</v>
      </c>
      <c r="AU240" s="23" t="s">
        <v>187</v>
      </c>
    </row>
    <row r="241" spans="2:65" s="1" customFormat="1" ht="22.8" customHeight="1">
      <c r="B241" s="45"/>
      <c r="C241" s="220" t="s">
        <v>303</v>
      </c>
      <c r="D241" s="220" t="s">
        <v>182</v>
      </c>
      <c r="E241" s="221" t="s">
        <v>411</v>
      </c>
      <c r="F241" s="222" t="s">
        <v>412</v>
      </c>
      <c r="G241" s="223" t="s">
        <v>203</v>
      </c>
      <c r="H241" s="224">
        <v>14</v>
      </c>
      <c r="I241" s="225"/>
      <c r="J241" s="224">
        <f>ROUND(I241*H241,0)</f>
        <v>0</v>
      </c>
      <c r="K241" s="222" t="s">
        <v>193</v>
      </c>
      <c r="L241" s="71"/>
      <c r="M241" s="226" t="s">
        <v>22</v>
      </c>
      <c r="N241" s="227" t="s">
        <v>45</v>
      </c>
      <c r="O241" s="46"/>
      <c r="P241" s="228">
        <f>O241*H241</f>
        <v>0</v>
      </c>
      <c r="Q241" s="228">
        <v>0</v>
      </c>
      <c r="R241" s="228">
        <f>Q241*H241</f>
        <v>0</v>
      </c>
      <c r="S241" s="228">
        <v>0</v>
      </c>
      <c r="T241" s="229">
        <f>S241*H241</f>
        <v>0</v>
      </c>
      <c r="AR241" s="23" t="s">
        <v>224</v>
      </c>
      <c r="AT241" s="23" t="s">
        <v>182</v>
      </c>
      <c r="AU241" s="23" t="s">
        <v>187</v>
      </c>
      <c r="AY241" s="23" t="s">
        <v>180</v>
      </c>
      <c r="BE241" s="230">
        <f>IF(N241="základní",J241,0)</f>
        <v>0</v>
      </c>
      <c r="BF241" s="230">
        <f>IF(N241="snížená",J241,0)</f>
        <v>0</v>
      </c>
      <c r="BG241" s="230">
        <f>IF(N241="zákl. přenesená",J241,0)</f>
        <v>0</v>
      </c>
      <c r="BH241" s="230">
        <f>IF(N241="sníž. přenesená",J241,0)</f>
        <v>0</v>
      </c>
      <c r="BI241" s="230">
        <f>IF(N241="nulová",J241,0)</f>
        <v>0</v>
      </c>
      <c r="BJ241" s="23" t="s">
        <v>187</v>
      </c>
      <c r="BK241" s="230">
        <f>ROUND(I241*H241,0)</f>
        <v>0</v>
      </c>
      <c r="BL241" s="23" t="s">
        <v>224</v>
      </c>
      <c r="BM241" s="23" t="s">
        <v>413</v>
      </c>
    </row>
    <row r="242" spans="2:47" s="1" customFormat="1" ht="13.5">
      <c r="B242" s="45"/>
      <c r="C242" s="73"/>
      <c r="D242" s="233" t="s">
        <v>205</v>
      </c>
      <c r="E242" s="73"/>
      <c r="F242" s="254" t="s">
        <v>410</v>
      </c>
      <c r="G242" s="73"/>
      <c r="H242" s="73"/>
      <c r="I242" s="190"/>
      <c r="J242" s="73"/>
      <c r="K242" s="73"/>
      <c r="L242" s="71"/>
      <c r="M242" s="255"/>
      <c r="N242" s="46"/>
      <c r="O242" s="46"/>
      <c r="P242" s="46"/>
      <c r="Q242" s="46"/>
      <c r="R242" s="46"/>
      <c r="S242" s="46"/>
      <c r="T242" s="94"/>
      <c r="AT242" s="23" t="s">
        <v>205</v>
      </c>
      <c r="AU242" s="23" t="s">
        <v>187</v>
      </c>
    </row>
    <row r="243" spans="2:65" s="1" customFormat="1" ht="34.2" customHeight="1">
      <c r="B243" s="45"/>
      <c r="C243" s="220" t="s">
        <v>414</v>
      </c>
      <c r="D243" s="220" t="s">
        <v>182</v>
      </c>
      <c r="E243" s="221" t="s">
        <v>415</v>
      </c>
      <c r="F243" s="222" t="s">
        <v>416</v>
      </c>
      <c r="G243" s="223" t="s">
        <v>334</v>
      </c>
      <c r="H243" s="225"/>
      <c r="I243" s="225"/>
      <c r="J243" s="224">
        <f>ROUND(I243*H243,0)</f>
        <v>0</v>
      </c>
      <c r="K243" s="222" t="s">
        <v>193</v>
      </c>
      <c r="L243" s="71"/>
      <c r="M243" s="226" t="s">
        <v>22</v>
      </c>
      <c r="N243" s="227" t="s">
        <v>45</v>
      </c>
      <c r="O243" s="46"/>
      <c r="P243" s="228">
        <f>O243*H243</f>
        <v>0</v>
      </c>
      <c r="Q243" s="228">
        <v>0</v>
      </c>
      <c r="R243" s="228">
        <f>Q243*H243</f>
        <v>0</v>
      </c>
      <c r="S243" s="228">
        <v>0</v>
      </c>
      <c r="T243" s="229">
        <f>S243*H243</f>
        <v>0</v>
      </c>
      <c r="AR243" s="23" t="s">
        <v>224</v>
      </c>
      <c r="AT243" s="23" t="s">
        <v>182</v>
      </c>
      <c r="AU243" s="23" t="s">
        <v>187</v>
      </c>
      <c r="AY243" s="23" t="s">
        <v>180</v>
      </c>
      <c r="BE243" s="230">
        <f>IF(N243="základní",J243,0)</f>
        <v>0</v>
      </c>
      <c r="BF243" s="230">
        <f>IF(N243="snížená",J243,0)</f>
        <v>0</v>
      </c>
      <c r="BG243" s="230">
        <f>IF(N243="zákl. přenesená",J243,0)</f>
        <v>0</v>
      </c>
      <c r="BH243" s="230">
        <f>IF(N243="sníž. přenesená",J243,0)</f>
        <v>0</v>
      </c>
      <c r="BI243" s="230">
        <f>IF(N243="nulová",J243,0)</f>
        <v>0</v>
      </c>
      <c r="BJ243" s="23" t="s">
        <v>187</v>
      </c>
      <c r="BK243" s="230">
        <f>ROUND(I243*H243,0)</f>
        <v>0</v>
      </c>
      <c r="BL243" s="23" t="s">
        <v>224</v>
      </c>
      <c r="BM243" s="23" t="s">
        <v>417</v>
      </c>
    </row>
    <row r="244" spans="2:47" s="1" customFormat="1" ht="13.5">
      <c r="B244" s="45"/>
      <c r="C244" s="73"/>
      <c r="D244" s="233" t="s">
        <v>205</v>
      </c>
      <c r="E244" s="73"/>
      <c r="F244" s="254" t="s">
        <v>418</v>
      </c>
      <c r="G244" s="73"/>
      <c r="H244" s="73"/>
      <c r="I244" s="190"/>
      <c r="J244" s="73"/>
      <c r="K244" s="73"/>
      <c r="L244" s="71"/>
      <c r="M244" s="255"/>
      <c r="N244" s="46"/>
      <c r="O244" s="46"/>
      <c r="P244" s="46"/>
      <c r="Q244" s="46"/>
      <c r="R244" s="46"/>
      <c r="S244" s="46"/>
      <c r="T244" s="94"/>
      <c r="AT244" s="23" t="s">
        <v>205</v>
      </c>
      <c r="AU244" s="23" t="s">
        <v>187</v>
      </c>
    </row>
    <row r="245" spans="2:63" s="10" customFormat="1" ht="29.85" customHeight="1">
      <c r="B245" s="204"/>
      <c r="C245" s="205"/>
      <c r="D245" s="206" t="s">
        <v>72</v>
      </c>
      <c r="E245" s="218" t="s">
        <v>419</v>
      </c>
      <c r="F245" s="218" t="s">
        <v>420</v>
      </c>
      <c r="G245" s="205"/>
      <c r="H245" s="205"/>
      <c r="I245" s="208"/>
      <c r="J245" s="219">
        <f>BK245</f>
        <v>0</v>
      </c>
      <c r="K245" s="205"/>
      <c r="L245" s="210"/>
      <c r="M245" s="211"/>
      <c r="N245" s="212"/>
      <c r="O245" s="212"/>
      <c r="P245" s="213">
        <f>SUM(P246:P268)</f>
        <v>0</v>
      </c>
      <c r="Q245" s="212"/>
      <c r="R245" s="213">
        <f>SUM(R246:R268)</f>
        <v>0</v>
      </c>
      <c r="S245" s="212"/>
      <c r="T245" s="214">
        <f>SUM(T246:T268)</f>
        <v>0</v>
      </c>
      <c r="AR245" s="215" t="s">
        <v>187</v>
      </c>
      <c r="AT245" s="216" t="s">
        <v>72</v>
      </c>
      <c r="AU245" s="216" t="s">
        <v>10</v>
      </c>
      <c r="AY245" s="215" t="s">
        <v>180</v>
      </c>
      <c r="BK245" s="217">
        <f>SUM(BK246:BK268)</f>
        <v>0</v>
      </c>
    </row>
    <row r="246" spans="2:65" s="1" customFormat="1" ht="14.4" customHeight="1">
      <c r="B246" s="45"/>
      <c r="C246" s="220" t="s">
        <v>309</v>
      </c>
      <c r="D246" s="220" t="s">
        <v>182</v>
      </c>
      <c r="E246" s="221" t="s">
        <v>421</v>
      </c>
      <c r="F246" s="222" t="s">
        <v>422</v>
      </c>
      <c r="G246" s="223" t="s">
        <v>423</v>
      </c>
      <c r="H246" s="224">
        <v>1</v>
      </c>
      <c r="I246" s="225"/>
      <c r="J246" s="224">
        <f>ROUND(I246*H246,0)</f>
        <v>0</v>
      </c>
      <c r="K246" s="222" t="s">
        <v>193</v>
      </c>
      <c r="L246" s="71"/>
      <c r="M246" s="226" t="s">
        <v>22</v>
      </c>
      <c r="N246" s="227" t="s">
        <v>45</v>
      </c>
      <c r="O246" s="46"/>
      <c r="P246" s="228">
        <f>O246*H246</f>
        <v>0</v>
      </c>
      <c r="Q246" s="228">
        <v>0</v>
      </c>
      <c r="R246" s="228">
        <f>Q246*H246</f>
        <v>0</v>
      </c>
      <c r="S246" s="228">
        <v>0</v>
      </c>
      <c r="T246" s="229">
        <f>S246*H246</f>
        <v>0</v>
      </c>
      <c r="AR246" s="23" t="s">
        <v>224</v>
      </c>
      <c r="AT246" s="23" t="s">
        <v>182</v>
      </c>
      <c r="AU246" s="23" t="s">
        <v>187</v>
      </c>
      <c r="AY246" s="23" t="s">
        <v>180</v>
      </c>
      <c r="BE246" s="230">
        <f>IF(N246="základní",J246,0)</f>
        <v>0</v>
      </c>
      <c r="BF246" s="230">
        <f>IF(N246="snížená",J246,0)</f>
        <v>0</v>
      </c>
      <c r="BG246" s="230">
        <f>IF(N246="zákl. přenesená",J246,0)</f>
        <v>0</v>
      </c>
      <c r="BH246" s="230">
        <f>IF(N246="sníž. přenesená",J246,0)</f>
        <v>0</v>
      </c>
      <c r="BI246" s="230">
        <f>IF(N246="nulová",J246,0)</f>
        <v>0</v>
      </c>
      <c r="BJ246" s="23" t="s">
        <v>187</v>
      </c>
      <c r="BK246" s="230">
        <f>ROUND(I246*H246,0)</f>
        <v>0</v>
      </c>
      <c r="BL246" s="23" t="s">
        <v>224</v>
      </c>
      <c r="BM246" s="23" t="s">
        <v>424</v>
      </c>
    </row>
    <row r="247" spans="2:65" s="1" customFormat="1" ht="22.8" customHeight="1">
      <c r="B247" s="45"/>
      <c r="C247" s="220" t="s">
        <v>425</v>
      </c>
      <c r="D247" s="220" t="s">
        <v>182</v>
      </c>
      <c r="E247" s="221" t="s">
        <v>426</v>
      </c>
      <c r="F247" s="222" t="s">
        <v>427</v>
      </c>
      <c r="G247" s="223" t="s">
        <v>423</v>
      </c>
      <c r="H247" s="224">
        <v>1</v>
      </c>
      <c r="I247" s="225"/>
      <c r="J247" s="224">
        <f>ROUND(I247*H247,0)</f>
        <v>0</v>
      </c>
      <c r="K247" s="222" t="s">
        <v>193</v>
      </c>
      <c r="L247" s="71"/>
      <c r="M247" s="226" t="s">
        <v>22</v>
      </c>
      <c r="N247" s="227" t="s">
        <v>45</v>
      </c>
      <c r="O247" s="46"/>
      <c r="P247" s="228">
        <f>O247*H247</f>
        <v>0</v>
      </c>
      <c r="Q247" s="228">
        <v>0</v>
      </c>
      <c r="R247" s="228">
        <f>Q247*H247</f>
        <v>0</v>
      </c>
      <c r="S247" s="228">
        <v>0</v>
      </c>
      <c r="T247" s="229">
        <f>S247*H247</f>
        <v>0</v>
      </c>
      <c r="AR247" s="23" t="s">
        <v>224</v>
      </c>
      <c r="AT247" s="23" t="s">
        <v>182</v>
      </c>
      <c r="AU247" s="23" t="s">
        <v>187</v>
      </c>
      <c r="AY247" s="23" t="s">
        <v>180</v>
      </c>
      <c r="BE247" s="230">
        <f>IF(N247="základní",J247,0)</f>
        <v>0</v>
      </c>
      <c r="BF247" s="230">
        <f>IF(N247="snížená",J247,0)</f>
        <v>0</v>
      </c>
      <c r="BG247" s="230">
        <f>IF(N247="zákl. přenesená",J247,0)</f>
        <v>0</v>
      </c>
      <c r="BH247" s="230">
        <f>IF(N247="sníž. přenesená",J247,0)</f>
        <v>0</v>
      </c>
      <c r="BI247" s="230">
        <f>IF(N247="nulová",J247,0)</f>
        <v>0</v>
      </c>
      <c r="BJ247" s="23" t="s">
        <v>187</v>
      </c>
      <c r="BK247" s="230">
        <f>ROUND(I247*H247,0)</f>
        <v>0</v>
      </c>
      <c r="BL247" s="23" t="s">
        <v>224</v>
      </c>
      <c r="BM247" s="23" t="s">
        <v>428</v>
      </c>
    </row>
    <row r="248" spans="2:47" s="1" customFormat="1" ht="13.5">
      <c r="B248" s="45"/>
      <c r="C248" s="73"/>
      <c r="D248" s="233" t="s">
        <v>205</v>
      </c>
      <c r="E248" s="73"/>
      <c r="F248" s="254" t="s">
        <v>429</v>
      </c>
      <c r="G248" s="73"/>
      <c r="H248" s="73"/>
      <c r="I248" s="190"/>
      <c r="J248" s="73"/>
      <c r="K248" s="73"/>
      <c r="L248" s="71"/>
      <c r="M248" s="255"/>
      <c r="N248" s="46"/>
      <c r="O248" s="46"/>
      <c r="P248" s="46"/>
      <c r="Q248" s="46"/>
      <c r="R248" s="46"/>
      <c r="S248" s="46"/>
      <c r="T248" s="94"/>
      <c r="AT248" s="23" t="s">
        <v>205</v>
      </c>
      <c r="AU248" s="23" t="s">
        <v>187</v>
      </c>
    </row>
    <row r="249" spans="2:65" s="1" customFormat="1" ht="14.4" customHeight="1">
      <c r="B249" s="45"/>
      <c r="C249" s="220" t="s">
        <v>318</v>
      </c>
      <c r="D249" s="220" t="s">
        <v>182</v>
      </c>
      <c r="E249" s="221" t="s">
        <v>430</v>
      </c>
      <c r="F249" s="222" t="s">
        <v>431</v>
      </c>
      <c r="G249" s="223" t="s">
        <v>423</v>
      </c>
      <c r="H249" s="224">
        <v>1</v>
      </c>
      <c r="I249" s="225"/>
      <c r="J249" s="224">
        <f>ROUND(I249*H249,0)</f>
        <v>0</v>
      </c>
      <c r="K249" s="222" t="s">
        <v>193</v>
      </c>
      <c r="L249" s="71"/>
      <c r="M249" s="226" t="s">
        <v>22</v>
      </c>
      <c r="N249" s="227" t="s">
        <v>45</v>
      </c>
      <c r="O249" s="46"/>
      <c r="P249" s="228">
        <f>O249*H249</f>
        <v>0</v>
      </c>
      <c r="Q249" s="228">
        <v>0</v>
      </c>
      <c r="R249" s="228">
        <f>Q249*H249</f>
        <v>0</v>
      </c>
      <c r="S249" s="228">
        <v>0</v>
      </c>
      <c r="T249" s="229">
        <f>S249*H249</f>
        <v>0</v>
      </c>
      <c r="AR249" s="23" t="s">
        <v>224</v>
      </c>
      <c r="AT249" s="23" t="s">
        <v>182</v>
      </c>
      <c r="AU249" s="23" t="s">
        <v>187</v>
      </c>
      <c r="AY249" s="23" t="s">
        <v>180</v>
      </c>
      <c r="BE249" s="230">
        <f>IF(N249="základní",J249,0)</f>
        <v>0</v>
      </c>
      <c r="BF249" s="230">
        <f>IF(N249="snížená",J249,0)</f>
        <v>0</v>
      </c>
      <c r="BG249" s="230">
        <f>IF(N249="zákl. přenesená",J249,0)</f>
        <v>0</v>
      </c>
      <c r="BH249" s="230">
        <f>IF(N249="sníž. přenesená",J249,0)</f>
        <v>0</v>
      </c>
      <c r="BI249" s="230">
        <f>IF(N249="nulová",J249,0)</f>
        <v>0</v>
      </c>
      <c r="BJ249" s="23" t="s">
        <v>187</v>
      </c>
      <c r="BK249" s="230">
        <f>ROUND(I249*H249,0)</f>
        <v>0</v>
      </c>
      <c r="BL249" s="23" t="s">
        <v>224</v>
      </c>
      <c r="BM249" s="23" t="s">
        <v>29</v>
      </c>
    </row>
    <row r="250" spans="2:65" s="1" customFormat="1" ht="22.8" customHeight="1">
      <c r="B250" s="45"/>
      <c r="C250" s="220" t="s">
        <v>432</v>
      </c>
      <c r="D250" s="220" t="s">
        <v>182</v>
      </c>
      <c r="E250" s="221" t="s">
        <v>433</v>
      </c>
      <c r="F250" s="222" t="s">
        <v>434</v>
      </c>
      <c r="G250" s="223" t="s">
        <v>423</v>
      </c>
      <c r="H250" s="224">
        <v>1</v>
      </c>
      <c r="I250" s="225"/>
      <c r="J250" s="224">
        <f>ROUND(I250*H250,0)</f>
        <v>0</v>
      </c>
      <c r="K250" s="222" t="s">
        <v>193</v>
      </c>
      <c r="L250" s="71"/>
      <c r="M250" s="226" t="s">
        <v>22</v>
      </c>
      <c r="N250" s="227" t="s">
        <v>45</v>
      </c>
      <c r="O250" s="46"/>
      <c r="P250" s="228">
        <f>O250*H250</f>
        <v>0</v>
      </c>
      <c r="Q250" s="228">
        <v>0</v>
      </c>
      <c r="R250" s="228">
        <f>Q250*H250</f>
        <v>0</v>
      </c>
      <c r="S250" s="228">
        <v>0</v>
      </c>
      <c r="T250" s="229">
        <f>S250*H250</f>
        <v>0</v>
      </c>
      <c r="AR250" s="23" t="s">
        <v>224</v>
      </c>
      <c r="AT250" s="23" t="s">
        <v>182</v>
      </c>
      <c r="AU250" s="23" t="s">
        <v>187</v>
      </c>
      <c r="AY250" s="23" t="s">
        <v>180</v>
      </c>
      <c r="BE250" s="230">
        <f>IF(N250="základní",J250,0)</f>
        <v>0</v>
      </c>
      <c r="BF250" s="230">
        <f>IF(N250="snížená",J250,0)</f>
        <v>0</v>
      </c>
      <c r="BG250" s="230">
        <f>IF(N250="zákl. přenesená",J250,0)</f>
        <v>0</v>
      </c>
      <c r="BH250" s="230">
        <f>IF(N250="sníž. přenesená",J250,0)</f>
        <v>0</v>
      </c>
      <c r="BI250" s="230">
        <f>IF(N250="nulová",J250,0)</f>
        <v>0</v>
      </c>
      <c r="BJ250" s="23" t="s">
        <v>187</v>
      </c>
      <c r="BK250" s="230">
        <f>ROUND(I250*H250,0)</f>
        <v>0</v>
      </c>
      <c r="BL250" s="23" t="s">
        <v>224</v>
      </c>
      <c r="BM250" s="23" t="s">
        <v>435</v>
      </c>
    </row>
    <row r="251" spans="2:47" s="1" customFormat="1" ht="13.5">
      <c r="B251" s="45"/>
      <c r="C251" s="73"/>
      <c r="D251" s="233" t="s">
        <v>205</v>
      </c>
      <c r="E251" s="73"/>
      <c r="F251" s="254" t="s">
        <v>436</v>
      </c>
      <c r="G251" s="73"/>
      <c r="H251" s="73"/>
      <c r="I251" s="190"/>
      <c r="J251" s="73"/>
      <c r="K251" s="73"/>
      <c r="L251" s="71"/>
      <c r="M251" s="255"/>
      <c r="N251" s="46"/>
      <c r="O251" s="46"/>
      <c r="P251" s="46"/>
      <c r="Q251" s="46"/>
      <c r="R251" s="46"/>
      <c r="S251" s="46"/>
      <c r="T251" s="94"/>
      <c r="AT251" s="23" t="s">
        <v>205</v>
      </c>
      <c r="AU251" s="23" t="s">
        <v>187</v>
      </c>
    </row>
    <row r="252" spans="2:65" s="1" customFormat="1" ht="14.4" customHeight="1">
      <c r="B252" s="45"/>
      <c r="C252" s="220" t="s">
        <v>323</v>
      </c>
      <c r="D252" s="220" t="s">
        <v>182</v>
      </c>
      <c r="E252" s="221" t="s">
        <v>437</v>
      </c>
      <c r="F252" s="222" t="s">
        <v>438</v>
      </c>
      <c r="G252" s="223" t="s">
        <v>423</v>
      </c>
      <c r="H252" s="224">
        <v>1</v>
      </c>
      <c r="I252" s="225"/>
      <c r="J252" s="224">
        <f>ROUND(I252*H252,0)</f>
        <v>0</v>
      </c>
      <c r="K252" s="222" t="s">
        <v>193</v>
      </c>
      <c r="L252" s="71"/>
      <c r="M252" s="226" t="s">
        <v>22</v>
      </c>
      <c r="N252" s="227" t="s">
        <v>45</v>
      </c>
      <c r="O252" s="46"/>
      <c r="P252" s="228">
        <f>O252*H252</f>
        <v>0</v>
      </c>
      <c r="Q252" s="228">
        <v>0</v>
      </c>
      <c r="R252" s="228">
        <f>Q252*H252</f>
        <v>0</v>
      </c>
      <c r="S252" s="228">
        <v>0</v>
      </c>
      <c r="T252" s="229">
        <f>S252*H252</f>
        <v>0</v>
      </c>
      <c r="AR252" s="23" t="s">
        <v>224</v>
      </c>
      <c r="AT252" s="23" t="s">
        <v>182</v>
      </c>
      <c r="AU252" s="23" t="s">
        <v>187</v>
      </c>
      <c r="AY252" s="23" t="s">
        <v>180</v>
      </c>
      <c r="BE252" s="230">
        <f>IF(N252="základní",J252,0)</f>
        <v>0</v>
      </c>
      <c r="BF252" s="230">
        <f>IF(N252="snížená",J252,0)</f>
        <v>0</v>
      </c>
      <c r="BG252" s="230">
        <f>IF(N252="zákl. přenesená",J252,0)</f>
        <v>0</v>
      </c>
      <c r="BH252" s="230">
        <f>IF(N252="sníž. přenesená",J252,0)</f>
        <v>0</v>
      </c>
      <c r="BI252" s="230">
        <f>IF(N252="nulová",J252,0)</f>
        <v>0</v>
      </c>
      <c r="BJ252" s="23" t="s">
        <v>187</v>
      </c>
      <c r="BK252" s="230">
        <f>ROUND(I252*H252,0)</f>
        <v>0</v>
      </c>
      <c r="BL252" s="23" t="s">
        <v>224</v>
      </c>
      <c r="BM252" s="23" t="s">
        <v>439</v>
      </c>
    </row>
    <row r="253" spans="2:65" s="1" customFormat="1" ht="22.8" customHeight="1">
      <c r="B253" s="45"/>
      <c r="C253" s="220" t="s">
        <v>440</v>
      </c>
      <c r="D253" s="220" t="s">
        <v>182</v>
      </c>
      <c r="E253" s="221" t="s">
        <v>441</v>
      </c>
      <c r="F253" s="222" t="s">
        <v>442</v>
      </c>
      <c r="G253" s="223" t="s">
        <v>423</v>
      </c>
      <c r="H253" s="224">
        <v>1</v>
      </c>
      <c r="I253" s="225"/>
      <c r="J253" s="224">
        <f>ROUND(I253*H253,0)</f>
        <v>0</v>
      </c>
      <c r="K253" s="222" t="s">
        <v>193</v>
      </c>
      <c r="L253" s="71"/>
      <c r="M253" s="226" t="s">
        <v>22</v>
      </c>
      <c r="N253" s="227" t="s">
        <v>45</v>
      </c>
      <c r="O253" s="46"/>
      <c r="P253" s="228">
        <f>O253*H253</f>
        <v>0</v>
      </c>
      <c r="Q253" s="228">
        <v>0</v>
      </c>
      <c r="R253" s="228">
        <f>Q253*H253</f>
        <v>0</v>
      </c>
      <c r="S253" s="228">
        <v>0</v>
      </c>
      <c r="T253" s="229">
        <f>S253*H253</f>
        <v>0</v>
      </c>
      <c r="AR253" s="23" t="s">
        <v>224</v>
      </c>
      <c r="AT253" s="23" t="s">
        <v>182</v>
      </c>
      <c r="AU253" s="23" t="s">
        <v>187</v>
      </c>
      <c r="AY253" s="23" t="s">
        <v>180</v>
      </c>
      <c r="BE253" s="230">
        <f>IF(N253="základní",J253,0)</f>
        <v>0</v>
      </c>
      <c r="BF253" s="230">
        <f>IF(N253="snížená",J253,0)</f>
        <v>0</v>
      </c>
      <c r="BG253" s="230">
        <f>IF(N253="zákl. přenesená",J253,0)</f>
        <v>0</v>
      </c>
      <c r="BH253" s="230">
        <f>IF(N253="sníž. přenesená",J253,0)</f>
        <v>0</v>
      </c>
      <c r="BI253" s="230">
        <f>IF(N253="nulová",J253,0)</f>
        <v>0</v>
      </c>
      <c r="BJ253" s="23" t="s">
        <v>187</v>
      </c>
      <c r="BK253" s="230">
        <f>ROUND(I253*H253,0)</f>
        <v>0</v>
      </c>
      <c r="BL253" s="23" t="s">
        <v>224</v>
      </c>
      <c r="BM253" s="23" t="s">
        <v>443</v>
      </c>
    </row>
    <row r="254" spans="2:47" s="1" customFormat="1" ht="13.5">
      <c r="B254" s="45"/>
      <c r="C254" s="73"/>
      <c r="D254" s="233" t="s">
        <v>205</v>
      </c>
      <c r="E254" s="73"/>
      <c r="F254" s="254" t="s">
        <v>444</v>
      </c>
      <c r="G254" s="73"/>
      <c r="H254" s="73"/>
      <c r="I254" s="190"/>
      <c r="J254" s="73"/>
      <c r="K254" s="73"/>
      <c r="L254" s="71"/>
      <c r="M254" s="255"/>
      <c r="N254" s="46"/>
      <c r="O254" s="46"/>
      <c r="P254" s="46"/>
      <c r="Q254" s="46"/>
      <c r="R254" s="46"/>
      <c r="S254" s="46"/>
      <c r="T254" s="94"/>
      <c r="AT254" s="23" t="s">
        <v>205</v>
      </c>
      <c r="AU254" s="23" t="s">
        <v>187</v>
      </c>
    </row>
    <row r="255" spans="2:65" s="1" customFormat="1" ht="22.8" customHeight="1">
      <c r="B255" s="45"/>
      <c r="C255" s="220" t="s">
        <v>329</v>
      </c>
      <c r="D255" s="220" t="s">
        <v>182</v>
      </c>
      <c r="E255" s="221" t="s">
        <v>445</v>
      </c>
      <c r="F255" s="222" t="s">
        <v>446</v>
      </c>
      <c r="G255" s="223" t="s">
        <v>423</v>
      </c>
      <c r="H255" s="224">
        <v>1</v>
      </c>
      <c r="I255" s="225"/>
      <c r="J255" s="224">
        <f>ROUND(I255*H255,0)</f>
        <v>0</v>
      </c>
      <c r="K255" s="222" t="s">
        <v>193</v>
      </c>
      <c r="L255" s="71"/>
      <c r="M255" s="226" t="s">
        <v>22</v>
      </c>
      <c r="N255" s="227" t="s">
        <v>45</v>
      </c>
      <c r="O255" s="46"/>
      <c r="P255" s="228">
        <f>O255*H255</f>
        <v>0</v>
      </c>
      <c r="Q255" s="228">
        <v>0</v>
      </c>
      <c r="R255" s="228">
        <f>Q255*H255</f>
        <v>0</v>
      </c>
      <c r="S255" s="228">
        <v>0</v>
      </c>
      <c r="T255" s="229">
        <f>S255*H255</f>
        <v>0</v>
      </c>
      <c r="AR255" s="23" t="s">
        <v>224</v>
      </c>
      <c r="AT255" s="23" t="s">
        <v>182</v>
      </c>
      <c r="AU255" s="23" t="s">
        <v>187</v>
      </c>
      <c r="AY255" s="23" t="s">
        <v>180</v>
      </c>
      <c r="BE255" s="230">
        <f>IF(N255="základní",J255,0)</f>
        <v>0</v>
      </c>
      <c r="BF255" s="230">
        <f>IF(N255="snížená",J255,0)</f>
        <v>0</v>
      </c>
      <c r="BG255" s="230">
        <f>IF(N255="zákl. přenesená",J255,0)</f>
        <v>0</v>
      </c>
      <c r="BH255" s="230">
        <f>IF(N255="sníž. přenesená",J255,0)</f>
        <v>0</v>
      </c>
      <c r="BI255" s="230">
        <f>IF(N255="nulová",J255,0)</f>
        <v>0</v>
      </c>
      <c r="BJ255" s="23" t="s">
        <v>187</v>
      </c>
      <c r="BK255" s="230">
        <f>ROUND(I255*H255,0)</f>
        <v>0</v>
      </c>
      <c r="BL255" s="23" t="s">
        <v>224</v>
      </c>
      <c r="BM255" s="23" t="s">
        <v>447</v>
      </c>
    </row>
    <row r="256" spans="2:65" s="1" customFormat="1" ht="14.4" customHeight="1">
      <c r="B256" s="45"/>
      <c r="C256" s="220" t="s">
        <v>448</v>
      </c>
      <c r="D256" s="220" t="s">
        <v>182</v>
      </c>
      <c r="E256" s="221" t="s">
        <v>449</v>
      </c>
      <c r="F256" s="222" t="s">
        <v>450</v>
      </c>
      <c r="G256" s="223" t="s">
        <v>423</v>
      </c>
      <c r="H256" s="224">
        <v>1</v>
      </c>
      <c r="I256" s="225"/>
      <c r="J256" s="224">
        <f>ROUND(I256*H256,0)</f>
        <v>0</v>
      </c>
      <c r="K256" s="222" t="s">
        <v>193</v>
      </c>
      <c r="L256" s="71"/>
      <c r="M256" s="226" t="s">
        <v>22</v>
      </c>
      <c r="N256" s="227" t="s">
        <v>45</v>
      </c>
      <c r="O256" s="46"/>
      <c r="P256" s="228">
        <f>O256*H256</f>
        <v>0</v>
      </c>
      <c r="Q256" s="228">
        <v>0</v>
      </c>
      <c r="R256" s="228">
        <f>Q256*H256</f>
        <v>0</v>
      </c>
      <c r="S256" s="228">
        <v>0</v>
      </c>
      <c r="T256" s="229">
        <f>S256*H256</f>
        <v>0</v>
      </c>
      <c r="AR256" s="23" t="s">
        <v>224</v>
      </c>
      <c r="AT256" s="23" t="s">
        <v>182</v>
      </c>
      <c r="AU256" s="23" t="s">
        <v>187</v>
      </c>
      <c r="AY256" s="23" t="s">
        <v>180</v>
      </c>
      <c r="BE256" s="230">
        <f>IF(N256="základní",J256,0)</f>
        <v>0</v>
      </c>
      <c r="BF256" s="230">
        <f>IF(N256="snížená",J256,0)</f>
        <v>0</v>
      </c>
      <c r="BG256" s="230">
        <f>IF(N256="zákl. přenesená",J256,0)</f>
        <v>0</v>
      </c>
      <c r="BH256" s="230">
        <f>IF(N256="sníž. přenesená",J256,0)</f>
        <v>0</v>
      </c>
      <c r="BI256" s="230">
        <f>IF(N256="nulová",J256,0)</f>
        <v>0</v>
      </c>
      <c r="BJ256" s="23" t="s">
        <v>187</v>
      </c>
      <c r="BK256" s="230">
        <f>ROUND(I256*H256,0)</f>
        <v>0</v>
      </c>
      <c r="BL256" s="23" t="s">
        <v>224</v>
      </c>
      <c r="BM256" s="23" t="s">
        <v>451</v>
      </c>
    </row>
    <row r="257" spans="2:47" s="1" customFormat="1" ht="13.5">
      <c r="B257" s="45"/>
      <c r="C257" s="73"/>
      <c r="D257" s="233" t="s">
        <v>205</v>
      </c>
      <c r="E257" s="73"/>
      <c r="F257" s="254" t="s">
        <v>452</v>
      </c>
      <c r="G257" s="73"/>
      <c r="H257" s="73"/>
      <c r="I257" s="190"/>
      <c r="J257" s="73"/>
      <c r="K257" s="73"/>
      <c r="L257" s="71"/>
      <c r="M257" s="255"/>
      <c r="N257" s="46"/>
      <c r="O257" s="46"/>
      <c r="P257" s="46"/>
      <c r="Q257" s="46"/>
      <c r="R257" s="46"/>
      <c r="S257" s="46"/>
      <c r="T257" s="94"/>
      <c r="AT257" s="23" t="s">
        <v>205</v>
      </c>
      <c r="AU257" s="23" t="s">
        <v>187</v>
      </c>
    </row>
    <row r="258" spans="2:65" s="1" customFormat="1" ht="22.8" customHeight="1">
      <c r="B258" s="45"/>
      <c r="C258" s="220" t="s">
        <v>335</v>
      </c>
      <c r="D258" s="220" t="s">
        <v>182</v>
      </c>
      <c r="E258" s="221" t="s">
        <v>453</v>
      </c>
      <c r="F258" s="222" t="s">
        <v>454</v>
      </c>
      <c r="G258" s="223" t="s">
        <v>423</v>
      </c>
      <c r="H258" s="224">
        <v>1</v>
      </c>
      <c r="I258" s="225"/>
      <c r="J258" s="224">
        <f>ROUND(I258*H258,0)</f>
        <v>0</v>
      </c>
      <c r="K258" s="222" t="s">
        <v>193</v>
      </c>
      <c r="L258" s="71"/>
      <c r="M258" s="226" t="s">
        <v>22</v>
      </c>
      <c r="N258" s="227" t="s">
        <v>45</v>
      </c>
      <c r="O258" s="46"/>
      <c r="P258" s="228">
        <f>O258*H258</f>
        <v>0</v>
      </c>
      <c r="Q258" s="228">
        <v>0</v>
      </c>
      <c r="R258" s="228">
        <f>Q258*H258</f>
        <v>0</v>
      </c>
      <c r="S258" s="228">
        <v>0</v>
      </c>
      <c r="T258" s="229">
        <f>S258*H258</f>
        <v>0</v>
      </c>
      <c r="AR258" s="23" t="s">
        <v>224</v>
      </c>
      <c r="AT258" s="23" t="s">
        <v>182</v>
      </c>
      <c r="AU258" s="23" t="s">
        <v>187</v>
      </c>
      <c r="AY258" s="23" t="s">
        <v>180</v>
      </c>
      <c r="BE258" s="230">
        <f>IF(N258="základní",J258,0)</f>
        <v>0</v>
      </c>
      <c r="BF258" s="230">
        <f>IF(N258="snížená",J258,0)</f>
        <v>0</v>
      </c>
      <c r="BG258" s="230">
        <f>IF(N258="zákl. přenesená",J258,0)</f>
        <v>0</v>
      </c>
      <c r="BH258" s="230">
        <f>IF(N258="sníž. přenesená",J258,0)</f>
        <v>0</v>
      </c>
      <c r="BI258" s="230">
        <f>IF(N258="nulová",J258,0)</f>
        <v>0</v>
      </c>
      <c r="BJ258" s="23" t="s">
        <v>187</v>
      </c>
      <c r="BK258" s="230">
        <f>ROUND(I258*H258,0)</f>
        <v>0</v>
      </c>
      <c r="BL258" s="23" t="s">
        <v>224</v>
      </c>
      <c r="BM258" s="23" t="s">
        <v>455</v>
      </c>
    </row>
    <row r="259" spans="2:65" s="1" customFormat="1" ht="22.8" customHeight="1">
      <c r="B259" s="45"/>
      <c r="C259" s="220" t="s">
        <v>456</v>
      </c>
      <c r="D259" s="220" t="s">
        <v>182</v>
      </c>
      <c r="E259" s="221" t="s">
        <v>457</v>
      </c>
      <c r="F259" s="222" t="s">
        <v>458</v>
      </c>
      <c r="G259" s="223" t="s">
        <v>358</v>
      </c>
      <c r="H259" s="224">
        <v>1</v>
      </c>
      <c r="I259" s="225"/>
      <c r="J259" s="224">
        <f>ROUND(I259*H259,0)</f>
        <v>0</v>
      </c>
      <c r="K259" s="222" t="s">
        <v>193</v>
      </c>
      <c r="L259" s="71"/>
      <c r="M259" s="226" t="s">
        <v>22</v>
      </c>
      <c r="N259" s="227" t="s">
        <v>45</v>
      </c>
      <c r="O259" s="46"/>
      <c r="P259" s="228">
        <f>O259*H259</f>
        <v>0</v>
      </c>
      <c r="Q259" s="228">
        <v>0</v>
      </c>
      <c r="R259" s="228">
        <f>Q259*H259</f>
        <v>0</v>
      </c>
      <c r="S259" s="228">
        <v>0</v>
      </c>
      <c r="T259" s="229">
        <f>S259*H259</f>
        <v>0</v>
      </c>
      <c r="AR259" s="23" t="s">
        <v>224</v>
      </c>
      <c r="AT259" s="23" t="s">
        <v>182</v>
      </c>
      <c r="AU259" s="23" t="s">
        <v>187</v>
      </c>
      <c r="AY259" s="23" t="s">
        <v>180</v>
      </c>
      <c r="BE259" s="230">
        <f>IF(N259="základní",J259,0)</f>
        <v>0</v>
      </c>
      <c r="BF259" s="230">
        <f>IF(N259="snížená",J259,0)</f>
        <v>0</v>
      </c>
      <c r="BG259" s="230">
        <f>IF(N259="zákl. přenesená",J259,0)</f>
        <v>0</v>
      </c>
      <c r="BH259" s="230">
        <f>IF(N259="sníž. přenesená",J259,0)</f>
        <v>0</v>
      </c>
      <c r="BI259" s="230">
        <f>IF(N259="nulová",J259,0)</f>
        <v>0</v>
      </c>
      <c r="BJ259" s="23" t="s">
        <v>187</v>
      </c>
      <c r="BK259" s="230">
        <f>ROUND(I259*H259,0)</f>
        <v>0</v>
      </c>
      <c r="BL259" s="23" t="s">
        <v>224</v>
      </c>
      <c r="BM259" s="23" t="s">
        <v>459</v>
      </c>
    </row>
    <row r="260" spans="2:65" s="1" customFormat="1" ht="14.4" customHeight="1">
      <c r="B260" s="45"/>
      <c r="C260" s="220" t="s">
        <v>342</v>
      </c>
      <c r="D260" s="220" t="s">
        <v>182</v>
      </c>
      <c r="E260" s="221" t="s">
        <v>460</v>
      </c>
      <c r="F260" s="222" t="s">
        <v>461</v>
      </c>
      <c r="G260" s="223" t="s">
        <v>423</v>
      </c>
      <c r="H260" s="224">
        <v>3</v>
      </c>
      <c r="I260" s="225"/>
      <c r="J260" s="224">
        <f>ROUND(I260*H260,0)</f>
        <v>0</v>
      </c>
      <c r="K260" s="222" t="s">
        <v>193</v>
      </c>
      <c r="L260" s="71"/>
      <c r="M260" s="226" t="s">
        <v>22</v>
      </c>
      <c r="N260" s="227" t="s">
        <v>45</v>
      </c>
      <c r="O260" s="46"/>
      <c r="P260" s="228">
        <f>O260*H260</f>
        <v>0</v>
      </c>
      <c r="Q260" s="228">
        <v>0</v>
      </c>
      <c r="R260" s="228">
        <f>Q260*H260</f>
        <v>0</v>
      </c>
      <c r="S260" s="228">
        <v>0</v>
      </c>
      <c r="T260" s="229">
        <f>S260*H260</f>
        <v>0</v>
      </c>
      <c r="AR260" s="23" t="s">
        <v>224</v>
      </c>
      <c r="AT260" s="23" t="s">
        <v>182</v>
      </c>
      <c r="AU260" s="23" t="s">
        <v>187</v>
      </c>
      <c r="AY260" s="23" t="s">
        <v>180</v>
      </c>
      <c r="BE260" s="230">
        <f>IF(N260="základní",J260,0)</f>
        <v>0</v>
      </c>
      <c r="BF260" s="230">
        <f>IF(N260="snížená",J260,0)</f>
        <v>0</v>
      </c>
      <c r="BG260" s="230">
        <f>IF(N260="zákl. přenesená",J260,0)</f>
        <v>0</v>
      </c>
      <c r="BH260" s="230">
        <f>IF(N260="sníž. přenesená",J260,0)</f>
        <v>0</v>
      </c>
      <c r="BI260" s="230">
        <f>IF(N260="nulová",J260,0)</f>
        <v>0</v>
      </c>
      <c r="BJ260" s="23" t="s">
        <v>187</v>
      </c>
      <c r="BK260" s="230">
        <f>ROUND(I260*H260,0)</f>
        <v>0</v>
      </c>
      <c r="BL260" s="23" t="s">
        <v>224</v>
      </c>
      <c r="BM260" s="23" t="s">
        <v>462</v>
      </c>
    </row>
    <row r="261" spans="2:65" s="1" customFormat="1" ht="22.8" customHeight="1">
      <c r="B261" s="45"/>
      <c r="C261" s="220" t="s">
        <v>463</v>
      </c>
      <c r="D261" s="220" t="s">
        <v>182</v>
      </c>
      <c r="E261" s="221" t="s">
        <v>464</v>
      </c>
      <c r="F261" s="222" t="s">
        <v>465</v>
      </c>
      <c r="G261" s="223" t="s">
        <v>423</v>
      </c>
      <c r="H261" s="224">
        <v>1</v>
      </c>
      <c r="I261" s="225"/>
      <c r="J261" s="224">
        <f>ROUND(I261*H261,0)</f>
        <v>0</v>
      </c>
      <c r="K261" s="222" t="s">
        <v>193</v>
      </c>
      <c r="L261" s="71"/>
      <c r="M261" s="226" t="s">
        <v>22</v>
      </c>
      <c r="N261" s="227" t="s">
        <v>45</v>
      </c>
      <c r="O261" s="46"/>
      <c r="P261" s="228">
        <f>O261*H261</f>
        <v>0</v>
      </c>
      <c r="Q261" s="228">
        <v>0</v>
      </c>
      <c r="R261" s="228">
        <f>Q261*H261</f>
        <v>0</v>
      </c>
      <c r="S261" s="228">
        <v>0</v>
      </c>
      <c r="T261" s="229">
        <f>S261*H261</f>
        <v>0</v>
      </c>
      <c r="AR261" s="23" t="s">
        <v>224</v>
      </c>
      <c r="AT261" s="23" t="s">
        <v>182</v>
      </c>
      <c r="AU261" s="23" t="s">
        <v>187</v>
      </c>
      <c r="AY261" s="23" t="s">
        <v>180</v>
      </c>
      <c r="BE261" s="230">
        <f>IF(N261="základní",J261,0)</f>
        <v>0</v>
      </c>
      <c r="BF261" s="230">
        <f>IF(N261="snížená",J261,0)</f>
        <v>0</v>
      </c>
      <c r="BG261" s="230">
        <f>IF(N261="zákl. přenesená",J261,0)</f>
        <v>0</v>
      </c>
      <c r="BH261" s="230">
        <f>IF(N261="sníž. přenesená",J261,0)</f>
        <v>0</v>
      </c>
      <c r="BI261" s="230">
        <f>IF(N261="nulová",J261,0)</f>
        <v>0</v>
      </c>
      <c r="BJ261" s="23" t="s">
        <v>187</v>
      </c>
      <c r="BK261" s="230">
        <f>ROUND(I261*H261,0)</f>
        <v>0</v>
      </c>
      <c r="BL261" s="23" t="s">
        <v>224</v>
      </c>
      <c r="BM261" s="23" t="s">
        <v>466</v>
      </c>
    </row>
    <row r="262" spans="2:47" s="1" customFormat="1" ht="13.5">
      <c r="B262" s="45"/>
      <c r="C262" s="73"/>
      <c r="D262" s="233" t="s">
        <v>205</v>
      </c>
      <c r="E262" s="73"/>
      <c r="F262" s="254" t="s">
        <v>467</v>
      </c>
      <c r="G262" s="73"/>
      <c r="H262" s="73"/>
      <c r="I262" s="190"/>
      <c r="J262" s="73"/>
      <c r="K262" s="73"/>
      <c r="L262" s="71"/>
      <c r="M262" s="255"/>
      <c r="N262" s="46"/>
      <c r="O262" s="46"/>
      <c r="P262" s="46"/>
      <c r="Q262" s="46"/>
      <c r="R262" s="46"/>
      <c r="S262" s="46"/>
      <c r="T262" s="94"/>
      <c r="AT262" s="23" t="s">
        <v>205</v>
      </c>
      <c r="AU262" s="23" t="s">
        <v>187</v>
      </c>
    </row>
    <row r="263" spans="2:65" s="1" customFormat="1" ht="14.4" customHeight="1">
      <c r="B263" s="45"/>
      <c r="C263" s="220" t="s">
        <v>345</v>
      </c>
      <c r="D263" s="220" t="s">
        <v>182</v>
      </c>
      <c r="E263" s="221" t="s">
        <v>468</v>
      </c>
      <c r="F263" s="222" t="s">
        <v>469</v>
      </c>
      <c r="G263" s="223" t="s">
        <v>423</v>
      </c>
      <c r="H263" s="224">
        <v>1</v>
      </c>
      <c r="I263" s="225"/>
      <c r="J263" s="224">
        <f>ROUND(I263*H263,0)</f>
        <v>0</v>
      </c>
      <c r="K263" s="222" t="s">
        <v>193</v>
      </c>
      <c r="L263" s="71"/>
      <c r="M263" s="226" t="s">
        <v>22</v>
      </c>
      <c r="N263" s="227" t="s">
        <v>45</v>
      </c>
      <c r="O263" s="46"/>
      <c r="P263" s="228">
        <f>O263*H263</f>
        <v>0</v>
      </c>
      <c r="Q263" s="228">
        <v>0</v>
      </c>
      <c r="R263" s="228">
        <f>Q263*H263</f>
        <v>0</v>
      </c>
      <c r="S263" s="228">
        <v>0</v>
      </c>
      <c r="T263" s="229">
        <f>S263*H263</f>
        <v>0</v>
      </c>
      <c r="AR263" s="23" t="s">
        <v>224</v>
      </c>
      <c r="AT263" s="23" t="s">
        <v>182</v>
      </c>
      <c r="AU263" s="23" t="s">
        <v>187</v>
      </c>
      <c r="AY263" s="23" t="s">
        <v>180</v>
      </c>
      <c r="BE263" s="230">
        <f>IF(N263="základní",J263,0)</f>
        <v>0</v>
      </c>
      <c r="BF263" s="230">
        <f>IF(N263="snížená",J263,0)</f>
        <v>0</v>
      </c>
      <c r="BG263" s="230">
        <f>IF(N263="zákl. přenesená",J263,0)</f>
        <v>0</v>
      </c>
      <c r="BH263" s="230">
        <f>IF(N263="sníž. přenesená",J263,0)</f>
        <v>0</v>
      </c>
      <c r="BI263" s="230">
        <f>IF(N263="nulová",J263,0)</f>
        <v>0</v>
      </c>
      <c r="BJ263" s="23" t="s">
        <v>187</v>
      </c>
      <c r="BK263" s="230">
        <f>ROUND(I263*H263,0)</f>
        <v>0</v>
      </c>
      <c r="BL263" s="23" t="s">
        <v>224</v>
      </c>
      <c r="BM263" s="23" t="s">
        <v>470</v>
      </c>
    </row>
    <row r="264" spans="2:47" s="1" customFormat="1" ht="13.5">
      <c r="B264" s="45"/>
      <c r="C264" s="73"/>
      <c r="D264" s="233" t="s">
        <v>205</v>
      </c>
      <c r="E264" s="73"/>
      <c r="F264" s="254" t="s">
        <v>471</v>
      </c>
      <c r="G264" s="73"/>
      <c r="H264" s="73"/>
      <c r="I264" s="190"/>
      <c r="J264" s="73"/>
      <c r="K264" s="73"/>
      <c r="L264" s="71"/>
      <c r="M264" s="255"/>
      <c r="N264" s="46"/>
      <c r="O264" s="46"/>
      <c r="P264" s="46"/>
      <c r="Q264" s="46"/>
      <c r="R264" s="46"/>
      <c r="S264" s="46"/>
      <c r="T264" s="94"/>
      <c r="AT264" s="23" t="s">
        <v>205</v>
      </c>
      <c r="AU264" s="23" t="s">
        <v>187</v>
      </c>
    </row>
    <row r="265" spans="2:65" s="1" customFormat="1" ht="14.4" customHeight="1">
      <c r="B265" s="45"/>
      <c r="C265" s="220" t="s">
        <v>472</v>
      </c>
      <c r="D265" s="220" t="s">
        <v>182</v>
      </c>
      <c r="E265" s="221" t="s">
        <v>473</v>
      </c>
      <c r="F265" s="222" t="s">
        <v>474</v>
      </c>
      <c r="G265" s="223" t="s">
        <v>423</v>
      </c>
      <c r="H265" s="224">
        <v>1</v>
      </c>
      <c r="I265" s="225"/>
      <c r="J265" s="224">
        <f>ROUND(I265*H265,0)</f>
        <v>0</v>
      </c>
      <c r="K265" s="222" t="s">
        <v>193</v>
      </c>
      <c r="L265" s="71"/>
      <c r="M265" s="226" t="s">
        <v>22</v>
      </c>
      <c r="N265" s="227" t="s">
        <v>45</v>
      </c>
      <c r="O265" s="46"/>
      <c r="P265" s="228">
        <f>O265*H265</f>
        <v>0</v>
      </c>
      <c r="Q265" s="228">
        <v>0</v>
      </c>
      <c r="R265" s="228">
        <f>Q265*H265</f>
        <v>0</v>
      </c>
      <c r="S265" s="228">
        <v>0</v>
      </c>
      <c r="T265" s="229">
        <f>S265*H265</f>
        <v>0</v>
      </c>
      <c r="AR265" s="23" t="s">
        <v>224</v>
      </c>
      <c r="AT265" s="23" t="s">
        <v>182</v>
      </c>
      <c r="AU265" s="23" t="s">
        <v>187</v>
      </c>
      <c r="AY265" s="23" t="s">
        <v>180</v>
      </c>
      <c r="BE265" s="230">
        <f>IF(N265="základní",J265,0)</f>
        <v>0</v>
      </c>
      <c r="BF265" s="230">
        <f>IF(N265="snížená",J265,0)</f>
        <v>0</v>
      </c>
      <c r="BG265" s="230">
        <f>IF(N265="zákl. přenesená",J265,0)</f>
        <v>0</v>
      </c>
      <c r="BH265" s="230">
        <f>IF(N265="sníž. přenesená",J265,0)</f>
        <v>0</v>
      </c>
      <c r="BI265" s="230">
        <f>IF(N265="nulová",J265,0)</f>
        <v>0</v>
      </c>
      <c r="BJ265" s="23" t="s">
        <v>187</v>
      </c>
      <c r="BK265" s="230">
        <f>ROUND(I265*H265,0)</f>
        <v>0</v>
      </c>
      <c r="BL265" s="23" t="s">
        <v>224</v>
      </c>
      <c r="BM265" s="23" t="s">
        <v>475</v>
      </c>
    </row>
    <row r="266" spans="2:47" s="1" customFormat="1" ht="13.5">
      <c r="B266" s="45"/>
      <c r="C266" s="73"/>
      <c r="D266" s="233" t="s">
        <v>205</v>
      </c>
      <c r="E266" s="73"/>
      <c r="F266" s="254" t="s">
        <v>476</v>
      </c>
      <c r="G266" s="73"/>
      <c r="H266" s="73"/>
      <c r="I266" s="190"/>
      <c r="J266" s="73"/>
      <c r="K266" s="73"/>
      <c r="L266" s="71"/>
      <c r="M266" s="255"/>
      <c r="N266" s="46"/>
      <c r="O266" s="46"/>
      <c r="P266" s="46"/>
      <c r="Q266" s="46"/>
      <c r="R266" s="46"/>
      <c r="S266" s="46"/>
      <c r="T266" s="94"/>
      <c r="AT266" s="23" t="s">
        <v>205</v>
      </c>
      <c r="AU266" s="23" t="s">
        <v>187</v>
      </c>
    </row>
    <row r="267" spans="2:65" s="1" customFormat="1" ht="34.2" customHeight="1">
      <c r="B267" s="45"/>
      <c r="C267" s="220" t="s">
        <v>351</v>
      </c>
      <c r="D267" s="220" t="s">
        <v>182</v>
      </c>
      <c r="E267" s="221" t="s">
        <v>477</v>
      </c>
      <c r="F267" s="222" t="s">
        <v>478</v>
      </c>
      <c r="G267" s="223" t="s">
        <v>334</v>
      </c>
      <c r="H267" s="225"/>
      <c r="I267" s="225"/>
      <c r="J267" s="224">
        <f>ROUND(I267*H267,0)</f>
        <v>0</v>
      </c>
      <c r="K267" s="222" t="s">
        <v>193</v>
      </c>
      <c r="L267" s="71"/>
      <c r="M267" s="226" t="s">
        <v>22</v>
      </c>
      <c r="N267" s="227" t="s">
        <v>45</v>
      </c>
      <c r="O267" s="46"/>
      <c r="P267" s="228">
        <f>O267*H267</f>
        <v>0</v>
      </c>
      <c r="Q267" s="228">
        <v>0</v>
      </c>
      <c r="R267" s="228">
        <f>Q267*H267</f>
        <v>0</v>
      </c>
      <c r="S267" s="228">
        <v>0</v>
      </c>
      <c r="T267" s="229">
        <f>S267*H267</f>
        <v>0</v>
      </c>
      <c r="AR267" s="23" t="s">
        <v>224</v>
      </c>
      <c r="AT267" s="23" t="s">
        <v>182</v>
      </c>
      <c r="AU267" s="23" t="s">
        <v>187</v>
      </c>
      <c r="AY267" s="23" t="s">
        <v>180</v>
      </c>
      <c r="BE267" s="230">
        <f>IF(N267="základní",J267,0)</f>
        <v>0</v>
      </c>
      <c r="BF267" s="230">
        <f>IF(N267="snížená",J267,0)</f>
        <v>0</v>
      </c>
      <c r="BG267" s="230">
        <f>IF(N267="zákl. přenesená",J267,0)</f>
        <v>0</v>
      </c>
      <c r="BH267" s="230">
        <f>IF(N267="sníž. přenesená",J267,0)</f>
        <v>0</v>
      </c>
      <c r="BI267" s="230">
        <f>IF(N267="nulová",J267,0)</f>
        <v>0</v>
      </c>
      <c r="BJ267" s="23" t="s">
        <v>187</v>
      </c>
      <c r="BK267" s="230">
        <f>ROUND(I267*H267,0)</f>
        <v>0</v>
      </c>
      <c r="BL267" s="23" t="s">
        <v>224</v>
      </c>
      <c r="BM267" s="23" t="s">
        <v>479</v>
      </c>
    </row>
    <row r="268" spans="2:47" s="1" customFormat="1" ht="13.5">
      <c r="B268" s="45"/>
      <c r="C268" s="73"/>
      <c r="D268" s="233" t="s">
        <v>205</v>
      </c>
      <c r="E268" s="73"/>
      <c r="F268" s="254" t="s">
        <v>480</v>
      </c>
      <c r="G268" s="73"/>
      <c r="H268" s="73"/>
      <c r="I268" s="190"/>
      <c r="J268" s="73"/>
      <c r="K268" s="73"/>
      <c r="L268" s="71"/>
      <c r="M268" s="255"/>
      <c r="N268" s="46"/>
      <c r="O268" s="46"/>
      <c r="P268" s="46"/>
      <c r="Q268" s="46"/>
      <c r="R268" s="46"/>
      <c r="S268" s="46"/>
      <c r="T268" s="94"/>
      <c r="AT268" s="23" t="s">
        <v>205</v>
      </c>
      <c r="AU268" s="23" t="s">
        <v>187</v>
      </c>
    </row>
    <row r="269" spans="2:63" s="10" customFormat="1" ht="29.85" customHeight="1">
      <c r="B269" s="204"/>
      <c r="C269" s="205"/>
      <c r="D269" s="206" t="s">
        <v>72</v>
      </c>
      <c r="E269" s="218" t="s">
        <v>481</v>
      </c>
      <c r="F269" s="218" t="s">
        <v>482</v>
      </c>
      <c r="G269" s="205"/>
      <c r="H269" s="205"/>
      <c r="I269" s="208"/>
      <c r="J269" s="219">
        <f>BK269</f>
        <v>0</v>
      </c>
      <c r="K269" s="205"/>
      <c r="L269" s="210"/>
      <c r="M269" s="211"/>
      <c r="N269" s="212"/>
      <c r="O269" s="212"/>
      <c r="P269" s="213">
        <f>SUM(P270:P296)</f>
        <v>0</v>
      </c>
      <c r="Q269" s="212"/>
      <c r="R269" s="213">
        <f>SUM(R270:R296)</f>
        <v>0</v>
      </c>
      <c r="S269" s="212"/>
      <c r="T269" s="214">
        <f>SUM(T270:T296)</f>
        <v>0</v>
      </c>
      <c r="AR269" s="215" t="s">
        <v>187</v>
      </c>
      <c r="AT269" s="216" t="s">
        <v>72</v>
      </c>
      <c r="AU269" s="216" t="s">
        <v>10</v>
      </c>
      <c r="AY269" s="215" t="s">
        <v>180</v>
      </c>
      <c r="BK269" s="217">
        <f>SUM(BK270:BK296)</f>
        <v>0</v>
      </c>
    </row>
    <row r="270" spans="2:65" s="1" customFormat="1" ht="14.4" customHeight="1">
      <c r="B270" s="45"/>
      <c r="C270" s="220" t="s">
        <v>483</v>
      </c>
      <c r="D270" s="220" t="s">
        <v>182</v>
      </c>
      <c r="E270" s="221" t="s">
        <v>484</v>
      </c>
      <c r="F270" s="222" t="s">
        <v>485</v>
      </c>
      <c r="G270" s="223" t="s">
        <v>269</v>
      </c>
      <c r="H270" s="224">
        <v>1</v>
      </c>
      <c r="I270" s="225"/>
      <c r="J270" s="224">
        <f>ROUND(I270*H270,0)</f>
        <v>0</v>
      </c>
      <c r="K270" s="222" t="s">
        <v>22</v>
      </c>
      <c r="L270" s="71"/>
      <c r="M270" s="226" t="s">
        <v>22</v>
      </c>
      <c r="N270" s="227" t="s">
        <v>45</v>
      </c>
      <c r="O270" s="46"/>
      <c r="P270" s="228">
        <f>O270*H270</f>
        <v>0</v>
      </c>
      <c r="Q270" s="228">
        <v>0</v>
      </c>
      <c r="R270" s="228">
        <f>Q270*H270</f>
        <v>0</v>
      </c>
      <c r="S270" s="228">
        <v>0</v>
      </c>
      <c r="T270" s="229">
        <f>S270*H270</f>
        <v>0</v>
      </c>
      <c r="AR270" s="23" t="s">
        <v>224</v>
      </c>
      <c r="AT270" s="23" t="s">
        <v>182</v>
      </c>
      <c r="AU270" s="23" t="s">
        <v>187</v>
      </c>
      <c r="AY270" s="23" t="s">
        <v>180</v>
      </c>
      <c r="BE270" s="230">
        <f>IF(N270="základní",J270,0)</f>
        <v>0</v>
      </c>
      <c r="BF270" s="230">
        <f>IF(N270="snížená",J270,0)</f>
        <v>0</v>
      </c>
      <c r="BG270" s="230">
        <f>IF(N270="zákl. přenesená",J270,0)</f>
        <v>0</v>
      </c>
      <c r="BH270" s="230">
        <f>IF(N270="sníž. přenesená",J270,0)</f>
        <v>0</v>
      </c>
      <c r="BI270" s="230">
        <f>IF(N270="nulová",J270,0)</f>
        <v>0</v>
      </c>
      <c r="BJ270" s="23" t="s">
        <v>187</v>
      </c>
      <c r="BK270" s="230">
        <f>ROUND(I270*H270,0)</f>
        <v>0</v>
      </c>
      <c r="BL270" s="23" t="s">
        <v>224</v>
      </c>
      <c r="BM270" s="23" t="s">
        <v>486</v>
      </c>
    </row>
    <row r="271" spans="2:65" s="1" customFormat="1" ht="14.4" customHeight="1">
      <c r="B271" s="45"/>
      <c r="C271" s="220" t="s">
        <v>354</v>
      </c>
      <c r="D271" s="220" t="s">
        <v>182</v>
      </c>
      <c r="E271" s="221" t="s">
        <v>487</v>
      </c>
      <c r="F271" s="222" t="s">
        <v>488</v>
      </c>
      <c r="G271" s="223" t="s">
        <v>269</v>
      </c>
      <c r="H271" s="224">
        <v>1</v>
      </c>
      <c r="I271" s="225"/>
      <c r="J271" s="224">
        <f>ROUND(I271*H271,0)</f>
        <v>0</v>
      </c>
      <c r="K271" s="222" t="s">
        <v>22</v>
      </c>
      <c r="L271" s="71"/>
      <c r="M271" s="226" t="s">
        <v>22</v>
      </c>
      <c r="N271" s="227" t="s">
        <v>45</v>
      </c>
      <c r="O271" s="46"/>
      <c r="P271" s="228">
        <f>O271*H271</f>
        <v>0</v>
      </c>
      <c r="Q271" s="228">
        <v>0</v>
      </c>
      <c r="R271" s="228">
        <f>Q271*H271</f>
        <v>0</v>
      </c>
      <c r="S271" s="228">
        <v>0</v>
      </c>
      <c r="T271" s="229">
        <f>S271*H271</f>
        <v>0</v>
      </c>
      <c r="AR271" s="23" t="s">
        <v>224</v>
      </c>
      <c r="AT271" s="23" t="s">
        <v>182</v>
      </c>
      <c r="AU271" s="23" t="s">
        <v>187</v>
      </c>
      <c r="AY271" s="23" t="s">
        <v>180</v>
      </c>
      <c r="BE271" s="230">
        <f>IF(N271="základní",J271,0)</f>
        <v>0</v>
      </c>
      <c r="BF271" s="230">
        <f>IF(N271="snížená",J271,0)</f>
        <v>0</v>
      </c>
      <c r="BG271" s="230">
        <f>IF(N271="zákl. přenesená",J271,0)</f>
        <v>0</v>
      </c>
      <c r="BH271" s="230">
        <f>IF(N271="sníž. přenesená",J271,0)</f>
        <v>0</v>
      </c>
      <c r="BI271" s="230">
        <f>IF(N271="nulová",J271,0)</f>
        <v>0</v>
      </c>
      <c r="BJ271" s="23" t="s">
        <v>187</v>
      </c>
      <c r="BK271" s="230">
        <f>ROUND(I271*H271,0)</f>
        <v>0</v>
      </c>
      <c r="BL271" s="23" t="s">
        <v>224</v>
      </c>
      <c r="BM271" s="23" t="s">
        <v>489</v>
      </c>
    </row>
    <row r="272" spans="2:65" s="1" customFormat="1" ht="14.4" customHeight="1">
      <c r="B272" s="45"/>
      <c r="C272" s="220" t="s">
        <v>490</v>
      </c>
      <c r="D272" s="220" t="s">
        <v>182</v>
      </c>
      <c r="E272" s="221" t="s">
        <v>491</v>
      </c>
      <c r="F272" s="222" t="s">
        <v>492</v>
      </c>
      <c r="G272" s="223" t="s">
        <v>269</v>
      </c>
      <c r="H272" s="224">
        <v>2</v>
      </c>
      <c r="I272" s="225"/>
      <c r="J272" s="224">
        <f>ROUND(I272*H272,0)</f>
        <v>0</v>
      </c>
      <c r="K272" s="222" t="s">
        <v>22</v>
      </c>
      <c r="L272" s="71"/>
      <c r="M272" s="226" t="s">
        <v>22</v>
      </c>
      <c r="N272" s="227" t="s">
        <v>45</v>
      </c>
      <c r="O272" s="46"/>
      <c r="P272" s="228">
        <f>O272*H272</f>
        <v>0</v>
      </c>
      <c r="Q272" s="228">
        <v>0</v>
      </c>
      <c r="R272" s="228">
        <f>Q272*H272</f>
        <v>0</v>
      </c>
      <c r="S272" s="228">
        <v>0</v>
      </c>
      <c r="T272" s="229">
        <f>S272*H272</f>
        <v>0</v>
      </c>
      <c r="AR272" s="23" t="s">
        <v>224</v>
      </c>
      <c r="AT272" s="23" t="s">
        <v>182</v>
      </c>
      <c r="AU272" s="23" t="s">
        <v>187</v>
      </c>
      <c r="AY272" s="23" t="s">
        <v>180</v>
      </c>
      <c r="BE272" s="230">
        <f>IF(N272="základní",J272,0)</f>
        <v>0</v>
      </c>
      <c r="BF272" s="230">
        <f>IF(N272="snížená",J272,0)</f>
        <v>0</v>
      </c>
      <c r="BG272" s="230">
        <f>IF(N272="zákl. přenesená",J272,0)</f>
        <v>0</v>
      </c>
      <c r="BH272" s="230">
        <f>IF(N272="sníž. přenesená",J272,0)</f>
        <v>0</v>
      </c>
      <c r="BI272" s="230">
        <f>IF(N272="nulová",J272,0)</f>
        <v>0</v>
      </c>
      <c r="BJ272" s="23" t="s">
        <v>187</v>
      </c>
      <c r="BK272" s="230">
        <f>ROUND(I272*H272,0)</f>
        <v>0</v>
      </c>
      <c r="BL272" s="23" t="s">
        <v>224</v>
      </c>
      <c r="BM272" s="23" t="s">
        <v>493</v>
      </c>
    </row>
    <row r="273" spans="2:65" s="1" customFormat="1" ht="14.4" customHeight="1">
      <c r="B273" s="45"/>
      <c r="C273" s="220" t="s">
        <v>359</v>
      </c>
      <c r="D273" s="220" t="s">
        <v>182</v>
      </c>
      <c r="E273" s="221" t="s">
        <v>494</v>
      </c>
      <c r="F273" s="222" t="s">
        <v>495</v>
      </c>
      <c r="G273" s="223" t="s">
        <v>203</v>
      </c>
      <c r="H273" s="224">
        <v>18</v>
      </c>
      <c r="I273" s="225"/>
      <c r="J273" s="224">
        <f>ROUND(I273*H273,0)</f>
        <v>0</v>
      </c>
      <c r="K273" s="222" t="s">
        <v>22</v>
      </c>
      <c r="L273" s="71"/>
      <c r="M273" s="226" t="s">
        <v>22</v>
      </c>
      <c r="N273" s="227" t="s">
        <v>45</v>
      </c>
      <c r="O273" s="46"/>
      <c r="P273" s="228">
        <f>O273*H273</f>
        <v>0</v>
      </c>
      <c r="Q273" s="228">
        <v>0</v>
      </c>
      <c r="R273" s="228">
        <f>Q273*H273</f>
        <v>0</v>
      </c>
      <c r="S273" s="228">
        <v>0</v>
      </c>
      <c r="T273" s="229">
        <f>S273*H273</f>
        <v>0</v>
      </c>
      <c r="AR273" s="23" t="s">
        <v>224</v>
      </c>
      <c r="AT273" s="23" t="s">
        <v>182</v>
      </c>
      <c r="AU273" s="23" t="s">
        <v>187</v>
      </c>
      <c r="AY273" s="23" t="s">
        <v>180</v>
      </c>
      <c r="BE273" s="230">
        <f>IF(N273="základní",J273,0)</f>
        <v>0</v>
      </c>
      <c r="BF273" s="230">
        <f>IF(N273="snížená",J273,0)</f>
        <v>0</v>
      </c>
      <c r="BG273" s="230">
        <f>IF(N273="zákl. přenesená",J273,0)</f>
        <v>0</v>
      </c>
      <c r="BH273" s="230">
        <f>IF(N273="sníž. přenesená",J273,0)</f>
        <v>0</v>
      </c>
      <c r="BI273" s="230">
        <f>IF(N273="nulová",J273,0)</f>
        <v>0</v>
      </c>
      <c r="BJ273" s="23" t="s">
        <v>187</v>
      </c>
      <c r="BK273" s="230">
        <f>ROUND(I273*H273,0)</f>
        <v>0</v>
      </c>
      <c r="BL273" s="23" t="s">
        <v>224</v>
      </c>
      <c r="BM273" s="23" t="s">
        <v>496</v>
      </c>
    </row>
    <row r="274" spans="2:65" s="1" customFormat="1" ht="14.4" customHeight="1">
      <c r="B274" s="45"/>
      <c r="C274" s="220" t="s">
        <v>497</v>
      </c>
      <c r="D274" s="220" t="s">
        <v>182</v>
      </c>
      <c r="E274" s="221" t="s">
        <v>498</v>
      </c>
      <c r="F274" s="222" t="s">
        <v>499</v>
      </c>
      <c r="G274" s="223" t="s">
        <v>203</v>
      </c>
      <c r="H274" s="224">
        <v>60</v>
      </c>
      <c r="I274" s="225"/>
      <c r="J274" s="224">
        <f>ROUND(I274*H274,0)</f>
        <v>0</v>
      </c>
      <c r="K274" s="222" t="s">
        <v>22</v>
      </c>
      <c r="L274" s="71"/>
      <c r="M274" s="226" t="s">
        <v>22</v>
      </c>
      <c r="N274" s="227" t="s">
        <v>45</v>
      </c>
      <c r="O274" s="46"/>
      <c r="P274" s="228">
        <f>O274*H274</f>
        <v>0</v>
      </c>
      <c r="Q274" s="228">
        <v>0</v>
      </c>
      <c r="R274" s="228">
        <f>Q274*H274</f>
        <v>0</v>
      </c>
      <c r="S274" s="228">
        <v>0</v>
      </c>
      <c r="T274" s="229">
        <f>S274*H274</f>
        <v>0</v>
      </c>
      <c r="AR274" s="23" t="s">
        <v>224</v>
      </c>
      <c r="AT274" s="23" t="s">
        <v>182</v>
      </c>
      <c r="AU274" s="23" t="s">
        <v>187</v>
      </c>
      <c r="AY274" s="23" t="s">
        <v>180</v>
      </c>
      <c r="BE274" s="230">
        <f>IF(N274="základní",J274,0)</f>
        <v>0</v>
      </c>
      <c r="BF274" s="230">
        <f>IF(N274="snížená",J274,0)</f>
        <v>0</v>
      </c>
      <c r="BG274" s="230">
        <f>IF(N274="zákl. přenesená",J274,0)</f>
        <v>0</v>
      </c>
      <c r="BH274" s="230">
        <f>IF(N274="sníž. přenesená",J274,0)</f>
        <v>0</v>
      </c>
      <c r="BI274" s="230">
        <f>IF(N274="nulová",J274,0)</f>
        <v>0</v>
      </c>
      <c r="BJ274" s="23" t="s">
        <v>187</v>
      </c>
      <c r="BK274" s="230">
        <f>ROUND(I274*H274,0)</f>
        <v>0</v>
      </c>
      <c r="BL274" s="23" t="s">
        <v>224</v>
      </c>
      <c r="BM274" s="23" t="s">
        <v>500</v>
      </c>
    </row>
    <row r="275" spans="2:65" s="1" customFormat="1" ht="14.4" customHeight="1">
      <c r="B275" s="45"/>
      <c r="C275" s="220" t="s">
        <v>363</v>
      </c>
      <c r="D275" s="220" t="s">
        <v>182</v>
      </c>
      <c r="E275" s="221" t="s">
        <v>501</v>
      </c>
      <c r="F275" s="222" t="s">
        <v>502</v>
      </c>
      <c r="G275" s="223" t="s">
        <v>203</v>
      </c>
      <c r="H275" s="224">
        <v>100</v>
      </c>
      <c r="I275" s="225"/>
      <c r="J275" s="224">
        <f>ROUND(I275*H275,0)</f>
        <v>0</v>
      </c>
      <c r="K275" s="222" t="s">
        <v>22</v>
      </c>
      <c r="L275" s="71"/>
      <c r="M275" s="226" t="s">
        <v>22</v>
      </c>
      <c r="N275" s="227" t="s">
        <v>45</v>
      </c>
      <c r="O275" s="46"/>
      <c r="P275" s="228">
        <f>O275*H275</f>
        <v>0</v>
      </c>
      <c r="Q275" s="228">
        <v>0</v>
      </c>
      <c r="R275" s="228">
        <f>Q275*H275</f>
        <v>0</v>
      </c>
      <c r="S275" s="228">
        <v>0</v>
      </c>
      <c r="T275" s="229">
        <f>S275*H275</f>
        <v>0</v>
      </c>
      <c r="AR275" s="23" t="s">
        <v>224</v>
      </c>
      <c r="AT275" s="23" t="s">
        <v>182</v>
      </c>
      <c r="AU275" s="23" t="s">
        <v>187</v>
      </c>
      <c r="AY275" s="23" t="s">
        <v>180</v>
      </c>
      <c r="BE275" s="230">
        <f>IF(N275="základní",J275,0)</f>
        <v>0</v>
      </c>
      <c r="BF275" s="230">
        <f>IF(N275="snížená",J275,0)</f>
        <v>0</v>
      </c>
      <c r="BG275" s="230">
        <f>IF(N275="zákl. přenesená",J275,0)</f>
        <v>0</v>
      </c>
      <c r="BH275" s="230">
        <f>IF(N275="sníž. přenesená",J275,0)</f>
        <v>0</v>
      </c>
      <c r="BI275" s="230">
        <f>IF(N275="nulová",J275,0)</f>
        <v>0</v>
      </c>
      <c r="BJ275" s="23" t="s">
        <v>187</v>
      </c>
      <c r="BK275" s="230">
        <f>ROUND(I275*H275,0)</f>
        <v>0</v>
      </c>
      <c r="BL275" s="23" t="s">
        <v>224</v>
      </c>
      <c r="BM275" s="23" t="s">
        <v>503</v>
      </c>
    </row>
    <row r="276" spans="2:65" s="1" customFormat="1" ht="14.4" customHeight="1">
      <c r="B276" s="45"/>
      <c r="C276" s="220" t="s">
        <v>504</v>
      </c>
      <c r="D276" s="220" t="s">
        <v>182</v>
      </c>
      <c r="E276" s="221" t="s">
        <v>505</v>
      </c>
      <c r="F276" s="222" t="s">
        <v>506</v>
      </c>
      <c r="G276" s="223" t="s">
        <v>203</v>
      </c>
      <c r="H276" s="224">
        <v>25</v>
      </c>
      <c r="I276" s="225"/>
      <c r="J276" s="224">
        <f>ROUND(I276*H276,0)</f>
        <v>0</v>
      </c>
      <c r="K276" s="222" t="s">
        <v>22</v>
      </c>
      <c r="L276" s="71"/>
      <c r="M276" s="226" t="s">
        <v>22</v>
      </c>
      <c r="N276" s="227" t="s">
        <v>45</v>
      </c>
      <c r="O276" s="46"/>
      <c r="P276" s="228">
        <f>O276*H276</f>
        <v>0</v>
      </c>
      <c r="Q276" s="228">
        <v>0</v>
      </c>
      <c r="R276" s="228">
        <f>Q276*H276</f>
        <v>0</v>
      </c>
      <c r="S276" s="228">
        <v>0</v>
      </c>
      <c r="T276" s="229">
        <f>S276*H276</f>
        <v>0</v>
      </c>
      <c r="AR276" s="23" t="s">
        <v>224</v>
      </c>
      <c r="AT276" s="23" t="s">
        <v>182</v>
      </c>
      <c r="AU276" s="23" t="s">
        <v>187</v>
      </c>
      <c r="AY276" s="23" t="s">
        <v>180</v>
      </c>
      <c r="BE276" s="230">
        <f>IF(N276="základní",J276,0)</f>
        <v>0</v>
      </c>
      <c r="BF276" s="230">
        <f>IF(N276="snížená",J276,0)</f>
        <v>0</v>
      </c>
      <c r="BG276" s="230">
        <f>IF(N276="zákl. přenesená",J276,0)</f>
        <v>0</v>
      </c>
      <c r="BH276" s="230">
        <f>IF(N276="sníž. přenesená",J276,0)</f>
        <v>0</v>
      </c>
      <c r="BI276" s="230">
        <f>IF(N276="nulová",J276,0)</f>
        <v>0</v>
      </c>
      <c r="BJ276" s="23" t="s">
        <v>187</v>
      </c>
      <c r="BK276" s="230">
        <f>ROUND(I276*H276,0)</f>
        <v>0</v>
      </c>
      <c r="BL276" s="23" t="s">
        <v>224</v>
      </c>
      <c r="BM276" s="23" t="s">
        <v>507</v>
      </c>
    </row>
    <row r="277" spans="2:65" s="1" customFormat="1" ht="14.4" customHeight="1">
      <c r="B277" s="45"/>
      <c r="C277" s="220" t="s">
        <v>367</v>
      </c>
      <c r="D277" s="220" t="s">
        <v>182</v>
      </c>
      <c r="E277" s="221" t="s">
        <v>508</v>
      </c>
      <c r="F277" s="222" t="s">
        <v>509</v>
      </c>
      <c r="G277" s="223" t="s">
        <v>203</v>
      </c>
      <c r="H277" s="224">
        <v>18</v>
      </c>
      <c r="I277" s="225"/>
      <c r="J277" s="224">
        <f>ROUND(I277*H277,0)</f>
        <v>0</v>
      </c>
      <c r="K277" s="222" t="s">
        <v>22</v>
      </c>
      <c r="L277" s="71"/>
      <c r="M277" s="226" t="s">
        <v>22</v>
      </c>
      <c r="N277" s="227" t="s">
        <v>45</v>
      </c>
      <c r="O277" s="46"/>
      <c r="P277" s="228">
        <f>O277*H277</f>
        <v>0</v>
      </c>
      <c r="Q277" s="228">
        <v>0</v>
      </c>
      <c r="R277" s="228">
        <f>Q277*H277</f>
        <v>0</v>
      </c>
      <c r="S277" s="228">
        <v>0</v>
      </c>
      <c r="T277" s="229">
        <f>S277*H277</f>
        <v>0</v>
      </c>
      <c r="AR277" s="23" t="s">
        <v>224</v>
      </c>
      <c r="AT277" s="23" t="s">
        <v>182</v>
      </c>
      <c r="AU277" s="23" t="s">
        <v>187</v>
      </c>
      <c r="AY277" s="23" t="s">
        <v>180</v>
      </c>
      <c r="BE277" s="230">
        <f>IF(N277="základní",J277,0)</f>
        <v>0</v>
      </c>
      <c r="BF277" s="230">
        <f>IF(N277="snížená",J277,0)</f>
        <v>0</v>
      </c>
      <c r="BG277" s="230">
        <f>IF(N277="zákl. přenesená",J277,0)</f>
        <v>0</v>
      </c>
      <c r="BH277" s="230">
        <f>IF(N277="sníž. přenesená",J277,0)</f>
        <v>0</v>
      </c>
      <c r="BI277" s="230">
        <f>IF(N277="nulová",J277,0)</f>
        <v>0</v>
      </c>
      <c r="BJ277" s="23" t="s">
        <v>187</v>
      </c>
      <c r="BK277" s="230">
        <f>ROUND(I277*H277,0)</f>
        <v>0</v>
      </c>
      <c r="BL277" s="23" t="s">
        <v>224</v>
      </c>
      <c r="BM277" s="23" t="s">
        <v>510</v>
      </c>
    </row>
    <row r="278" spans="2:65" s="1" customFormat="1" ht="14.4" customHeight="1">
      <c r="B278" s="45"/>
      <c r="C278" s="220" t="s">
        <v>511</v>
      </c>
      <c r="D278" s="220" t="s">
        <v>182</v>
      </c>
      <c r="E278" s="221" t="s">
        <v>512</v>
      </c>
      <c r="F278" s="222" t="s">
        <v>513</v>
      </c>
      <c r="G278" s="223" t="s">
        <v>203</v>
      </c>
      <c r="H278" s="224">
        <v>3</v>
      </c>
      <c r="I278" s="225"/>
      <c r="J278" s="224">
        <f>ROUND(I278*H278,0)</f>
        <v>0</v>
      </c>
      <c r="K278" s="222" t="s">
        <v>22</v>
      </c>
      <c r="L278" s="71"/>
      <c r="M278" s="226" t="s">
        <v>22</v>
      </c>
      <c r="N278" s="227" t="s">
        <v>45</v>
      </c>
      <c r="O278" s="46"/>
      <c r="P278" s="228">
        <f>O278*H278</f>
        <v>0</v>
      </c>
      <c r="Q278" s="228">
        <v>0</v>
      </c>
      <c r="R278" s="228">
        <f>Q278*H278</f>
        <v>0</v>
      </c>
      <c r="S278" s="228">
        <v>0</v>
      </c>
      <c r="T278" s="229">
        <f>S278*H278</f>
        <v>0</v>
      </c>
      <c r="AR278" s="23" t="s">
        <v>224</v>
      </c>
      <c r="AT278" s="23" t="s">
        <v>182</v>
      </c>
      <c r="AU278" s="23" t="s">
        <v>187</v>
      </c>
      <c r="AY278" s="23" t="s">
        <v>180</v>
      </c>
      <c r="BE278" s="230">
        <f>IF(N278="základní",J278,0)</f>
        <v>0</v>
      </c>
      <c r="BF278" s="230">
        <f>IF(N278="snížená",J278,0)</f>
        <v>0</v>
      </c>
      <c r="BG278" s="230">
        <f>IF(N278="zákl. přenesená",J278,0)</f>
        <v>0</v>
      </c>
      <c r="BH278" s="230">
        <f>IF(N278="sníž. přenesená",J278,0)</f>
        <v>0</v>
      </c>
      <c r="BI278" s="230">
        <f>IF(N278="nulová",J278,0)</f>
        <v>0</v>
      </c>
      <c r="BJ278" s="23" t="s">
        <v>187</v>
      </c>
      <c r="BK278" s="230">
        <f>ROUND(I278*H278,0)</f>
        <v>0</v>
      </c>
      <c r="BL278" s="23" t="s">
        <v>224</v>
      </c>
      <c r="BM278" s="23" t="s">
        <v>514</v>
      </c>
    </row>
    <row r="279" spans="2:65" s="1" customFormat="1" ht="14.4" customHeight="1">
      <c r="B279" s="45"/>
      <c r="C279" s="220" t="s">
        <v>370</v>
      </c>
      <c r="D279" s="220" t="s">
        <v>182</v>
      </c>
      <c r="E279" s="221" t="s">
        <v>515</v>
      </c>
      <c r="F279" s="222" t="s">
        <v>516</v>
      </c>
      <c r="G279" s="223" t="s">
        <v>269</v>
      </c>
      <c r="H279" s="224">
        <v>28</v>
      </c>
      <c r="I279" s="225"/>
      <c r="J279" s="224">
        <f>ROUND(I279*H279,0)</f>
        <v>0</v>
      </c>
      <c r="K279" s="222" t="s">
        <v>22</v>
      </c>
      <c r="L279" s="71"/>
      <c r="M279" s="226" t="s">
        <v>22</v>
      </c>
      <c r="N279" s="227" t="s">
        <v>45</v>
      </c>
      <c r="O279" s="46"/>
      <c r="P279" s="228">
        <f>O279*H279</f>
        <v>0</v>
      </c>
      <c r="Q279" s="228">
        <v>0</v>
      </c>
      <c r="R279" s="228">
        <f>Q279*H279</f>
        <v>0</v>
      </c>
      <c r="S279" s="228">
        <v>0</v>
      </c>
      <c r="T279" s="229">
        <f>S279*H279</f>
        <v>0</v>
      </c>
      <c r="AR279" s="23" t="s">
        <v>224</v>
      </c>
      <c r="AT279" s="23" t="s">
        <v>182</v>
      </c>
      <c r="AU279" s="23" t="s">
        <v>187</v>
      </c>
      <c r="AY279" s="23" t="s">
        <v>180</v>
      </c>
      <c r="BE279" s="230">
        <f>IF(N279="základní",J279,0)</f>
        <v>0</v>
      </c>
      <c r="BF279" s="230">
        <f>IF(N279="snížená",J279,0)</f>
        <v>0</v>
      </c>
      <c r="BG279" s="230">
        <f>IF(N279="zákl. přenesená",J279,0)</f>
        <v>0</v>
      </c>
      <c r="BH279" s="230">
        <f>IF(N279="sníž. přenesená",J279,0)</f>
        <v>0</v>
      </c>
      <c r="BI279" s="230">
        <f>IF(N279="nulová",J279,0)</f>
        <v>0</v>
      </c>
      <c r="BJ279" s="23" t="s">
        <v>187</v>
      </c>
      <c r="BK279" s="230">
        <f>ROUND(I279*H279,0)</f>
        <v>0</v>
      </c>
      <c r="BL279" s="23" t="s">
        <v>224</v>
      </c>
      <c r="BM279" s="23" t="s">
        <v>517</v>
      </c>
    </row>
    <row r="280" spans="2:65" s="1" customFormat="1" ht="14.4" customHeight="1">
      <c r="B280" s="45"/>
      <c r="C280" s="220" t="s">
        <v>518</v>
      </c>
      <c r="D280" s="220" t="s">
        <v>182</v>
      </c>
      <c r="E280" s="221" t="s">
        <v>519</v>
      </c>
      <c r="F280" s="222" t="s">
        <v>520</v>
      </c>
      <c r="G280" s="223" t="s">
        <v>269</v>
      </c>
      <c r="H280" s="224">
        <v>4</v>
      </c>
      <c r="I280" s="225"/>
      <c r="J280" s="224">
        <f>ROUND(I280*H280,0)</f>
        <v>0</v>
      </c>
      <c r="K280" s="222" t="s">
        <v>22</v>
      </c>
      <c r="L280" s="71"/>
      <c r="M280" s="226" t="s">
        <v>22</v>
      </c>
      <c r="N280" s="227" t="s">
        <v>45</v>
      </c>
      <c r="O280" s="46"/>
      <c r="P280" s="228">
        <f>O280*H280</f>
        <v>0</v>
      </c>
      <c r="Q280" s="228">
        <v>0</v>
      </c>
      <c r="R280" s="228">
        <f>Q280*H280</f>
        <v>0</v>
      </c>
      <c r="S280" s="228">
        <v>0</v>
      </c>
      <c r="T280" s="229">
        <f>S280*H280</f>
        <v>0</v>
      </c>
      <c r="AR280" s="23" t="s">
        <v>224</v>
      </c>
      <c r="AT280" s="23" t="s">
        <v>182</v>
      </c>
      <c r="AU280" s="23" t="s">
        <v>187</v>
      </c>
      <c r="AY280" s="23" t="s">
        <v>180</v>
      </c>
      <c r="BE280" s="230">
        <f>IF(N280="základní",J280,0)</f>
        <v>0</v>
      </c>
      <c r="BF280" s="230">
        <f>IF(N280="snížená",J280,0)</f>
        <v>0</v>
      </c>
      <c r="BG280" s="230">
        <f>IF(N280="zákl. přenesená",J280,0)</f>
        <v>0</v>
      </c>
      <c r="BH280" s="230">
        <f>IF(N280="sníž. přenesená",J280,0)</f>
        <v>0</v>
      </c>
      <c r="BI280" s="230">
        <f>IF(N280="nulová",J280,0)</f>
        <v>0</v>
      </c>
      <c r="BJ280" s="23" t="s">
        <v>187</v>
      </c>
      <c r="BK280" s="230">
        <f>ROUND(I280*H280,0)</f>
        <v>0</v>
      </c>
      <c r="BL280" s="23" t="s">
        <v>224</v>
      </c>
      <c r="BM280" s="23" t="s">
        <v>521</v>
      </c>
    </row>
    <row r="281" spans="2:65" s="1" customFormat="1" ht="14.4" customHeight="1">
      <c r="B281" s="45"/>
      <c r="C281" s="220" t="s">
        <v>374</v>
      </c>
      <c r="D281" s="220" t="s">
        <v>182</v>
      </c>
      <c r="E281" s="221" t="s">
        <v>522</v>
      </c>
      <c r="F281" s="222" t="s">
        <v>523</v>
      </c>
      <c r="G281" s="223" t="s">
        <v>269</v>
      </c>
      <c r="H281" s="224">
        <v>2</v>
      </c>
      <c r="I281" s="225"/>
      <c r="J281" s="224">
        <f>ROUND(I281*H281,0)</f>
        <v>0</v>
      </c>
      <c r="K281" s="222" t="s">
        <v>22</v>
      </c>
      <c r="L281" s="71"/>
      <c r="M281" s="226" t="s">
        <v>22</v>
      </c>
      <c r="N281" s="227" t="s">
        <v>45</v>
      </c>
      <c r="O281" s="46"/>
      <c r="P281" s="228">
        <f>O281*H281</f>
        <v>0</v>
      </c>
      <c r="Q281" s="228">
        <v>0</v>
      </c>
      <c r="R281" s="228">
        <f>Q281*H281</f>
        <v>0</v>
      </c>
      <c r="S281" s="228">
        <v>0</v>
      </c>
      <c r="T281" s="229">
        <f>S281*H281</f>
        <v>0</v>
      </c>
      <c r="AR281" s="23" t="s">
        <v>224</v>
      </c>
      <c r="AT281" s="23" t="s">
        <v>182</v>
      </c>
      <c r="AU281" s="23" t="s">
        <v>187</v>
      </c>
      <c r="AY281" s="23" t="s">
        <v>180</v>
      </c>
      <c r="BE281" s="230">
        <f>IF(N281="základní",J281,0)</f>
        <v>0</v>
      </c>
      <c r="BF281" s="230">
        <f>IF(N281="snížená",J281,0)</f>
        <v>0</v>
      </c>
      <c r="BG281" s="230">
        <f>IF(N281="zákl. přenesená",J281,0)</f>
        <v>0</v>
      </c>
      <c r="BH281" s="230">
        <f>IF(N281="sníž. přenesená",J281,0)</f>
        <v>0</v>
      </c>
      <c r="BI281" s="230">
        <f>IF(N281="nulová",J281,0)</f>
        <v>0</v>
      </c>
      <c r="BJ281" s="23" t="s">
        <v>187</v>
      </c>
      <c r="BK281" s="230">
        <f>ROUND(I281*H281,0)</f>
        <v>0</v>
      </c>
      <c r="BL281" s="23" t="s">
        <v>224</v>
      </c>
      <c r="BM281" s="23" t="s">
        <v>524</v>
      </c>
    </row>
    <row r="282" spans="2:65" s="1" customFormat="1" ht="14.4" customHeight="1">
      <c r="B282" s="45"/>
      <c r="C282" s="220" t="s">
        <v>525</v>
      </c>
      <c r="D282" s="220" t="s">
        <v>182</v>
      </c>
      <c r="E282" s="221" t="s">
        <v>526</v>
      </c>
      <c r="F282" s="222" t="s">
        <v>527</v>
      </c>
      <c r="G282" s="223" t="s">
        <v>269</v>
      </c>
      <c r="H282" s="224">
        <v>15</v>
      </c>
      <c r="I282" s="225"/>
      <c r="J282" s="224">
        <f>ROUND(I282*H282,0)</f>
        <v>0</v>
      </c>
      <c r="K282" s="222" t="s">
        <v>22</v>
      </c>
      <c r="L282" s="71"/>
      <c r="M282" s="226" t="s">
        <v>22</v>
      </c>
      <c r="N282" s="227" t="s">
        <v>45</v>
      </c>
      <c r="O282" s="46"/>
      <c r="P282" s="228">
        <f>O282*H282</f>
        <v>0</v>
      </c>
      <c r="Q282" s="228">
        <v>0</v>
      </c>
      <c r="R282" s="228">
        <f>Q282*H282</f>
        <v>0</v>
      </c>
      <c r="S282" s="228">
        <v>0</v>
      </c>
      <c r="T282" s="229">
        <f>S282*H282</f>
        <v>0</v>
      </c>
      <c r="AR282" s="23" t="s">
        <v>224</v>
      </c>
      <c r="AT282" s="23" t="s">
        <v>182</v>
      </c>
      <c r="AU282" s="23" t="s">
        <v>187</v>
      </c>
      <c r="AY282" s="23" t="s">
        <v>180</v>
      </c>
      <c r="BE282" s="230">
        <f>IF(N282="základní",J282,0)</f>
        <v>0</v>
      </c>
      <c r="BF282" s="230">
        <f>IF(N282="snížená",J282,0)</f>
        <v>0</v>
      </c>
      <c r="BG282" s="230">
        <f>IF(N282="zákl. přenesená",J282,0)</f>
        <v>0</v>
      </c>
      <c r="BH282" s="230">
        <f>IF(N282="sníž. přenesená",J282,0)</f>
        <v>0</v>
      </c>
      <c r="BI282" s="230">
        <f>IF(N282="nulová",J282,0)</f>
        <v>0</v>
      </c>
      <c r="BJ282" s="23" t="s">
        <v>187</v>
      </c>
      <c r="BK282" s="230">
        <f>ROUND(I282*H282,0)</f>
        <v>0</v>
      </c>
      <c r="BL282" s="23" t="s">
        <v>224</v>
      </c>
      <c r="BM282" s="23" t="s">
        <v>528</v>
      </c>
    </row>
    <row r="283" spans="2:65" s="1" customFormat="1" ht="14.4" customHeight="1">
      <c r="B283" s="45"/>
      <c r="C283" s="220" t="s">
        <v>378</v>
      </c>
      <c r="D283" s="220" t="s">
        <v>182</v>
      </c>
      <c r="E283" s="221" t="s">
        <v>529</v>
      </c>
      <c r="F283" s="222" t="s">
        <v>530</v>
      </c>
      <c r="G283" s="223" t="s">
        <v>269</v>
      </c>
      <c r="H283" s="224">
        <v>21</v>
      </c>
      <c r="I283" s="225"/>
      <c r="J283" s="224">
        <f>ROUND(I283*H283,0)</f>
        <v>0</v>
      </c>
      <c r="K283" s="222" t="s">
        <v>22</v>
      </c>
      <c r="L283" s="71"/>
      <c r="M283" s="226" t="s">
        <v>22</v>
      </c>
      <c r="N283" s="227" t="s">
        <v>45</v>
      </c>
      <c r="O283" s="46"/>
      <c r="P283" s="228">
        <f>O283*H283</f>
        <v>0</v>
      </c>
      <c r="Q283" s="228">
        <v>0</v>
      </c>
      <c r="R283" s="228">
        <f>Q283*H283</f>
        <v>0</v>
      </c>
      <c r="S283" s="228">
        <v>0</v>
      </c>
      <c r="T283" s="229">
        <f>S283*H283</f>
        <v>0</v>
      </c>
      <c r="AR283" s="23" t="s">
        <v>224</v>
      </c>
      <c r="AT283" s="23" t="s">
        <v>182</v>
      </c>
      <c r="AU283" s="23" t="s">
        <v>187</v>
      </c>
      <c r="AY283" s="23" t="s">
        <v>180</v>
      </c>
      <c r="BE283" s="230">
        <f>IF(N283="základní",J283,0)</f>
        <v>0</v>
      </c>
      <c r="BF283" s="230">
        <f>IF(N283="snížená",J283,0)</f>
        <v>0</v>
      </c>
      <c r="BG283" s="230">
        <f>IF(N283="zákl. přenesená",J283,0)</f>
        <v>0</v>
      </c>
      <c r="BH283" s="230">
        <f>IF(N283="sníž. přenesená",J283,0)</f>
        <v>0</v>
      </c>
      <c r="BI283" s="230">
        <f>IF(N283="nulová",J283,0)</f>
        <v>0</v>
      </c>
      <c r="BJ283" s="23" t="s">
        <v>187</v>
      </c>
      <c r="BK283" s="230">
        <f>ROUND(I283*H283,0)</f>
        <v>0</v>
      </c>
      <c r="BL283" s="23" t="s">
        <v>224</v>
      </c>
      <c r="BM283" s="23" t="s">
        <v>531</v>
      </c>
    </row>
    <row r="284" spans="2:65" s="1" customFormat="1" ht="14.4" customHeight="1">
      <c r="B284" s="45"/>
      <c r="C284" s="220" t="s">
        <v>532</v>
      </c>
      <c r="D284" s="220" t="s">
        <v>182</v>
      </c>
      <c r="E284" s="221" t="s">
        <v>533</v>
      </c>
      <c r="F284" s="222" t="s">
        <v>534</v>
      </c>
      <c r="G284" s="223" t="s">
        <v>269</v>
      </c>
      <c r="H284" s="224">
        <v>12</v>
      </c>
      <c r="I284" s="225"/>
      <c r="J284" s="224">
        <f>ROUND(I284*H284,0)</f>
        <v>0</v>
      </c>
      <c r="K284" s="222" t="s">
        <v>22</v>
      </c>
      <c r="L284" s="71"/>
      <c r="M284" s="226" t="s">
        <v>22</v>
      </c>
      <c r="N284" s="227" t="s">
        <v>45</v>
      </c>
      <c r="O284" s="46"/>
      <c r="P284" s="228">
        <f>O284*H284</f>
        <v>0</v>
      </c>
      <c r="Q284" s="228">
        <v>0</v>
      </c>
      <c r="R284" s="228">
        <f>Q284*H284</f>
        <v>0</v>
      </c>
      <c r="S284" s="228">
        <v>0</v>
      </c>
      <c r="T284" s="229">
        <f>S284*H284</f>
        <v>0</v>
      </c>
      <c r="AR284" s="23" t="s">
        <v>224</v>
      </c>
      <c r="AT284" s="23" t="s">
        <v>182</v>
      </c>
      <c r="AU284" s="23" t="s">
        <v>187</v>
      </c>
      <c r="AY284" s="23" t="s">
        <v>180</v>
      </c>
      <c r="BE284" s="230">
        <f>IF(N284="základní",J284,0)</f>
        <v>0</v>
      </c>
      <c r="BF284" s="230">
        <f>IF(N284="snížená",J284,0)</f>
        <v>0</v>
      </c>
      <c r="BG284" s="230">
        <f>IF(N284="zákl. přenesená",J284,0)</f>
        <v>0</v>
      </c>
      <c r="BH284" s="230">
        <f>IF(N284="sníž. přenesená",J284,0)</f>
        <v>0</v>
      </c>
      <c r="BI284" s="230">
        <f>IF(N284="nulová",J284,0)</f>
        <v>0</v>
      </c>
      <c r="BJ284" s="23" t="s">
        <v>187</v>
      </c>
      <c r="BK284" s="230">
        <f>ROUND(I284*H284,0)</f>
        <v>0</v>
      </c>
      <c r="BL284" s="23" t="s">
        <v>224</v>
      </c>
      <c r="BM284" s="23" t="s">
        <v>535</v>
      </c>
    </row>
    <row r="285" spans="2:65" s="1" customFormat="1" ht="14.4" customHeight="1">
      <c r="B285" s="45"/>
      <c r="C285" s="220" t="s">
        <v>383</v>
      </c>
      <c r="D285" s="220" t="s">
        <v>182</v>
      </c>
      <c r="E285" s="221" t="s">
        <v>536</v>
      </c>
      <c r="F285" s="222" t="s">
        <v>537</v>
      </c>
      <c r="G285" s="223" t="s">
        <v>269</v>
      </c>
      <c r="H285" s="224">
        <v>2</v>
      </c>
      <c r="I285" s="225"/>
      <c r="J285" s="224">
        <f>ROUND(I285*H285,0)</f>
        <v>0</v>
      </c>
      <c r="K285" s="222" t="s">
        <v>22</v>
      </c>
      <c r="L285" s="71"/>
      <c r="M285" s="226" t="s">
        <v>22</v>
      </c>
      <c r="N285" s="227" t="s">
        <v>45</v>
      </c>
      <c r="O285" s="46"/>
      <c r="P285" s="228">
        <f>O285*H285</f>
        <v>0</v>
      </c>
      <c r="Q285" s="228">
        <v>0</v>
      </c>
      <c r="R285" s="228">
        <f>Q285*H285</f>
        <v>0</v>
      </c>
      <c r="S285" s="228">
        <v>0</v>
      </c>
      <c r="T285" s="229">
        <f>S285*H285</f>
        <v>0</v>
      </c>
      <c r="AR285" s="23" t="s">
        <v>224</v>
      </c>
      <c r="AT285" s="23" t="s">
        <v>182</v>
      </c>
      <c r="AU285" s="23" t="s">
        <v>187</v>
      </c>
      <c r="AY285" s="23" t="s">
        <v>180</v>
      </c>
      <c r="BE285" s="230">
        <f>IF(N285="základní",J285,0)</f>
        <v>0</v>
      </c>
      <c r="BF285" s="230">
        <f>IF(N285="snížená",J285,0)</f>
        <v>0</v>
      </c>
      <c r="BG285" s="230">
        <f>IF(N285="zákl. přenesená",J285,0)</f>
        <v>0</v>
      </c>
      <c r="BH285" s="230">
        <f>IF(N285="sníž. přenesená",J285,0)</f>
        <v>0</v>
      </c>
      <c r="BI285" s="230">
        <f>IF(N285="nulová",J285,0)</f>
        <v>0</v>
      </c>
      <c r="BJ285" s="23" t="s">
        <v>187</v>
      </c>
      <c r="BK285" s="230">
        <f>ROUND(I285*H285,0)</f>
        <v>0</v>
      </c>
      <c r="BL285" s="23" t="s">
        <v>224</v>
      </c>
      <c r="BM285" s="23" t="s">
        <v>538</v>
      </c>
    </row>
    <row r="286" spans="2:65" s="1" customFormat="1" ht="14.4" customHeight="1">
      <c r="B286" s="45"/>
      <c r="C286" s="220" t="s">
        <v>539</v>
      </c>
      <c r="D286" s="220" t="s">
        <v>182</v>
      </c>
      <c r="E286" s="221" t="s">
        <v>540</v>
      </c>
      <c r="F286" s="222" t="s">
        <v>541</v>
      </c>
      <c r="G286" s="223" t="s">
        <v>269</v>
      </c>
      <c r="H286" s="224">
        <v>2</v>
      </c>
      <c r="I286" s="225"/>
      <c r="J286" s="224">
        <f>ROUND(I286*H286,0)</f>
        <v>0</v>
      </c>
      <c r="K286" s="222" t="s">
        <v>22</v>
      </c>
      <c r="L286" s="71"/>
      <c r="M286" s="226" t="s">
        <v>22</v>
      </c>
      <c r="N286" s="227" t="s">
        <v>45</v>
      </c>
      <c r="O286" s="46"/>
      <c r="P286" s="228">
        <f>O286*H286</f>
        <v>0</v>
      </c>
      <c r="Q286" s="228">
        <v>0</v>
      </c>
      <c r="R286" s="228">
        <f>Q286*H286</f>
        <v>0</v>
      </c>
      <c r="S286" s="228">
        <v>0</v>
      </c>
      <c r="T286" s="229">
        <f>S286*H286</f>
        <v>0</v>
      </c>
      <c r="AR286" s="23" t="s">
        <v>224</v>
      </c>
      <c r="AT286" s="23" t="s">
        <v>182</v>
      </c>
      <c r="AU286" s="23" t="s">
        <v>187</v>
      </c>
      <c r="AY286" s="23" t="s">
        <v>180</v>
      </c>
      <c r="BE286" s="230">
        <f>IF(N286="základní",J286,0)</f>
        <v>0</v>
      </c>
      <c r="BF286" s="230">
        <f>IF(N286="snížená",J286,0)</f>
        <v>0</v>
      </c>
      <c r="BG286" s="230">
        <f>IF(N286="zákl. přenesená",J286,0)</f>
        <v>0</v>
      </c>
      <c r="BH286" s="230">
        <f>IF(N286="sníž. přenesená",J286,0)</f>
        <v>0</v>
      </c>
      <c r="BI286" s="230">
        <f>IF(N286="nulová",J286,0)</f>
        <v>0</v>
      </c>
      <c r="BJ286" s="23" t="s">
        <v>187</v>
      </c>
      <c r="BK286" s="230">
        <f>ROUND(I286*H286,0)</f>
        <v>0</v>
      </c>
      <c r="BL286" s="23" t="s">
        <v>224</v>
      </c>
      <c r="BM286" s="23" t="s">
        <v>542</v>
      </c>
    </row>
    <row r="287" spans="2:65" s="1" customFormat="1" ht="14.4" customHeight="1">
      <c r="B287" s="45"/>
      <c r="C287" s="220" t="s">
        <v>386</v>
      </c>
      <c r="D287" s="220" t="s">
        <v>182</v>
      </c>
      <c r="E287" s="221" t="s">
        <v>543</v>
      </c>
      <c r="F287" s="222" t="s">
        <v>544</v>
      </c>
      <c r="G287" s="223" t="s">
        <v>269</v>
      </c>
      <c r="H287" s="224">
        <v>2</v>
      </c>
      <c r="I287" s="225"/>
      <c r="J287" s="224">
        <f>ROUND(I287*H287,0)</f>
        <v>0</v>
      </c>
      <c r="K287" s="222" t="s">
        <v>22</v>
      </c>
      <c r="L287" s="71"/>
      <c r="M287" s="226" t="s">
        <v>22</v>
      </c>
      <c r="N287" s="227" t="s">
        <v>45</v>
      </c>
      <c r="O287" s="46"/>
      <c r="P287" s="228">
        <f>O287*H287</f>
        <v>0</v>
      </c>
      <c r="Q287" s="228">
        <v>0</v>
      </c>
      <c r="R287" s="228">
        <f>Q287*H287</f>
        <v>0</v>
      </c>
      <c r="S287" s="228">
        <v>0</v>
      </c>
      <c r="T287" s="229">
        <f>S287*H287</f>
        <v>0</v>
      </c>
      <c r="AR287" s="23" t="s">
        <v>224</v>
      </c>
      <c r="AT287" s="23" t="s">
        <v>182</v>
      </c>
      <c r="AU287" s="23" t="s">
        <v>187</v>
      </c>
      <c r="AY287" s="23" t="s">
        <v>180</v>
      </c>
      <c r="BE287" s="230">
        <f>IF(N287="základní",J287,0)</f>
        <v>0</v>
      </c>
      <c r="BF287" s="230">
        <f>IF(N287="snížená",J287,0)</f>
        <v>0</v>
      </c>
      <c r="BG287" s="230">
        <f>IF(N287="zákl. přenesená",J287,0)</f>
        <v>0</v>
      </c>
      <c r="BH287" s="230">
        <f>IF(N287="sníž. přenesená",J287,0)</f>
        <v>0</v>
      </c>
      <c r="BI287" s="230">
        <f>IF(N287="nulová",J287,0)</f>
        <v>0</v>
      </c>
      <c r="BJ287" s="23" t="s">
        <v>187</v>
      </c>
      <c r="BK287" s="230">
        <f>ROUND(I287*H287,0)</f>
        <v>0</v>
      </c>
      <c r="BL287" s="23" t="s">
        <v>224</v>
      </c>
      <c r="BM287" s="23" t="s">
        <v>545</v>
      </c>
    </row>
    <row r="288" spans="2:65" s="1" customFormat="1" ht="14.4" customHeight="1">
      <c r="B288" s="45"/>
      <c r="C288" s="220" t="s">
        <v>546</v>
      </c>
      <c r="D288" s="220" t="s">
        <v>182</v>
      </c>
      <c r="E288" s="221" t="s">
        <v>547</v>
      </c>
      <c r="F288" s="222" t="s">
        <v>548</v>
      </c>
      <c r="G288" s="223" t="s">
        <v>269</v>
      </c>
      <c r="H288" s="224">
        <v>2</v>
      </c>
      <c r="I288" s="225"/>
      <c r="J288" s="224">
        <f>ROUND(I288*H288,0)</f>
        <v>0</v>
      </c>
      <c r="K288" s="222" t="s">
        <v>22</v>
      </c>
      <c r="L288" s="71"/>
      <c r="M288" s="226" t="s">
        <v>22</v>
      </c>
      <c r="N288" s="227" t="s">
        <v>45</v>
      </c>
      <c r="O288" s="46"/>
      <c r="P288" s="228">
        <f>O288*H288</f>
        <v>0</v>
      </c>
      <c r="Q288" s="228">
        <v>0</v>
      </c>
      <c r="R288" s="228">
        <f>Q288*H288</f>
        <v>0</v>
      </c>
      <c r="S288" s="228">
        <v>0</v>
      </c>
      <c r="T288" s="229">
        <f>S288*H288</f>
        <v>0</v>
      </c>
      <c r="AR288" s="23" t="s">
        <v>224</v>
      </c>
      <c r="AT288" s="23" t="s">
        <v>182</v>
      </c>
      <c r="AU288" s="23" t="s">
        <v>187</v>
      </c>
      <c r="AY288" s="23" t="s">
        <v>180</v>
      </c>
      <c r="BE288" s="230">
        <f>IF(N288="základní",J288,0)</f>
        <v>0</v>
      </c>
      <c r="BF288" s="230">
        <f>IF(N288="snížená",J288,0)</f>
        <v>0</v>
      </c>
      <c r="BG288" s="230">
        <f>IF(N288="zákl. přenesená",J288,0)</f>
        <v>0</v>
      </c>
      <c r="BH288" s="230">
        <f>IF(N288="sníž. přenesená",J288,0)</f>
        <v>0</v>
      </c>
      <c r="BI288" s="230">
        <f>IF(N288="nulová",J288,0)</f>
        <v>0</v>
      </c>
      <c r="BJ288" s="23" t="s">
        <v>187</v>
      </c>
      <c r="BK288" s="230">
        <f>ROUND(I288*H288,0)</f>
        <v>0</v>
      </c>
      <c r="BL288" s="23" t="s">
        <v>224</v>
      </c>
      <c r="BM288" s="23" t="s">
        <v>549</v>
      </c>
    </row>
    <row r="289" spans="2:65" s="1" customFormat="1" ht="14.4" customHeight="1">
      <c r="B289" s="45"/>
      <c r="C289" s="220" t="s">
        <v>392</v>
      </c>
      <c r="D289" s="220" t="s">
        <v>182</v>
      </c>
      <c r="E289" s="221" t="s">
        <v>550</v>
      </c>
      <c r="F289" s="222" t="s">
        <v>551</v>
      </c>
      <c r="G289" s="223" t="s">
        <v>269</v>
      </c>
      <c r="H289" s="224">
        <v>12</v>
      </c>
      <c r="I289" s="225"/>
      <c r="J289" s="224">
        <f>ROUND(I289*H289,0)</f>
        <v>0</v>
      </c>
      <c r="K289" s="222" t="s">
        <v>22</v>
      </c>
      <c r="L289" s="71"/>
      <c r="M289" s="226" t="s">
        <v>22</v>
      </c>
      <c r="N289" s="227" t="s">
        <v>45</v>
      </c>
      <c r="O289" s="46"/>
      <c r="P289" s="228">
        <f>O289*H289</f>
        <v>0</v>
      </c>
      <c r="Q289" s="228">
        <v>0</v>
      </c>
      <c r="R289" s="228">
        <f>Q289*H289</f>
        <v>0</v>
      </c>
      <c r="S289" s="228">
        <v>0</v>
      </c>
      <c r="T289" s="229">
        <f>S289*H289</f>
        <v>0</v>
      </c>
      <c r="AR289" s="23" t="s">
        <v>224</v>
      </c>
      <c r="AT289" s="23" t="s">
        <v>182</v>
      </c>
      <c r="AU289" s="23" t="s">
        <v>187</v>
      </c>
      <c r="AY289" s="23" t="s">
        <v>180</v>
      </c>
      <c r="BE289" s="230">
        <f>IF(N289="základní",J289,0)</f>
        <v>0</v>
      </c>
      <c r="BF289" s="230">
        <f>IF(N289="snížená",J289,0)</f>
        <v>0</v>
      </c>
      <c r="BG289" s="230">
        <f>IF(N289="zákl. přenesená",J289,0)</f>
        <v>0</v>
      </c>
      <c r="BH289" s="230">
        <f>IF(N289="sníž. přenesená",J289,0)</f>
        <v>0</v>
      </c>
      <c r="BI289" s="230">
        <f>IF(N289="nulová",J289,0)</f>
        <v>0</v>
      </c>
      <c r="BJ289" s="23" t="s">
        <v>187</v>
      </c>
      <c r="BK289" s="230">
        <f>ROUND(I289*H289,0)</f>
        <v>0</v>
      </c>
      <c r="BL289" s="23" t="s">
        <v>224</v>
      </c>
      <c r="BM289" s="23" t="s">
        <v>552</v>
      </c>
    </row>
    <row r="290" spans="2:65" s="1" customFormat="1" ht="14.4" customHeight="1">
      <c r="B290" s="45"/>
      <c r="C290" s="220" t="s">
        <v>553</v>
      </c>
      <c r="D290" s="220" t="s">
        <v>182</v>
      </c>
      <c r="E290" s="221" t="s">
        <v>554</v>
      </c>
      <c r="F290" s="222" t="s">
        <v>555</v>
      </c>
      <c r="G290" s="223" t="s">
        <v>269</v>
      </c>
      <c r="H290" s="224">
        <v>6</v>
      </c>
      <c r="I290" s="225"/>
      <c r="J290" s="224">
        <f>ROUND(I290*H290,0)</f>
        <v>0</v>
      </c>
      <c r="K290" s="222" t="s">
        <v>22</v>
      </c>
      <c r="L290" s="71"/>
      <c r="M290" s="226" t="s">
        <v>22</v>
      </c>
      <c r="N290" s="227" t="s">
        <v>45</v>
      </c>
      <c r="O290" s="46"/>
      <c r="P290" s="228">
        <f>O290*H290</f>
        <v>0</v>
      </c>
      <c r="Q290" s="228">
        <v>0</v>
      </c>
      <c r="R290" s="228">
        <f>Q290*H290</f>
        <v>0</v>
      </c>
      <c r="S290" s="228">
        <v>0</v>
      </c>
      <c r="T290" s="229">
        <f>S290*H290</f>
        <v>0</v>
      </c>
      <c r="AR290" s="23" t="s">
        <v>224</v>
      </c>
      <c r="AT290" s="23" t="s">
        <v>182</v>
      </c>
      <c r="AU290" s="23" t="s">
        <v>187</v>
      </c>
      <c r="AY290" s="23" t="s">
        <v>180</v>
      </c>
      <c r="BE290" s="230">
        <f>IF(N290="základní",J290,0)</f>
        <v>0</v>
      </c>
      <c r="BF290" s="230">
        <f>IF(N290="snížená",J290,0)</f>
        <v>0</v>
      </c>
      <c r="BG290" s="230">
        <f>IF(N290="zákl. přenesená",J290,0)</f>
        <v>0</v>
      </c>
      <c r="BH290" s="230">
        <f>IF(N290="sníž. přenesená",J290,0)</f>
        <v>0</v>
      </c>
      <c r="BI290" s="230">
        <f>IF(N290="nulová",J290,0)</f>
        <v>0</v>
      </c>
      <c r="BJ290" s="23" t="s">
        <v>187</v>
      </c>
      <c r="BK290" s="230">
        <f>ROUND(I290*H290,0)</f>
        <v>0</v>
      </c>
      <c r="BL290" s="23" t="s">
        <v>224</v>
      </c>
      <c r="BM290" s="23" t="s">
        <v>556</v>
      </c>
    </row>
    <row r="291" spans="2:65" s="1" customFormat="1" ht="14.4" customHeight="1">
      <c r="B291" s="45"/>
      <c r="C291" s="220" t="s">
        <v>396</v>
      </c>
      <c r="D291" s="220" t="s">
        <v>182</v>
      </c>
      <c r="E291" s="221" t="s">
        <v>557</v>
      </c>
      <c r="F291" s="222" t="s">
        <v>558</v>
      </c>
      <c r="G291" s="223" t="s">
        <v>269</v>
      </c>
      <c r="H291" s="224">
        <v>8</v>
      </c>
      <c r="I291" s="225"/>
      <c r="J291" s="224">
        <f>ROUND(I291*H291,0)</f>
        <v>0</v>
      </c>
      <c r="K291" s="222" t="s">
        <v>22</v>
      </c>
      <c r="L291" s="71"/>
      <c r="M291" s="226" t="s">
        <v>22</v>
      </c>
      <c r="N291" s="227" t="s">
        <v>45</v>
      </c>
      <c r="O291" s="46"/>
      <c r="P291" s="228">
        <f>O291*H291</f>
        <v>0</v>
      </c>
      <c r="Q291" s="228">
        <v>0</v>
      </c>
      <c r="R291" s="228">
        <f>Q291*H291</f>
        <v>0</v>
      </c>
      <c r="S291" s="228">
        <v>0</v>
      </c>
      <c r="T291" s="229">
        <f>S291*H291</f>
        <v>0</v>
      </c>
      <c r="AR291" s="23" t="s">
        <v>224</v>
      </c>
      <c r="AT291" s="23" t="s">
        <v>182</v>
      </c>
      <c r="AU291" s="23" t="s">
        <v>187</v>
      </c>
      <c r="AY291" s="23" t="s">
        <v>180</v>
      </c>
      <c r="BE291" s="230">
        <f>IF(N291="základní",J291,0)</f>
        <v>0</v>
      </c>
      <c r="BF291" s="230">
        <f>IF(N291="snížená",J291,0)</f>
        <v>0</v>
      </c>
      <c r="BG291" s="230">
        <f>IF(N291="zákl. přenesená",J291,0)</f>
        <v>0</v>
      </c>
      <c r="BH291" s="230">
        <f>IF(N291="sníž. přenesená",J291,0)</f>
        <v>0</v>
      </c>
      <c r="BI291" s="230">
        <f>IF(N291="nulová",J291,0)</f>
        <v>0</v>
      </c>
      <c r="BJ291" s="23" t="s">
        <v>187</v>
      </c>
      <c r="BK291" s="230">
        <f>ROUND(I291*H291,0)</f>
        <v>0</v>
      </c>
      <c r="BL291" s="23" t="s">
        <v>224</v>
      </c>
      <c r="BM291" s="23" t="s">
        <v>559</v>
      </c>
    </row>
    <row r="292" spans="2:65" s="1" customFormat="1" ht="22.8" customHeight="1">
      <c r="B292" s="45"/>
      <c r="C292" s="220" t="s">
        <v>560</v>
      </c>
      <c r="D292" s="220" t="s">
        <v>182</v>
      </c>
      <c r="E292" s="221" t="s">
        <v>561</v>
      </c>
      <c r="F292" s="222" t="s">
        <v>562</v>
      </c>
      <c r="G292" s="223" t="s">
        <v>563</v>
      </c>
      <c r="H292" s="224">
        <v>24</v>
      </c>
      <c r="I292" s="225"/>
      <c r="J292" s="224">
        <f>ROUND(I292*H292,0)</f>
        <v>0</v>
      </c>
      <c r="K292" s="222" t="s">
        <v>22</v>
      </c>
      <c r="L292" s="71"/>
      <c r="M292" s="226" t="s">
        <v>22</v>
      </c>
      <c r="N292" s="227" t="s">
        <v>45</v>
      </c>
      <c r="O292" s="46"/>
      <c r="P292" s="228">
        <f>O292*H292</f>
        <v>0</v>
      </c>
      <c r="Q292" s="228">
        <v>0</v>
      </c>
      <c r="R292" s="228">
        <f>Q292*H292</f>
        <v>0</v>
      </c>
      <c r="S292" s="228">
        <v>0</v>
      </c>
      <c r="T292" s="229">
        <f>S292*H292</f>
        <v>0</v>
      </c>
      <c r="AR292" s="23" t="s">
        <v>224</v>
      </c>
      <c r="AT292" s="23" t="s">
        <v>182</v>
      </c>
      <c r="AU292" s="23" t="s">
        <v>187</v>
      </c>
      <c r="AY292" s="23" t="s">
        <v>180</v>
      </c>
      <c r="BE292" s="230">
        <f>IF(N292="základní",J292,0)</f>
        <v>0</v>
      </c>
      <c r="BF292" s="230">
        <f>IF(N292="snížená",J292,0)</f>
        <v>0</v>
      </c>
      <c r="BG292" s="230">
        <f>IF(N292="zákl. přenesená",J292,0)</f>
        <v>0</v>
      </c>
      <c r="BH292" s="230">
        <f>IF(N292="sníž. přenesená",J292,0)</f>
        <v>0</v>
      </c>
      <c r="BI292" s="230">
        <f>IF(N292="nulová",J292,0)</f>
        <v>0</v>
      </c>
      <c r="BJ292" s="23" t="s">
        <v>187</v>
      </c>
      <c r="BK292" s="230">
        <f>ROUND(I292*H292,0)</f>
        <v>0</v>
      </c>
      <c r="BL292" s="23" t="s">
        <v>224</v>
      </c>
      <c r="BM292" s="23" t="s">
        <v>564</v>
      </c>
    </row>
    <row r="293" spans="2:65" s="1" customFormat="1" ht="14.4" customHeight="1">
      <c r="B293" s="45"/>
      <c r="C293" s="220" t="s">
        <v>401</v>
      </c>
      <c r="D293" s="220" t="s">
        <v>182</v>
      </c>
      <c r="E293" s="221" t="s">
        <v>565</v>
      </c>
      <c r="F293" s="222" t="s">
        <v>566</v>
      </c>
      <c r="G293" s="223" t="s">
        <v>567</v>
      </c>
      <c r="H293" s="224">
        <v>1</v>
      </c>
      <c r="I293" s="225"/>
      <c r="J293" s="224">
        <f>ROUND(I293*H293,0)</f>
        <v>0</v>
      </c>
      <c r="K293" s="222" t="s">
        <v>22</v>
      </c>
      <c r="L293" s="71"/>
      <c r="M293" s="226" t="s">
        <v>22</v>
      </c>
      <c r="N293" s="227" t="s">
        <v>45</v>
      </c>
      <c r="O293" s="46"/>
      <c r="P293" s="228">
        <f>O293*H293</f>
        <v>0</v>
      </c>
      <c r="Q293" s="228">
        <v>0</v>
      </c>
      <c r="R293" s="228">
        <f>Q293*H293</f>
        <v>0</v>
      </c>
      <c r="S293" s="228">
        <v>0</v>
      </c>
      <c r="T293" s="229">
        <f>S293*H293</f>
        <v>0</v>
      </c>
      <c r="AR293" s="23" t="s">
        <v>224</v>
      </c>
      <c r="AT293" s="23" t="s">
        <v>182</v>
      </c>
      <c r="AU293" s="23" t="s">
        <v>187</v>
      </c>
      <c r="AY293" s="23" t="s">
        <v>180</v>
      </c>
      <c r="BE293" s="230">
        <f>IF(N293="základní",J293,0)</f>
        <v>0</v>
      </c>
      <c r="BF293" s="230">
        <f>IF(N293="snížená",J293,0)</f>
        <v>0</v>
      </c>
      <c r="BG293" s="230">
        <f>IF(N293="zákl. přenesená",J293,0)</f>
        <v>0</v>
      </c>
      <c r="BH293" s="230">
        <f>IF(N293="sníž. přenesená",J293,0)</f>
        <v>0</v>
      </c>
      <c r="BI293" s="230">
        <f>IF(N293="nulová",J293,0)</f>
        <v>0</v>
      </c>
      <c r="BJ293" s="23" t="s">
        <v>187</v>
      </c>
      <c r="BK293" s="230">
        <f>ROUND(I293*H293,0)</f>
        <v>0</v>
      </c>
      <c r="BL293" s="23" t="s">
        <v>224</v>
      </c>
      <c r="BM293" s="23" t="s">
        <v>568</v>
      </c>
    </row>
    <row r="294" spans="2:65" s="1" customFormat="1" ht="14.4" customHeight="1">
      <c r="B294" s="45"/>
      <c r="C294" s="220" t="s">
        <v>569</v>
      </c>
      <c r="D294" s="220" t="s">
        <v>182</v>
      </c>
      <c r="E294" s="221" t="s">
        <v>570</v>
      </c>
      <c r="F294" s="222" t="s">
        <v>571</v>
      </c>
      <c r="G294" s="223" t="s">
        <v>567</v>
      </c>
      <c r="H294" s="224">
        <v>1</v>
      </c>
      <c r="I294" s="225"/>
      <c r="J294" s="224">
        <f>ROUND(I294*H294,0)</f>
        <v>0</v>
      </c>
      <c r="K294" s="222" t="s">
        <v>22</v>
      </c>
      <c r="L294" s="71"/>
      <c r="M294" s="226" t="s">
        <v>22</v>
      </c>
      <c r="N294" s="227" t="s">
        <v>45</v>
      </c>
      <c r="O294" s="46"/>
      <c r="P294" s="228">
        <f>O294*H294</f>
        <v>0</v>
      </c>
      <c r="Q294" s="228">
        <v>0</v>
      </c>
      <c r="R294" s="228">
        <f>Q294*H294</f>
        <v>0</v>
      </c>
      <c r="S294" s="228">
        <v>0</v>
      </c>
      <c r="T294" s="229">
        <f>S294*H294</f>
        <v>0</v>
      </c>
      <c r="AR294" s="23" t="s">
        <v>224</v>
      </c>
      <c r="AT294" s="23" t="s">
        <v>182</v>
      </c>
      <c r="AU294" s="23" t="s">
        <v>187</v>
      </c>
      <c r="AY294" s="23" t="s">
        <v>180</v>
      </c>
      <c r="BE294" s="230">
        <f>IF(N294="základní",J294,0)</f>
        <v>0</v>
      </c>
      <c r="BF294" s="230">
        <f>IF(N294="snížená",J294,0)</f>
        <v>0</v>
      </c>
      <c r="BG294" s="230">
        <f>IF(N294="zákl. přenesená",J294,0)</f>
        <v>0</v>
      </c>
      <c r="BH294" s="230">
        <f>IF(N294="sníž. přenesená",J294,0)</f>
        <v>0</v>
      </c>
      <c r="BI294" s="230">
        <f>IF(N294="nulová",J294,0)</f>
        <v>0</v>
      </c>
      <c r="BJ294" s="23" t="s">
        <v>187</v>
      </c>
      <c r="BK294" s="230">
        <f>ROUND(I294*H294,0)</f>
        <v>0</v>
      </c>
      <c r="BL294" s="23" t="s">
        <v>224</v>
      </c>
      <c r="BM294" s="23" t="s">
        <v>572</v>
      </c>
    </row>
    <row r="295" spans="2:65" s="1" customFormat="1" ht="14.4" customHeight="1">
      <c r="B295" s="45"/>
      <c r="C295" s="220" t="s">
        <v>404</v>
      </c>
      <c r="D295" s="220" t="s">
        <v>182</v>
      </c>
      <c r="E295" s="221" t="s">
        <v>573</v>
      </c>
      <c r="F295" s="222" t="s">
        <v>574</v>
      </c>
      <c r="G295" s="223" t="s">
        <v>563</v>
      </c>
      <c r="H295" s="224">
        <v>40</v>
      </c>
      <c r="I295" s="225"/>
      <c r="J295" s="224">
        <f>ROUND(I295*H295,0)</f>
        <v>0</v>
      </c>
      <c r="K295" s="222" t="s">
        <v>22</v>
      </c>
      <c r="L295" s="71"/>
      <c r="M295" s="226" t="s">
        <v>22</v>
      </c>
      <c r="N295" s="227" t="s">
        <v>45</v>
      </c>
      <c r="O295" s="46"/>
      <c r="P295" s="228">
        <f>O295*H295</f>
        <v>0</v>
      </c>
      <c r="Q295" s="228">
        <v>0</v>
      </c>
      <c r="R295" s="228">
        <f>Q295*H295</f>
        <v>0</v>
      </c>
      <c r="S295" s="228">
        <v>0</v>
      </c>
      <c r="T295" s="229">
        <f>S295*H295</f>
        <v>0</v>
      </c>
      <c r="AR295" s="23" t="s">
        <v>224</v>
      </c>
      <c r="AT295" s="23" t="s">
        <v>182</v>
      </c>
      <c r="AU295" s="23" t="s">
        <v>187</v>
      </c>
      <c r="AY295" s="23" t="s">
        <v>180</v>
      </c>
      <c r="BE295" s="230">
        <f>IF(N295="základní",J295,0)</f>
        <v>0</v>
      </c>
      <c r="BF295" s="230">
        <f>IF(N295="snížená",J295,0)</f>
        <v>0</v>
      </c>
      <c r="BG295" s="230">
        <f>IF(N295="zákl. přenesená",J295,0)</f>
        <v>0</v>
      </c>
      <c r="BH295" s="230">
        <f>IF(N295="sníž. přenesená",J295,0)</f>
        <v>0</v>
      </c>
      <c r="BI295" s="230">
        <f>IF(N295="nulová",J295,0)</f>
        <v>0</v>
      </c>
      <c r="BJ295" s="23" t="s">
        <v>187</v>
      </c>
      <c r="BK295" s="230">
        <f>ROUND(I295*H295,0)</f>
        <v>0</v>
      </c>
      <c r="BL295" s="23" t="s">
        <v>224</v>
      </c>
      <c r="BM295" s="23" t="s">
        <v>575</v>
      </c>
    </row>
    <row r="296" spans="2:65" s="1" customFormat="1" ht="14.4" customHeight="1">
      <c r="B296" s="45"/>
      <c r="C296" s="220" t="s">
        <v>576</v>
      </c>
      <c r="D296" s="220" t="s">
        <v>182</v>
      </c>
      <c r="E296" s="221" t="s">
        <v>577</v>
      </c>
      <c r="F296" s="222" t="s">
        <v>578</v>
      </c>
      <c r="G296" s="223" t="s">
        <v>567</v>
      </c>
      <c r="H296" s="224">
        <v>1</v>
      </c>
      <c r="I296" s="225"/>
      <c r="J296" s="224">
        <f>ROUND(I296*H296,0)</f>
        <v>0</v>
      </c>
      <c r="K296" s="222" t="s">
        <v>22</v>
      </c>
      <c r="L296" s="71"/>
      <c r="M296" s="226" t="s">
        <v>22</v>
      </c>
      <c r="N296" s="227" t="s">
        <v>45</v>
      </c>
      <c r="O296" s="46"/>
      <c r="P296" s="228">
        <f>O296*H296</f>
        <v>0</v>
      </c>
      <c r="Q296" s="228">
        <v>0</v>
      </c>
      <c r="R296" s="228">
        <f>Q296*H296</f>
        <v>0</v>
      </c>
      <c r="S296" s="228">
        <v>0</v>
      </c>
      <c r="T296" s="229">
        <f>S296*H296</f>
        <v>0</v>
      </c>
      <c r="AR296" s="23" t="s">
        <v>224</v>
      </c>
      <c r="AT296" s="23" t="s">
        <v>182</v>
      </c>
      <c r="AU296" s="23" t="s">
        <v>187</v>
      </c>
      <c r="AY296" s="23" t="s">
        <v>180</v>
      </c>
      <c r="BE296" s="230">
        <f>IF(N296="základní",J296,0)</f>
        <v>0</v>
      </c>
      <c r="BF296" s="230">
        <f>IF(N296="snížená",J296,0)</f>
        <v>0</v>
      </c>
      <c r="BG296" s="230">
        <f>IF(N296="zákl. přenesená",J296,0)</f>
        <v>0</v>
      </c>
      <c r="BH296" s="230">
        <f>IF(N296="sníž. přenesená",J296,0)</f>
        <v>0</v>
      </c>
      <c r="BI296" s="230">
        <f>IF(N296="nulová",J296,0)</f>
        <v>0</v>
      </c>
      <c r="BJ296" s="23" t="s">
        <v>187</v>
      </c>
      <c r="BK296" s="230">
        <f>ROUND(I296*H296,0)</f>
        <v>0</v>
      </c>
      <c r="BL296" s="23" t="s">
        <v>224</v>
      </c>
      <c r="BM296" s="23" t="s">
        <v>579</v>
      </c>
    </row>
    <row r="297" spans="2:63" s="10" customFormat="1" ht="29.85" customHeight="1">
      <c r="B297" s="204"/>
      <c r="C297" s="205"/>
      <c r="D297" s="206" t="s">
        <v>72</v>
      </c>
      <c r="E297" s="218" t="s">
        <v>580</v>
      </c>
      <c r="F297" s="218" t="s">
        <v>581</v>
      </c>
      <c r="G297" s="205"/>
      <c r="H297" s="205"/>
      <c r="I297" s="208"/>
      <c r="J297" s="219">
        <f>BK297</f>
        <v>0</v>
      </c>
      <c r="K297" s="205"/>
      <c r="L297" s="210"/>
      <c r="M297" s="211"/>
      <c r="N297" s="212"/>
      <c r="O297" s="212"/>
      <c r="P297" s="213">
        <f>SUM(P298:P309)</f>
        <v>0</v>
      </c>
      <c r="Q297" s="212"/>
      <c r="R297" s="213">
        <f>SUM(R298:R309)</f>
        <v>0</v>
      </c>
      <c r="S297" s="212"/>
      <c r="T297" s="214">
        <f>SUM(T298:T309)</f>
        <v>0</v>
      </c>
      <c r="AR297" s="215" t="s">
        <v>187</v>
      </c>
      <c r="AT297" s="216" t="s">
        <v>72</v>
      </c>
      <c r="AU297" s="216" t="s">
        <v>10</v>
      </c>
      <c r="AY297" s="215" t="s">
        <v>180</v>
      </c>
      <c r="BK297" s="217">
        <f>SUM(BK298:BK309)</f>
        <v>0</v>
      </c>
    </row>
    <row r="298" spans="2:65" s="1" customFormat="1" ht="22.8" customHeight="1">
      <c r="B298" s="45"/>
      <c r="C298" s="220" t="s">
        <v>409</v>
      </c>
      <c r="D298" s="220" t="s">
        <v>182</v>
      </c>
      <c r="E298" s="221" t="s">
        <v>582</v>
      </c>
      <c r="F298" s="222" t="s">
        <v>583</v>
      </c>
      <c r="G298" s="223" t="s">
        <v>269</v>
      </c>
      <c r="H298" s="224">
        <v>1</v>
      </c>
      <c r="I298" s="225"/>
      <c r="J298" s="224">
        <f>ROUND(I298*H298,0)</f>
        <v>0</v>
      </c>
      <c r="K298" s="222" t="s">
        <v>22</v>
      </c>
      <c r="L298" s="71"/>
      <c r="M298" s="226" t="s">
        <v>22</v>
      </c>
      <c r="N298" s="227" t="s">
        <v>45</v>
      </c>
      <c r="O298" s="46"/>
      <c r="P298" s="228">
        <f>O298*H298</f>
        <v>0</v>
      </c>
      <c r="Q298" s="228">
        <v>0</v>
      </c>
      <c r="R298" s="228">
        <f>Q298*H298</f>
        <v>0</v>
      </c>
      <c r="S298" s="228">
        <v>0</v>
      </c>
      <c r="T298" s="229">
        <f>S298*H298</f>
        <v>0</v>
      </c>
      <c r="AR298" s="23" t="s">
        <v>224</v>
      </c>
      <c r="AT298" s="23" t="s">
        <v>182</v>
      </c>
      <c r="AU298" s="23" t="s">
        <v>187</v>
      </c>
      <c r="AY298" s="23" t="s">
        <v>180</v>
      </c>
      <c r="BE298" s="230">
        <f>IF(N298="základní",J298,0)</f>
        <v>0</v>
      </c>
      <c r="BF298" s="230">
        <f>IF(N298="snížená",J298,0)</f>
        <v>0</v>
      </c>
      <c r="BG298" s="230">
        <f>IF(N298="zákl. přenesená",J298,0)</f>
        <v>0</v>
      </c>
      <c r="BH298" s="230">
        <f>IF(N298="sníž. přenesená",J298,0)</f>
        <v>0</v>
      </c>
      <c r="BI298" s="230">
        <f>IF(N298="nulová",J298,0)</f>
        <v>0</v>
      </c>
      <c r="BJ298" s="23" t="s">
        <v>187</v>
      </c>
      <c r="BK298" s="230">
        <f>ROUND(I298*H298,0)</f>
        <v>0</v>
      </c>
      <c r="BL298" s="23" t="s">
        <v>224</v>
      </c>
      <c r="BM298" s="23" t="s">
        <v>584</v>
      </c>
    </row>
    <row r="299" spans="2:65" s="1" customFormat="1" ht="14.4" customHeight="1">
      <c r="B299" s="45"/>
      <c r="C299" s="220" t="s">
        <v>585</v>
      </c>
      <c r="D299" s="220" t="s">
        <v>182</v>
      </c>
      <c r="E299" s="221" t="s">
        <v>586</v>
      </c>
      <c r="F299" s="222" t="s">
        <v>587</v>
      </c>
      <c r="G299" s="223" t="s">
        <v>269</v>
      </c>
      <c r="H299" s="224">
        <v>1</v>
      </c>
      <c r="I299" s="225"/>
      <c r="J299" s="224">
        <f>ROUND(I299*H299,0)</f>
        <v>0</v>
      </c>
      <c r="K299" s="222" t="s">
        <v>22</v>
      </c>
      <c r="L299" s="71"/>
      <c r="M299" s="226" t="s">
        <v>22</v>
      </c>
      <c r="N299" s="227" t="s">
        <v>45</v>
      </c>
      <c r="O299" s="46"/>
      <c r="P299" s="228">
        <f>O299*H299</f>
        <v>0</v>
      </c>
      <c r="Q299" s="228">
        <v>0</v>
      </c>
      <c r="R299" s="228">
        <f>Q299*H299</f>
        <v>0</v>
      </c>
      <c r="S299" s="228">
        <v>0</v>
      </c>
      <c r="T299" s="229">
        <f>S299*H299</f>
        <v>0</v>
      </c>
      <c r="AR299" s="23" t="s">
        <v>224</v>
      </c>
      <c r="AT299" s="23" t="s">
        <v>182</v>
      </c>
      <c r="AU299" s="23" t="s">
        <v>187</v>
      </c>
      <c r="AY299" s="23" t="s">
        <v>180</v>
      </c>
      <c r="BE299" s="230">
        <f>IF(N299="základní",J299,0)</f>
        <v>0</v>
      </c>
      <c r="BF299" s="230">
        <f>IF(N299="snížená",J299,0)</f>
        <v>0</v>
      </c>
      <c r="BG299" s="230">
        <f>IF(N299="zákl. přenesená",J299,0)</f>
        <v>0</v>
      </c>
      <c r="BH299" s="230">
        <f>IF(N299="sníž. přenesená",J299,0)</f>
        <v>0</v>
      </c>
      <c r="BI299" s="230">
        <f>IF(N299="nulová",J299,0)</f>
        <v>0</v>
      </c>
      <c r="BJ299" s="23" t="s">
        <v>187</v>
      </c>
      <c r="BK299" s="230">
        <f>ROUND(I299*H299,0)</f>
        <v>0</v>
      </c>
      <c r="BL299" s="23" t="s">
        <v>224</v>
      </c>
      <c r="BM299" s="23" t="s">
        <v>588</v>
      </c>
    </row>
    <row r="300" spans="2:65" s="1" customFormat="1" ht="34.2" customHeight="1">
      <c r="B300" s="45"/>
      <c r="C300" s="220" t="s">
        <v>413</v>
      </c>
      <c r="D300" s="220" t="s">
        <v>182</v>
      </c>
      <c r="E300" s="221" t="s">
        <v>589</v>
      </c>
      <c r="F300" s="222" t="s">
        <v>590</v>
      </c>
      <c r="G300" s="223" t="s">
        <v>358</v>
      </c>
      <c r="H300" s="224">
        <v>3</v>
      </c>
      <c r="I300" s="225"/>
      <c r="J300" s="224">
        <f>ROUND(I300*H300,0)</f>
        <v>0</v>
      </c>
      <c r="K300" s="222" t="s">
        <v>193</v>
      </c>
      <c r="L300" s="71"/>
      <c r="M300" s="226" t="s">
        <v>22</v>
      </c>
      <c r="N300" s="227" t="s">
        <v>45</v>
      </c>
      <c r="O300" s="46"/>
      <c r="P300" s="228">
        <f>O300*H300</f>
        <v>0</v>
      </c>
      <c r="Q300" s="228">
        <v>0</v>
      </c>
      <c r="R300" s="228">
        <f>Q300*H300</f>
        <v>0</v>
      </c>
      <c r="S300" s="228">
        <v>0</v>
      </c>
      <c r="T300" s="229">
        <f>S300*H300</f>
        <v>0</v>
      </c>
      <c r="AR300" s="23" t="s">
        <v>224</v>
      </c>
      <c r="AT300" s="23" t="s">
        <v>182</v>
      </c>
      <c r="AU300" s="23" t="s">
        <v>187</v>
      </c>
      <c r="AY300" s="23" t="s">
        <v>180</v>
      </c>
      <c r="BE300" s="230">
        <f>IF(N300="základní",J300,0)</f>
        <v>0</v>
      </c>
      <c r="BF300" s="230">
        <f>IF(N300="snížená",J300,0)</f>
        <v>0</v>
      </c>
      <c r="BG300" s="230">
        <f>IF(N300="zákl. přenesená",J300,0)</f>
        <v>0</v>
      </c>
      <c r="BH300" s="230">
        <f>IF(N300="sníž. přenesená",J300,0)</f>
        <v>0</v>
      </c>
      <c r="BI300" s="230">
        <f>IF(N300="nulová",J300,0)</f>
        <v>0</v>
      </c>
      <c r="BJ300" s="23" t="s">
        <v>187</v>
      </c>
      <c r="BK300" s="230">
        <f>ROUND(I300*H300,0)</f>
        <v>0</v>
      </c>
      <c r="BL300" s="23" t="s">
        <v>224</v>
      </c>
      <c r="BM300" s="23" t="s">
        <v>591</v>
      </c>
    </row>
    <row r="301" spans="2:47" s="1" customFormat="1" ht="13.5">
      <c r="B301" s="45"/>
      <c r="C301" s="73"/>
      <c r="D301" s="233" t="s">
        <v>205</v>
      </c>
      <c r="E301" s="73"/>
      <c r="F301" s="254" t="s">
        <v>592</v>
      </c>
      <c r="G301" s="73"/>
      <c r="H301" s="73"/>
      <c r="I301" s="190"/>
      <c r="J301" s="73"/>
      <c r="K301" s="73"/>
      <c r="L301" s="71"/>
      <c r="M301" s="255"/>
      <c r="N301" s="46"/>
      <c r="O301" s="46"/>
      <c r="P301" s="46"/>
      <c r="Q301" s="46"/>
      <c r="R301" s="46"/>
      <c r="S301" s="46"/>
      <c r="T301" s="94"/>
      <c r="AT301" s="23" t="s">
        <v>205</v>
      </c>
      <c r="AU301" s="23" t="s">
        <v>187</v>
      </c>
    </row>
    <row r="302" spans="2:65" s="1" customFormat="1" ht="14.4" customHeight="1">
      <c r="B302" s="45"/>
      <c r="C302" s="266" t="s">
        <v>593</v>
      </c>
      <c r="D302" s="266" t="s">
        <v>594</v>
      </c>
      <c r="E302" s="267" t="s">
        <v>595</v>
      </c>
      <c r="F302" s="268" t="s">
        <v>596</v>
      </c>
      <c r="G302" s="269" t="s">
        <v>269</v>
      </c>
      <c r="H302" s="270">
        <v>3</v>
      </c>
      <c r="I302" s="271"/>
      <c r="J302" s="270">
        <f>ROUND(I302*H302,0)</f>
        <v>0</v>
      </c>
      <c r="K302" s="268" t="s">
        <v>22</v>
      </c>
      <c r="L302" s="272"/>
      <c r="M302" s="273" t="s">
        <v>22</v>
      </c>
      <c r="N302" s="274" t="s">
        <v>45</v>
      </c>
      <c r="O302" s="46"/>
      <c r="P302" s="228">
        <f>O302*H302</f>
        <v>0</v>
      </c>
      <c r="Q302" s="228">
        <v>0</v>
      </c>
      <c r="R302" s="228">
        <f>Q302*H302</f>
        <v>0</v>
      </c>
      <c r="S302" s="228">
        <v>0</v>
      </c>
      <c r="T302" s="229">
        <f>S302*H302</f>
        <v>0</v>
      </c>
      <c r="AR302" s="23" t="s">
        <v>270</v>
      </c>
      <c r="AT302" s="23" t="s">
        <v>594</v>
      </c>
      <c r="AU302" s="23" t="s">
        <v>187</v>
      </c>
      <c r="AY302" s="23" t="s">
        <v>180</v>
      </c>
      <c r="BE302" s="230">
        <f>IF(N302="základní",J302,0)</f>
        <v>0</v>
      </c>
      <c r="BF302" s="230">
        <f>IF(N302="snížená",J302,0)</f>
        <v>0</v>
      </c>
      <c r="BG302" s="230">
        <f>IF(N302="zákl. přenesená",J302,0)</f>
        <v>0</v>
      </c>
      <c r="BH302" s="230">
        <f>IF(N302="sníž. přenesená",J302,0)</f>
        <v>0</v>
      </c>
      <c r="BI302" s="230">
        <f>IF(N302="nulová",J302,0)</f>
        <v>0</v>
      </c>
      <c r="BJ302" s="23" t="s">
        <v>187</v>
      </c>
      <c r="BK302" s="230">
        <f>ROUND(I302*H302,0)</f>
        <v>0</v>
      </c>
      <c r="BL302" s="23" t="s">
        <v>224</v>
      </c>
      <c r="BM302" s="23" t="s">
        <v>597</v>
      </c>
    </row>
    <row r="303" spans="2:65" s="1" customFormat="1" ht="14.4" customHeight="1">
      <c r="B303" s="45"/>
      <c r="C303" s="266" t="s">
        <v>417</v>
      </c>
      <c r="D303" s="266" t="s">
        <v>594</v>
      </c>
      <c r="E303" s="267" t="s">
        <v>598</v>
      </c>
      <c r="F303" s="268" t="s">
        <v>599</v>
      </c>
      <c r="G303" s="269" t="s">
        <v>358</v>
      </c>
      <c r="H303" s="270">
        <v>2</v>
      </c>
      <c r="I303" s="271"/>
      <c r="J303" s="270">
        <f>ROUND(I303*H303,0)</f>
        <v>0</v>
      </c>
      <c r="K303" s="268" t="s">
        <v>193</v>
      </c>
      <c r="L303" s="272"/>
      <c r="M303" s="273" t="s">
        <v>22</v>
      </c>
      <c r="N303" s="274" t="s">
        <v>45</v>
      </c>
      <c r="O303" s="46"/>
      <c r="P303" s="228">
        <f>O303*H303</f>
        <v>0</v>
      </c>
      <c r="Q303" s="228">
        <v>0</v>
      </c>
      <c r="R303" s="228">
        <f>Q303*H303</f>
        <v>0</v>
      </c>
      <c r="S303" s="228">
        <v>0</v>
      </c>
      <c r="T303" s="229">
        <f>S303*H303</f>
        <v>0</v>
      </c>
      <c r="AR303" s="23" t="s">
        <v>270</v>
      </c>
      <c r="AT303" s="23" t="s">
        <v>594</v>
      </c>
      <c r="AU303" s="23" t="s">
        <v>187</v>
      </c>
      <c r="AY303" s="23" t="s">
        <v>180</v>
      </c>
      <c r="BE303" s="230">
        <f>IF(N303="základní",J303,0)</f>
        <v>0</v>
      </c>
      <c r="BF303" s="230">
        <f>IF(N303="snížená",J303,0)</f>
        <v>0</v>
      </c>
      <c r="BG303" s="230">
        <f>IF(N303="zákl. přenesená",J303,0)</f>
        <v>0</v>
      </c>
      <c r="BH303" s="230">
        <f>IF(N303="sníž. přenesená",J303,0)</f>
        <v>0</v>
      </c>
      <c r="BI303" s="230">
        <f>IF(N303="nulová",J303,0)</f>
        <v>0</v>
      </c>
      <c r="BJ303" s="23" t="s">
        <v>187</v>
      </c>
      <c r="BK303" s="230">
        <f>ROUND(I303*H303,0)</f>
        <v>0</v>
      </c>
      <c r="BL303" s="23" t="s">
        <v>224</v>
      </c>
      <c r="BM303" s="23" t="s">
        <v>600</v>
      </c>
    </row>
    <row r="304" spans="2:65" s="1" customFormat="1" ht="14.4" customHeight="1">
      <c r="B304" s="45"/>
      <c r="C304" s="266" t="s">
        <v>601</v>
      </c>
      <c r="D304" s="266" t="s">
        <v>594</v>
      </c>
      <c r="E304" s="267" t="s">
        <v>602</v>
      </c>
      <c r="F304" s="268" t="s">
        <v>603</v>
      </c>
      <c r="G304" s="269" t="s">
        <v>358</v>
      </c>
      <c r="H304" s="270">
        <v>1</v>
      </c>
      <c r="I304" s="271"/>
      <c r="J304" s="270">
        <f>ROUND(I304*H304,0)</f>
        <v>0</v>
      </c>
      <c r="K304" s="268" t="s">
        <v>193</v>
      </c>
      <c r="L304" s="272"/>
      <c r="M304" s="273" t="s">
        <v>22</v>
      </c>
      <c r="N304" s="274" t="s">
        <v>45</v>
      </c>
      <c r="O304" s="46"/>
      <c r="P304" s="228">
        <f>O304*H304</f>
        <v>0</v>
      </c>
      <c r="Q304" s="228">
        <v>0</v>
      </c>
      <c r="R304" s="228">
        <f>Q304*H304</f>
        <v>0</v>
      </c>
      <c r="S304" s="228">
        <v>0</v>
      </c>
      <c r="T304" s="229">
        <f>S304*H304</f>
        <v>0</v>
      </c>
      <c r="AR304" s="23" t="s">
        <v>270</v>
      </c>
      <c r="AT304" s="23" t="s">
        <v>594</v>
      </c>
      <c r="AU304" s="23" t="s">
        <v>187</v>
      </c>
      <c r="AY304" s="23" t="s">
        <v>180</v>
      </c>
      <c r="BE304" s="230">
        <f>IF(N304="základní",J304,0)</f>
        <v>0</v>
      </c>
      <c r="BF304" s="230">
        <f>IF(N304="snížená",J304,0)</f>
        <v>0</v>
      </c>
      <c r="BG304" s="230">
        <f>IF(N304="zákl. přenesená",J304,0)</f>
        <v>0</v>
      </c>
      <c r="BH304" s="230">
        <f>IF(N304="sníž. přenesená",J304,0)</f>
        <v>0</v>
      </c>
      <c r="BI304" s="230">
        <f>IF(N304="nulová",J304,0)</f>
        <v>0</v>
      </c>
      <c r="BJ304" s="23" t="s">
        <v>187</v>
      </c>
      <c r="BK304" s="230">
        <f>ROUND(I304*H304,0)</f>
        <v>0</v>
      </c>
      <c r="BL304" s="23" t="s">
        <v>224</v>
      </c>
      <c r="BM304" s="23" t="s">
        <v>604</v>
      </c>
    </row>
    <row r="305" spans="2:65" s="1" customFormat="1" ht="22.8" customHeight="1">
      <c r="B305" s="45"/>
      <c r="C305" s="220" t="s">
        <v>424</v>
      </c>
      <c r="D305" s="220" t="s">
        <v>182</v>
      </c>
      <c r="E305" s="221" t="s">
        <v>605</v>
      </c>
      <c r="F305" s="222" t="s">
        <v>606</v>
      </c>
      <c r="G305" s="223" t="s">
        <v>358</v>
      </c>
      <c r="H305" s="224">
        <v>3</v>
      </c>
      <c r="I305" s="225"/>
      <c r="J305" s="224">
        <f>ROUND(I305*H305,0)</f>
        <v>0</v>
      </c>
      <c r="K305" s="222" t="s">
        <v>193</v>
      </c>
      <c r="L305" s="71"/>
      <c r="M305" s="226" t="s">
        <v>22</v>
      </c>
      <c r="N305" s="227" t="s">
        <v>45</v>
      </c>
      <c r="O305" s="46"/>
      <c r="P305" s="228">
        <f>O305*H305</f>
        <v>0</v>
      </c>
      <c r="Q305" s="228">
        <v>0</v>
      </c>
      <c r="R305" s="228">
        <f>Q305*H305</f>
        <v>0</v>
      </c>
      <c r="S305" s="228">
        <v>0</v>
      </c>
      <c r="T305" s="229">
        <f>S305*H305</f>
        <v>0</v>
      </c>
      <c r="AR305" s="23" t="s">
        <v>224</v>
      </c>
      <c r="AT305" s="23" t="s">
        <v>182</v>
      </c>
      <c r="AU305" s="23" t="s">
        <v>187</v>
      </c>
      <c r="AY305" s="23" t="s">
        <v>180</v>
      </c>
      <c r="BE305" s="230">
        <f>IF(N305="základní",J305,0)</f>
        <v>0</v>
      </c>
      <c r="BF305" s="230">
        <f>IF(N305="snížená",J305,0)</f>
        <v>0</v>
      </c>
      <c r="BG305" s="230">
        <f>IF(N305="zákl. přenesená",J305,0)</f>
        <v>0</v>
      </c>
      <c r="BH305" s="230">
        <f>IF(N305="sníž. přenesená",J305,0)</f>
        <v>0</v>
      </c>
      <c r="BI305" s="230">
        <f>IF(N305="nulová",J305,0)</f>
        <v>0</v>
      </c>
      <c r="BJ305" s="23" t="s">
        <v>187</v>
      </c>
      <c r="BK305" s="230">
        <f>ROUND(I305*H305,0)</f>
        <v>0</v>
      </c>
      <c r="BL305" s="23" t="s">
        <v>224</v>
      </c>
      <c r="BM305" s="23" t="s">
        <v>607</v>
      </c>
    </row>
    <row r="306" spans="2:47" s="1" customFormat="1" ht="13.5">
      <c r="B306" s="45"/>
      <c r="C306" s="73"/>
      <c r="D306" s="233" t="s">
        <v>205</v>
      </c>
      <c r="E306" s="73"/>
      <c r="F306" s="254" t="s">
        <v>608</v>
      </c>
      <c r="G306" s="73"/>
      <c r="H306" s="73"/>
      <c r="I306" s="190"/>
      <c r="J306" s="73"/>
      <c r="K306" s="73"/>
      <c r="L306" s="71"/>
      <c r="M306" s="255"/>
      <c r="N306" s="46"/>
      <c r="O306" s="46"/>
      <c r="P306" s="46"/>
      <c r="Q306" s="46"/>
      <c r="R306" s="46"/>
      <c r="S306" s="46"/>
      <c r="T306" s="94"/>
      <c r="AT306" s="23" t="s">
        <v>205</v>
      </c>
      <c r="AU306" s="23" t="s">
        <v>187</v>
      </c>
    </row>
    <row r="307" spans="2:65" s="1" customFormat="1" ht="22.8" customHeight="1">
      <c r="B307" s="45"/>
      <c r="C307" s="266" t="s">
        <v>609</v>
      </c>
      <c r="D307" s="266" t="s">
        <v>594</v>
      </c>
      <c r="E307" s="267" t="s">
        <v>610</v>
      </c>
      <c r="F307" s="268" t="s">
        <v>611</v>
      </c>
      <c r="G307" s="269" t="s">
        <v>358</v>
      </c>
      <c r="H307" s="270">
        <v>3</v>
      </c>
      <c r="I307" s="271"/>
      <c r="J307" s="270">
        <f>ROUND(I307*H307,0)</f>
        <v>0</v>
      </c>
      <c r="K307" s="268" t="s">
        <v>193</v>
      </c>
      <c r="L307" s="272"/>
      <c r="M307" s="273" t="s">
        <v>22</v>
      </c>
      <c r="N307" s="274" t="s">
        <v>45</v>
      </c>
      <c r="O307" s="46"/>
      <c r="P307" s="228">
        <f>O307*H307</f>
        <v>0</v>
      </c>
      <c r="Q307" s="228">
        <v>0</v>
      </c>
      <c r="R307" s="228">
        <f>Q307*H307</f>
        <v>0</v>
      </c>
      <c r="S307" s="228">
        <v>0</v>
      </c>
      <c r="T307" s="229">
        <f>S307*H307</f>
        <v>0</v>
      </c>
      <c r="AR307" s="23" t="s">
        <v>270</v>
      </c>
      <c r="AT307" s="23" t="s">
        <v>594</v>
      </c>
      <c r="AU307" s="23" t="s">
        <v>187</v>
      </c>
      <c r="AY307" s="23" t="s">
        <v>180</v>
      </c>
      <c r="BE307" s="230">
        <f>IF(N307="základní",J307,0)</f>
        <v>0</v>
      </c>
      <c r="BF307" s="230">
        <f>IF(N307="snížená",J307,0)</f>
        <v>0</v>
      </c>
      <c r="BG307" s="230">
        <f>IF(N307="zákl. přenesená",J307,0)</f>
        <v>0</v>
      </c>
      <c r="BH307" s="230">
        <f>IF(N307="sníž. přenesená",J307,0)</f>
        <v>0</v>
      </c>
      <c r="BI307" s="230">
        <f>IF(N307="nulová",J307,0)</f>
        <v>0</v>
      </c>
      <c r="BJ307" s="23" t="s">
        <v>187</v>
      </c>
      <c r="BK307" s="230">
        <f>ROUND(I307*H307,0)</f>
        <v>0</v>
      </c>
      <c r="BL307" s="23" t="s">
        <v>224</v>
      </c>
      <c r="BM307" s="23" t="s">
        <v>612</v>
      </c>
    </row>
    <row r="308" spans="2:65" s="1" customFormat="1" ht="34.2" customHeight="1">
      <c r="B308" s="45"/>
      <c r="C308" s="220" t="s">
        <v>428</v>
      </c>
      <c r="D308" s="220" t="s">
        <v>182</v>
      </c>
      <c r="E308" s="221" t="s">
        <v>613</v>
      </c>
      <c r="F308" s="222" t="s">
        <v>614</v>
      </c>
      <c r="G308" s="223" t="s">
        <v>334</v>
      </c>
      <c r="H308" s="225"/>
      <c r="I308" s="225"/>
      <c r="J308" s="224">
        <f>ROUND(I308*H308,0)</f>
        <v>0</v>
      </c>
      <c r="K308" s="222" t="s">
        <v>193</v>
      </c>
      <c r="L308" s="71"/>
      <c r="M308" s="226" t="s">
        <v>22</v>
      </c>
      <c r="N308" s="227" t="s">
        <v>45</v>
      </c>
      <c r="O308" s="46"/>
      <c r="P308" s="228">
        <f>O308*H308</f>
        <v>0</v>
      </c>
      <c r="Q308" s="228">
        <v>0</v>
      </c>
      <c r="R308" s="228">
        <f>Q308*H308</f>
        <v>0</v>
      </c>
      <c r="S308" s="228">
        <v>0</v>
      </c>
      <c r="T308" s="229">
        <f>S308*H308</f>
        <v>0</v>
      </c>
      <c r="AR308" s="23" t="s">
        <v>224</v>
      </c>
      <c r="AT308" s="23" t="s">
        <v>182</v>
      </c>
      <c r="AU308" s="23" t="s">
        <v>187</v>
      </c>
      <c r="AY308" s="23" t="s">
        <v>180</v>
      </c>
      <c r="BE308" s="230">
        <f>IF(N308="základní",J308,0)</f>
        <v>0</v>
      </c>
      <c r="BF308" s="230">
        <f>IF(N308="snížená",J308,0)</f>
        <v>0</v>
      </c>
      <c r="BG308" s="230">
        <f>IF(N308="zákl. přenesená",J308,0)</f>
        <v>0</v>
      </c>
      <c r="BH308" s="230">
        <f>IF(N308="sníž. přenesená",J308,0)</f>
        <v>0</v>
      </c>
      <c r="BI308" s="230">
        <f>IF(N308="nulová",J308,0)</f>
        <v>0</v>
      </c>
      <c r="BJ308" s="23" t="s">
        <v>187</v>
      </c>
      <c r="BK308" s="230">
        <f>ROUND(I308*H308,0)</f>
        <v>0</v>
      </c>
      <c r="BL308" s="23" t="s">
        <v>224</v>
      </c>
      <c r="BM308" s="23" t="s">
        <v>615</v>
      </c>
    </row>
    <row r="309" spans="2:47" s="1" customFormat="1" ht="13.5">
      <c r="B309" s="45"/>
      <c r="C309" s="73"/>
      <c r="D309" s="233" t="s">
        <v>205</v>
      </c>
      <c r="E309" s="73"/>
      <c r="F309" s="254" t="s">
        <v>616</v>
      </c>
      <c r="G309" s="73"/>
      <c r="H309" s="73"/>
      <c r="I309" s="190"/>
      <c r="J309" s="73"/>
      <c r="K309" s="73"/>
      <c r="L309" s="71"/>
      <c r="M309" s="255"/>
      <c r="N309" s="46"/>
      <c r="O309" s="46"/>
      <c r="P309" s="46"/>
      <c r="Q309" s="46"/>
      <c r="R309" s="46"/>
      <c r="S309" s="46"/>
      <c r="T309" s="94"/>
      <c r="AT309" s="23" t="s">
        <v>205</v>
      </c>
      <c r="AU309" s="23" t="s">
        <v>187</v>
      </c>
    </row>
    <row r="310" spans="2:63" s="10" customFormat="1" ht="29.85" customHeight="1">
      <c r="B310" s="204"/>
      <c r="C310" s="205"/>
      <c r="D310" s="206" t="s">
        <v>72</v>
      </c>
      <c r="E310" s="218" t="s">
        <v>617</v>
      </c>
      <c r="F310" s="218" t="s">
        <v>618</v>
      </c>
      <c r="G310" s="205"/>
      <c r="H310" s="205"/>
      <c r="I310" s="208"/>
      <c r="J310" s="219">
        <f>BK310</f>
        <v>0</v>
      </c>
      <c r="K310" s="205"/>
      <c r="L310" s="210"/>
      <c r="M310" s="211"/>
      <c r="N310" s="212"/>
      <c r="O310" s="212"/>
      <c r="P310" s="213">
        <f>SUM(P311:P344)</f>
        <v>0</v>
      </c>
      <c r="Q310" s="212"/>
      <c r="R310" s="213">
        <f>SUM(R311:R344)</f>
        <v>0</v>
      </c>
      <c r="S310" s="212"/>
      <c r="T310" s="214">
        <f>SUM(T311:T344)</f>
        <v>0</v>
      </c>
      <c r="AR310" s="215" t="s">
        <v>187</v>
      </c>
      <c r="AT310" s="216" t="s">
        <v>72</v>
      </c>
      <c r="AU310" s="216" t="s">
        <v>10</v>
      </c>
      <c r="AY310" s="215" t="s">
        <v>180</v>
      </c>
      <c r="BK310" s="217">
        <f>SUM(BK311:BK344)</f>
        <v>0</v>
      </c>
    </row>
    <row r="311" spans="2:65" s="1" customFormat="1" ht="22.8" customHeight="1">
      <c r="B311" s="45"/>
      <c r="C311" s="220" t="s">
        <v>619</v>
      </c>
      <c r="D311" s="220" t="s">
        <v>182</v>
      </c>
      <c r="E311" s="221" t="s">
        <v>620</v>
      </c>
      <c r="F311" s="222" t="s">
        <v>621</v>
      </c>
      <c r="G311" s="223" t="s">
        <v>203</v>
      </c>
      <c r="H311" s="224">
        <v>2.62</v>
      </c>
      <c r="I311" s="225"/>
      <c r="J311" s="224">
        <f>ROUND(I311*H311,0)</f>
        <v>0</v>
      </c>
      <c r="K311" s="222" t="s">
        <v>193</v>
      </c>
      <c r="L311" s="71"/>
      <c r="M311" s="226" t="s">
        <v>22</v>
      </c>
      <c r="N311" s="227" t="s">
        <v>45</v>
      </c>
      <c r="O311" s="46"/>
      <c r="P311" s="228">
        <f>O311*H311</f>
        <v>0</v>
      </c>
      <c r="Q311" s="228">
        <v>0</v>
      </c>
      <c r="R311" s="228">
        <f>Q311*H311</f>
        <v>0</v>
      </c>
      <c r="S311" s="228">
        <v>0</v>
      </c>
      <c r="T311" s="229">
        <f>S311*H311</f>
        <v>0</v>
      </c>
      <c r="AR311" s="23" t="s">
        <v>224</v>
      </c>
      <c r="AT311" s="23" t="s">
        <v>182</v>
      </c>
      <c r="AU311" s="23" t="s">
        <v>187</v>
      </c>
      <c r="AY311" s="23" t="s">
        <v>180</v>
      </c>
      <c r="BE311" s="230">
        <f>IF(N311="základní",J311,0)</f>
        <v>0</v>
      </c>
      <c r="BF311" s="230">
        <f>IF(N311="snížená",J311,0)</f>
        <v>0</v>
      </c>
      <c r="BG311" s="230">
        <f>IF(N311="zákl. přenesená",J311,0)</f>
        <v>0</v>
      </c>
      <c r="BH311" s="230">
        <f>IF(N311="sníž. přenesená",J311,0)</f>
        <v>0</v>
      </c>
      <c r="BI311" s="230">
        <f>IF(N311="nulová",J311,0)</f>
        <v>0</v>
      </c>
      <c r="BJ311" s="23" t="s">
        <v>187</v>
      </c>
      <c r="BK311" s="230">
        <f>ROUND(I311*H311,0)</f>
        <v>0</v>
      </c>
      <c r="BL311" s="23" t="s">
        <v>224</v>
      </c>
      <c r="BM311" s="23" t="s">
        <v>622</v>
      </c>
    </row>
    <row r="312" spans="2:51" s="13" customFormat="1" ht="13.5">
      <c r="B312" s="256"/>
      <c r="C312" s="257"/>
      <c r="D312" s="233" t="s">
        <v>194</v>
      </c>
      <c r="E312" s="258" t="s">
        <v>22</v>
      </c>
      <c r="F312" s="259" t="s">
        <v>623</v>
      </c>
      <c r="G312" s="257"/>
      <c r="H312" s="258" t="s">
        <v>22</v>
      </c>
      <c r="I312" s="260"/>
      <c r="J312" s="257"/>
      <c r="K312" s="257"/>
      <c r="L312" s="261"/>
      <c r="M312" s="262"/>
      <c r="N312" s="263"/>
      <c r="O312" s="263"/>
      <c r="P312" s="263"/>
      <c r="Q312" s="263"/>
      <c r="R312" s="263"/>
      <c r="S312" s="263"/>
      <c r="T312" s="264"/>
      <c r="AT312" s="265" t="s">
        <v>194</v>
      </c>
      <c r="AU312" s="265" t="s">
        <v>187</v>
      </c>
      <c r="AV312" s="13" t="s">
        <v>10</v>
      </c>
      <c r="AW312" s="13" t="s">
        <v>35</v>
      </c>
      <c r="AX312" s="13" t="s">
        <v>73</v>
      </c>
      <c r="AY312" s="265" t="s">
        <v>180</v>
      </c>
    </row>
    <row r="313" spans="2:51" s="11" customFormat="1" ht="13.5">
      <c r="B313" s="231"/>
      <c r="C313" s="232"/>
      <c r="D313" s="233" t="s">
        <v>194</v>
      </c>
      <c r="E313" s="234" t="s">
        <v>22</v>
      </c>
      <c r="F313" s="235" t="s">
        <v>624</v>
      </c>
      <c r="G313" s="232"/>
      <c r="H313" s="236">
        <v>2.62</v>
      </c>
      <c r="I313" s="237"/>
      <c r="J313" s="232"/>
      <c r="K313" s="232"/>
      <c r="L313" s="238"/>
      <c r="M313" s="239"/>
      <c r="N313" s="240"/>
      <c r="O313" s="240"/>
      <c r="P313" s="240"/>
      <c r="Q313" s="240"/>
      <c r="R313" s="240"/>
      <c r="S313" s="240"/>
      <c r="T313" s="241"/>
      <c r="AT313" s="242" t="s">
        <v>194</v>
      </c>
      <c r="AU313" s="242" t="s">
        <v>187</v>
      </c>
      <c r="AV313" s="11" t="s">
        <v>187</v>
      </c>
      <c r="AW313" s="11" t="s">
        <v>35</v>
      </c>
      <c r="AX313" s="11" t="s">
        <v>73</v>
      </c>
      <c r="AY313" s="242" t="s">
        <v>180</v>
      </c>
    </row>
    <row r="314" spans="2:51" s="12" customFormat="1" ht="13.5">
      <c r="B314" s="243"/>
      <c r="C314" s="244"/>
      <c r="D314" s="233" t="s">
        <v>194</v>
      </c>
      <c r="E314" s="245" t="s">
        <v>22</v>
      </c>
      <c r="F314" s="246" t="s">
        <v>196</v>
      </c>
      <c r="G314" s="244"/>
      <c r="H314" s="247">
        <v>2.62</v>
      </c>
      <c r="I314" s="248"/>
      <c r="J314" s="244"/>
      <c r="K314" s="244"/>
      <c r="L314" s="249"/>
      <c r="M314" s="250"/>
      <c r="N314" s="251"/>
      <c r="O314" s="251"/>
      <c r="P314" s="251"/>
      <c r="Q314" s="251"/>
      <c r="R314" s="251"/>
      <c r="S314" s="251"/>
      <c r="T314" s="252"/>
      <c r="AT314" s="253" t="s">
        <v>194</v>
      </c>
      <c r="AU314" s="253" t="s">
        <v>187</v>
      </c>
      <c r="AV314" s="12" t="s">
        <v>186</v>
      </c>
      <c r="AW314" s="12" t="s">
        <v>35</v>
      </c>
      <c r="AX314" s="12" t="s">
        <v>10</v>
      </c>
      <c r="AY314" s="253" t="s">
        <v>180</v>
      </c>
    </row>
    <row r="315" spans="2:65" s="1" customFormat="1" ht="22.8" customHeight="1">
      <c r="B315" s="45"/>
      <c r="C315" s="220" t="s">
        <v>29</v>
      </c>
      <c r="D315" s="220" t="s">
        <v>182</v>
      </c>
      <c r="E315" s="221" t="s">
        <v>625</v>
      </c>
      <c r="F315" s="222" t="s">
        <v>626</v>
      </c>
      <c r="G315" s="223" t="s">
        <v>192</v>
      </c>
      <c r="H315" s="224">
        <v>5.49</v>
      </c>
      <c r="I315" s="225"/>
      <c r="J315" s="224">
        <f>ROUND(I315*H315,0)</f>
        <v>0</v>
      </c>
      <c r="K315" s="222" t="s">
        <v>193</v>
      </c>
      <c r="L315" s="71"/>
      <c r="M315" s="226" t="s">
        <v>22</v>
      </c>
      <c r="N315" s="227" t="s">
        <v>45</v>
      </c>
      <c r="O315" s="46"/>
      <c r="P315" s="228">
        <f>O315*H315</f>
        <v>0</v>
      </c>
      <c r="Q315" s="228">
        <v>0</v>
      </c>
      <c r="R315" s="228">
        <f>Q315*H315</f>
        <v>0</v>
      </c>
      <c r="S315" s="228">
        <v>0</v>
      </c>
      <c r="T315" s="229">
        <f>S315*H315</f>
        <v>0</v>
      </c>
      <c r="AR315" s="23" t="s">
        <v>224</v>
      </c>
      <c r="AT315" s="23" t="s">
        <v>182</v>
      </c>
      <c r="AU315" s="23" t="s">
        <v>187</v>
      </c>
      <c r="AY315" s="23" t="s">
        <v>180</v>
      </c>
      <c r="BE315" s="230">
        <f>IF(N315="základní",J315,0)</f>
        <v>0</v>
      </c>
      <c r="BF315" s="230">
        <f>IF(N315="snížená",J315,0)</f>
        <v>0</v>
      </c>
      <c r="BG315" s="230">
        <f>IF(N315="zákl. přenesená",J315,0)</f>
        <v>0</v>
      </c>
      <c r="BH315" s="230">
        <f>IF(N315="sníž. přenesená",J315,0)</f>
        <v>0</v>
      </c>
      <c r="BI315" s="230">
        <f>IF(N315="nulová",J315,0)</f>
        <v>0</v>
      </c>
      <c r="BJ315" s="23" t="s">
        <v>187</v>
      </c>
      <c r="BK315" s="230">
        <f>ROUND(I315*H315,0)</f>
        <v>0</v>
      </c>
      <c r="BL315" s="23" t="s">
        <v>224</v>
      </c>
      <c r="BM315" s="23" t="s">
        <v>627</v>
      </c>
    </row>
    <row r="316" spans="2:51" s="11" customFormat="1" ht="13.5">
      <c r="B316" s="231"/>
      <c r="C316" s="232"/>
      <c r="D316" s="233" t="s">
        <v>194</v>
      </c>
      <c r="E316" s="234" t="s">
        <v>22</v>
      </c>
      <c r="F316" s="235" t="s">
        <v>628</v>
      </c>
      <c r="G316" s="232"/>
      <c r="H316" s="236">
        <v>1.94</v>
      </c>
      <c r="I316" s="237"/>
      <c r="J316" s="232"/>
      <c r="K316" s="232"/>
      <c r="L316" s="238"/>
      <c r="M316" s="239"/>
      <c r="N316" s="240"/>
      <c r="O316" s="240"/>
      <c r="P316" s="240"/>
      <c r="Q316" s="240"/>
      <c r="R316" s="240"/>
      <c r="S316" s="240"/>
      <c r="T316" s="241"/>
      <c r="AT316" s="242" t="s">
        <v>194</v>
      </c>
      <c r="AU316" s="242" t="s">
        <v>187</v>
      </c>
      <c r="AV316" s="11" t="s">
        <v>187</v>
      </c>
      <c r="AW316" s="11" t="s">
        <v>35</v>
      </c>
      <c r="AX316" s="11" t="s">
        <v>73</v>
      </c>
      <c r="AY316" s="242" t="s">
        <v>180</v>
      </c>
    </row>
    <row r="317" spans="2:51" s="11" customFormat="1" ht="13.5">
      <c r="B317" s="231"/>
      <c r="C317" s="232"/>
      <c r="D317" s="233" t="s">
        <v>194</v>
      </c>
      <c r="E317" s="234" t="s">
        <v>22</v>
      </c>
      <c r="F317" s="235" t="s">
        <v>629</v>
      </c>
      <c r="G317" s="232"/>
      <c r="H317" s="236">
        <v>2.45</v>
      </c>
      <c r="I317" s="237"/>
      <c r="J317" s="232"/>
      <c r="K317" s="232"/>
      <c r="L317" s="238"/>
      <c r="M317" s="239"/>
      <c r="N317" s="240"/>
      <c r="O317" s="240"/>
      <c r="P317" s="240"/>
      <c r="Q317" s="240"/>
      <c r="R317" s="240"/>
      <c r="S317" s="240"/>
      <c r="T317" s="241"/>
      <c r="AT317" s="242" t="s">
        <v>194</v>
      </c>
      <c r="AU317" s="242" t="s">
        <v>187</v>
      </c>
      <c r="AV317" s="11" t="s">
        <v>187</v>
      </c>
      <c r="AW317" s="11" t="s">
        <v>35</v>
      </c>
      <c r="AX317" s="11" t="s">
        <v>73</v>
      </c>
      <c r="AY317" s="242" t="s">
        <v>180</v>
      </c>
    </row>
    <row r="318" spans="2:51" s="11" customFormat="1" ht="13.5">
      <c r="B318" s="231"/>
      <c r="C318" s="232"/>
      <c r="D318" s="233" t="s">
        <v>194</v>
      </c>
      <c r="E318" s="234" t="s">
        <v>22</v>
      </c>
      <c r="F318" s="235" t="s">
        <v>325</v>
      </c>
      <c r="G318" s="232"/>
      <c r="H318" s="236">
        <v>1.1</v>
      </c>
      <c r="I318" s="237"/>
      <c r="J318" s="232"/>
      <c r="K318" s="232"/>
      <c r="L318" s="238"/>
      <c r="M318" s="239"/>
      <c r="N318" s="240"/>
      <c r="O318" s="240"/>
      <c r="P318" s="240"/>
      <c r="Q318" s="240"/>
      <c r="R318" s="240"/>
      <c r="S318" s="240"/>
      <c r="T318" s="241"/>
      <c r="AT318" s="242" t="s">
        <v>194</v>
      </c>
      <c r="AU318" s="242" t="s">
        <v>187</v>
      </c>
      <c r="AV318" s="11" t="s">
        <v>187</v>
      </c>
      <c r="AW318" s="11" t="s">
        <v>35</v>
      </c>
      <c r="AX318" s="11" t="s">
        <v>73</v>
      </c>
      <c r="AY318" s="242" t="s">
        <v>180</v>
      </c>
    </row>
    <row r="319" spans="2:51" s="12" customFormat="1" ht="13.5">
      <c r="B319" s="243"/>
      <c r="C319" s="244"/>
      <c r="D319" s="233" t="s">
        <v>194</v>
      </c>
      <c r="E319" s="245" t="s">
        <v>22</v>
      </c>
      <c r="F319" s="246" t="s">
        <v>196</v>
      </c>
      <c r="G319" s="244"/>
      <c r="H319" s="247">
        <v>5.49</v>
      </c>
      <c r="I319" s="248"/>
      <c r="J319" s="244"/>
      <c r="K319" s="244"/>
      <c r="L319" s="249"/>
      <c r="M319" s="250"/>
      <c r="N319" s="251"/>
      <c r="O319" s="251"/>
      <c r="P319" s="251"/>
      <c r="Q319" s="251"/>
      <c r="R319" s="251"/>
      <c r="S319" s="251"/>
      <c r="T319" s="252"/>
      <c r="AT319" s="253" t="s">
        <v>194</v>
      </c>
      <c r="AU319" s="253" t="s">
        <v>187</v>
      </c>
      <c r="AV319" s="12" t="s">
        <v>186</v>
      </c>
      <c r="AW319" s="12" t="s">
        <v>35</v>
      </c>
      <c r="AX319" s="12" t="s">
        <v>10</v>
      </c>
      <c r="AY319" s="253" t="s">
        <v>180</v>
      </c>
    </row>
    <row r="320" spans="2:65" s="1" customFormat="1" ht="14.4" customHeight="1">
      <c r="B320" s="45"/>
      <c r="C320" s="266" t="s">
        <v>630</v>
      </c>
      <c r="D320" s="266" t="s">
        <v>594</v>
      </c>
      <c r="E320" s="267" t="s">
        <v>631</v>
      </c>
      <c r="F320" s="268" t="s">
        <v>632</v>
      </c>
      <c r="G320" s="269" t="s">
        <v>192</v>
      </c>
      <c r="H320" s="270">
        <v>6.33</v>
      </c>
      <c r="I320" s="271"/>
      <c r="J320" s="270">
        <f>ROUND(I320*H320,0)</f>
        <v>0</v>
      </c>
      <c r="K320" s="268" t="s">
        <v>22</v>
      </c>
      <c r="L320" s="272"/>
      <c r="M320" s="273" t="s">
        <v>22</v>
      </c>
      <c r="N320" s="274" t="s">
        <v>45</v>
      </c>
      <c r="O320" s="46"/>
      <c r="P320" s="228">
        <f>O320*H320</f>
        <v>0</v>
      </c>
      <c r="Q320" s="228">
        <v>0</v>
      </c>
      <c r="R320" s="228">
        <f>Q320*H320</f>
        <v>0</v>
      </c>
      <c r="S320" s="228">
        <v>0</v>
      </c>
      <c r="T320" s="229">
        <f>S320*H320</f>
        <v>0</v>
      </c>
      <c r="AR320" s="23" t="s">
        <v>270</v>
      </c>
      <c r="AT320" s="23" t="s">
        <v>594</v>
      </c>
      <c r="AU320" s="23" t="s">
        <v>187</v>
      </c>
      <c r="AY320" s="23" t="s">
        <v>180</v>
      </c>
      <c r="BE320" s="230">
        <f>IF(N320="základní",J320,0)</f>
        <v>0</v>
      </c>
      <c r="BF320" s="230">
        <f>IF(N320="snížená",J320,0)</f>
        <v>0</v>
      </c>
      <c r="BG320" s="230">
        <f>IF(N320="zákl. přenesená",J320,0)</f>
        <v>0</v>
      </c>
      <c r="BH320" s="230">
        <f>IF(N320="sníž. přenesená",J320,0)</f>
        <v>0</v>
      </c>
      <c r="BI320" s="230">
        <f>IF(N320="nulová",J320,0)</f>
        <v>0</v>
      </c>
      <c r="BJ320" s="23" t="s">
        <v>187</v>
      </c>
      <c r="BK320" s="230">
        <f>ROUND(I320*H320,0)</f>
        <v>0</v>
      </c>
      <c r="BL320" s="23" t="s">
        <v>224</v>
      </c>
      <c r="BM320" s="23" t="s">
        <v>633</v>
      </c>
    </row>
    <row r="321" spans="2:51" s="11" customFormat="1" ht="13.5">
      <c r="B321" s="231"/>
      <c r="C321" s="232"/>
      <c r="D321" s="233" t="s">
        <v>194</v>
      </c>
      <c r="E321" s="234" t="s">
        <v>22</v>
      </c>
      <c r="F321" s="235" t="s">
        <v>634</v>
      </c>
      <c r="G321" s="232"/>
      <c r="H321" s="236">
        <v>0.29</v>
      </c>
      <c r="I321" s="237"/>
      <c r="J321" s="232"/>
      <c r="K321" s="232"/>
      <c r="L321" s="238"/>
      <c r="M321" s="239"/>
      <c r="N321" s="240"/>
      <c r="O321" s="240"/>
      <c r="P321" s="240"/>
      <c r="Q321" s="240"/>
      <c r="R321" s="240"/>
      <c r="S321" s="240"/>
      <c r="T321" s="241"/>
      <c r="AT321" s="242" t="s">
        <v>194</v>
      </c>
      <c r="AU321" s="242" t="s">
        <v>187</v>
      </c>
      <c r="AV321" s="11" t="s">
        <v>187</v>
      </c>
      <c r="AW321" s="11" t="s">
        <v>35</v>
      </c>
      <c r="AX321" s="11" t="s">
        <v>73</v>
      </c>
      <c r="AY321" s="242" t="s">
        <v>180</v>
      </c>
    </row>
    <row r="322" spans="2:51" s="11" customFormat="1" ht="13.5">
      <c r="B322" s="231"/>
      <c r="C322" s="232"/>
      <c r="D322" s="233" t="s">
        <v>194</v>
      </c>
      <c r="E322" s="234" t="s">
        <v>22</v>
      </c>
      <c r="F322" s="235" t="s">
        <v>635</v>
      </c>
      <c r="G322" s="232"/>
      <c r="H322" s="236">
        <v>6.04</v>
      </c>
      <c r="I322" s="237"/>
      <c r="J322" s="232"/>
      <c r="K322" s="232"/>
      <c r="L322" s="238"/>
      <c r="M322" s="239"/>
      <c r="N322" s="240"/>
      <c r="O322" s="240"/>
      <c r="P322" s="240"/>
      <c r="Q322" s="240"/>
      <c r="R322" s="240"/>
      <c r="S322" s="240"/>
      <c r="T322" s="241"/>
      <c r="AT322" s="242" t="s">
        <v>194</v>
      </c>
      <c r="AU322" s="242" t="s">
        <v>187</v>
      </c>
      <c r="AV322" s="11" t="s">
        <v>187</v>
      </c>
      <c r="AW322" s="11" t="s">
        <v>35</v>
      </c>
      <c r="AX322" s="11" t="s">
        <v>73</v>
      </c>
      <c r="AY322" s="242" t="s">
        <v>180</v>
      </c>
    </row>
    <row r="323" spans="2:51" s="12" customFormat="1" ht="13.5">
      <c r="B323" s="243"/>
      <c r="C323" s="244"/>
      <c r="D323" s="233" t="s">
        <v>194</v>
      </c>
      <c r="E323" s="245" t="s">
        <v>22</v>
      </c>
      <c r="F323" s="246" t="s">
        <v>196</v>
      </c>
      <c r="G323" s="244"/>
      <c r="H323" s="247">
        <v>6.33</v>
      </c>
      <c r="I323" s="248"/>
      <c r="J323" s="244"/>
      <c r="K323" s="244"/>
      <c r="L323" s="249"/>
      <c r="M323" s="250"/>
      <c r="N323" s="251"/>
      <c r="O323" s="251"/>
      <c r="P323" s="251"/>
      <c r="Q323" s="251"/>
      <c r="R323" s="251"/>
      <c r="S323" s="251"/>
      <c r="T323" s="252"/>
      <c r="AT323" s="253" t="s">
        <v>194</v>
      </c>
      <c r="AU323" s="253" t="s">
        <v>187</v>
      </c>
      <c r="AV323" s="12" t="s">
        <v>186</v>
      </c>
      <c r="AW323" s="12" t="s">
        <v>35</v>
      </c>
      <c r="AX323" s="12" t="s">
        <v>10</v>
      </c>
      <c r="AY323" s="253" t="s">
        <v>180</v>
      </c>
    </row>
    <row r="324" spans="2:65" s="1" customFormat="1" ht="22.8" customHeight="1">
      <c r="B324" s="45"/>
      <c r="C324" s="220" t="s">
        <v>435</v>
      </c>
      <c r="D324" s="220" t="s">
        <v>182</v>
      </c>
      <c r="E324" s="221" t="s">
        <v>636</v>
      </c>
      <c r="F324" s="222" t="s">
        <v>637</v>
      </c>
      <c r="G324" s="223" t="s">
        <v>192</v>
      </c>
      <c r="H324" s="224">
        <v>5.49</v>
      </c>
      <c r="I324" s="225"/>
      <c r="J324" s="224">
        <f>ROUND(I324*H324,0)</f>
        <v>0</v>
      </c>
      <c r="K324" s="222" t="s">
        <v>193</v>
      </c>
      <c r="L324" s="71"/>
      <c r="M324" s="226" t="s">
        <v>22</v>
      </c>
      <c r="N324" s="227" t="s">
        <v>45</v>
      </c>
      <c r="O324" s="46"/>
      <c r="P324" s="228">
        <f>O324*H324</f>
        <v>0</v>
      </c>
      <c r="Q324" s="228">
        <v>0</v>
      </c>
      <c r="R324" s="228">
        <f>Q324*H324</f>
        <v>0</v>
      </c>
      <c r="S324" s="228">
        <v>0</v>
      </c>
      <c r="T324" s="229">
        <f>S324*H324</f>
        <v>0</v>
      </c>
      <c r="AR324" s="23" t="s">
        <v>224</v>
      </c>
      <c r="AT324" s="23" t="s">
        <v>182</v>
      </c>
      <c r="AU324" s="23" t="s">
        <v>187</v>
      </c>
      <c r="AY324" s="23" t="s">
        <v>180</v>
      </c>
      <c r="BE324" s="230">
        <f>IF(N324="základní",J324,0)</f>
        <v>0</v>
      </c>
      <c r="BF324" s="230">
        <f>IF(N324="snížená",J324,0)</f>
        <v>0</v>
      </c>
      <c r="BG324" s="230">
        <f>IF(N324="zákl. přenesená",J324,0)</f>
        <v>0</v>
      </c>
      <c r="BH324" s="230">
        <f>IF(N324="sníž. přenesená",J324,0)</f>
        <v>0</v>
      </c>
      <c r="BI324" s="230">
        <f>IF(N324="nulová",J324,0)</f>
        <v>0</v>
      </c>
      <c r="BJ324" s="23" t="s">
        <v>187</v>
      </c>
      <c r="BK324" s="230">
        <f>ROUND(I324*H324,0)</f>
        <v>0</v>
      </c>
      <c r="BL324" s="23" t="s">
        <v>224</v>
      </c>
      <c r="BM324" s="23" t="s">
        <v>638</v>
      </c>
    </row>
    <row r="325" spans="2:51" s="11" customFormat="1" ht="13.5">
      <c r="B325" s="231"/>
      <c r="C325" s="232"/>
      <c r="D325" s="233" t="s">
        <v>194</v>
      </c>
      <c r="E325" s="234" t="s">
        <v>22</v>
      </c>
      <c r="F325" s="235" t="s">
        <v>628</v>
      </c>
      <c r="G325" s="232"/>
      <c r="H325" s="236">
        <v>1.94</v>
      </c>
      <c r="I325" s="237"/>
      <c r="J325" s="232"/>
      <c r="K325" s="232"/>
      <c r="L325" s="238"/>
      <c r="M325" s="239"/>
      <c r="N325" s="240"/>
      <c r="O325" s="240"/>
      <c r="P325" s="240"/>
      <c r="Q325" s="240"/>
      <c r="R325" s="240"/>
      <c r="S325" s="240"/>
      <c r="T325" s="241"/>
      <c r="AT325" s="242" t="s">
        <v>194</v>
      </c>
      <c r="AU325" s="242" t="s">
        <v>187</v>
      </c>
      <c r="AV325" s="11" t="s">
        <v>187</v>
      </c>
      <c r="AW325" s="11" t="s">
        <v>35</v>
      </c>
      <c r="AX325" s="11" t="s">
        <v>73</v>
      </c>
      <c r="AY325" s="242" t="s">
        <v>180</v>
      </c>
    </row>
    <row r="326" spans="2:51" s="11" customFormat="1" ht="13.5">
      <c r="B326" s="231"/>
      <c r="C326" s="232"/>
      <c r="D326" s="233" t="s">
        <v>194</v>
      </c>
      <c r="E326" s="234" t="s">
        <v>22</v>
      </c>
      <c r="F326" s="235" t="s">
        <v>629</v>
      </c>
      <c r="G326" s="232"/>
      <c r="H326" s="236">
        <v>2.45</v>
      </c>
      <c r="I326" s="237"/>
      <c r="J326" s="232"/>
      <c r="K326" s="232"/>
      <c r="L326" s="238"/>
      <c r="M326" s="239"/>
      <c r="N326" s="240"/>
      <c r="O326" s="240"/>
      <c r="P326" s="240"/>
      <c r="Q326" s="240"/>
      <c r="R326" s="240"/>
      <c r="S326" s="240"/>
      <c r="T326" s="241"/>
      <c r="AT326" s="242" t="s">
        <v>194</v>
      </c>
      <c r="AU326" s="242" t="s">
        <v>187</v>
      </c>
      <c r="AV326" s="11" t="s">
        <v>187</v>
      </c>
      <c r="AW326" s="11" t="s">
        <v>35</v>
      </c>
      <c r="AX326" s="11" t="s">
        <v>73</v>
      </c>
      <c r="AY326" s="242" t="s">
        <v>180</v>
      </c>
    </row>
    <row r="327" spans="2:51" s="11" customFormat="1" ht="13.5">
      <c r="B327" s="231"/>
      <c r="C327" s="232"/>
      <c r="D327" s="233" t="s">
        <v>194</v>
      </c>
      <c r="E327" s="234" t="s">
        <v>22</v>
      </c>
      <c r="F327" s="235" t="s">
        <v>325</v>
      </c>
      <c r="G327" s="232"/>
      <c r="H327" s="236">
        <v>1.1</v>
      </c>
      <c r="I327" s="237"/>
      <c r="J327" s="232"/>
      <c r="K327" s="232"/>
      <c r="L327" s="238"/>
      <c r="M327" s="239"/>
      <c r="N327" s="240"/>
      <c r="O327" s="240"/>
      <c r="P327" s="240"/>
      <c r="Q327" s="240"/>
      <c r="R327" s="240"/>
      <c r="S327" s="240"/>
      <c r="T327" s="241"/>
      <c r="AT327" s="242" t="s">
        <v>194</v>
      </c>
      <c r="AU327" s="242" t="s">
        <v>187</v>
      </c>
      <c r="AV327" s="11" t="s">
        <v>187</v>
      </c>
      <c r="AW327" s="11" t="s">
        <v>35</v>
      </c>
      <c r="AX327" s="11" t="s">
        <v>73</v>
      </c>
      <c r="AY327" s="242" t="s">
        <v>180</v>
      </c>
    </row>
    <row r="328" spans="2:51" s="12" customFormat="1" ht="13.5">
      <c r="B328" s="243"/>
      <c r="C328" s="244"/>
      <c r="D328" s="233" t="s">
        <v>194</v>
      </c>
      <c r="E328" s="245" t="s">
        <v>22</v>
      </c>
      <c r="F328" s="246" t="s">
        <v>196</v>
      </c>
      <c r="G328" s="244"/>
      <c r="H328" s="247">
        <v>5.49</v>
      </c>
      <c r="I328" s="248"/>
      <c r="J328" s="244"/>
      <c r="K328" s="244"/>
      <c r="L328" s="249"/>
      <c r="M328" s="250"/>
      <c r="N328" s="251"/>
      <c r="O328" s="251"/>
      <c r="P328" s="251"/>
      <c r="Q328" s="251"/>
      <c r="R328" s="251"/>
      <c r="S328" s="251"/>
      <c r="T328" s="252"/>
      <c r="AT328" s="253" t="s">
        <v>194</v>
      </c>
      <c r="AU328" s="253" t="s">
        <v>187</v>
      </c>
      <c r="AV328" s="12" t="s">
        <v>186</v>
      </c>
      <c r="AW328" s="12" t="s">
        <v>35</v>
      </c>
      <c r="AX328" s="12" t="s">
        <v>10</v>
      </c>
      <c r="AY328" s="253" t="s">
        <v>180</v>
      </c>
    </row>
    <row r="329" spans="2:65" s="1" customFormat="1" ht="14.4" customHeight="1">
      <c r="B329" s="45"/>
      <c r="C329" s="220" t="s">
        <v>639</v>
      </c>
      <c r="D329" s="220" t="s">
        <v>182</v>
      </c>
      <c r="E329" s="221" t="s">
        <v>640</v>
      </c>
      <c r="F329" s="222" t="s">
        <v>641</v>
      </c>
      <c r="G329" s="223" t="s">
        <v>192</v>
      </c>
      <c r="H329" s="224">
        <v>5.49</v>
      </c>
      <c r="I329" s="225"/>
      <c r="J329" s="224">
        <f>ROUND(I329*H329,0)</f>
        <v>0</v>
      </c>
      <c r="K329" s="222" t="s">
        <v>193</v>
      </c>
      <c r="L329" s="71"/>
      <c r="M329" s="226" t="s">
        <v>22</v>
      </c>
      <c r="N329" s="227" t="s">
        <v>45</v>
      </c>
      <c r="O329" s="46"/>
      <c r="P329" s="228">
        <f>O329*H329</f>
        <v>0</v>
      </c>
      <c r="Q329" s="228">
        <v>0</v>
      </c>
      <c r="R329" s="228">
        <f>Q329*H329</f>
        <v>0</v>
      </c>
      <c r="S329" s="228">
        <v>0</v>
      </c>
      <c r="T329" s="229">
        <f>S329*H329</f>
        <v>0</v>
      </c>
      <c r="AR329" s="23" t="s">
        <v>224</v>
      </c>
      <c r="AT329" s="23" t="s">
        <v>182</v>
      </c>
      <c r="AU329" s="23" t="s">
        <v>187</v>
      </c>
      <c r="AY329" s="23" t="s">
        <v>180</v>
      </c>
      <c r="BE329" s="230">
        <f>IF(N329="základní",J329,0)</f>
        <v>0</v>
      </c>
      <c r="BF329" s="230">
        <f>IF(N329="snížená",J329,0)</f>
        <v>0</v>
      </c>
      <c r="BG329" s="230">
        <f>IF(N329="zákl. přenesená",J329,0)</f>
        <v>0</v>
      </c>
      <c r="BH329" s="230">
        <f>IF(N329="sníž. přenesená",J329,0)</f>
        <v>0</v>
      </c>
      <c r="BI329" s="230">
        <f>IF(N329="nulová",J329,0)</f>
        <v>0</v>
      </c>
      <c r="BJ329" s="23" t="s">
        <v>187</v>
      </c>
      <c r="BK329" s="230">
        <f>ROUND(I329*H329,0)</f>
        <v>0</v>
      </c>
      <c r="BL329" s="23" t="s">
        <v>224</v>
      </c>
      <c r="BM329" s="23" t="s">
        <v>642</v>
      </c>
    </row>
    <row r="330" spans="2:47" s="1" customFormat="1" ht="13.5">
      <c r="B330" s="45"/>
      <c r="C330" s="73"/>
      <c r="D330" s="233" t="s">
        <v>205</v>
      </c>
      <c r="E330" s="73"/>
      <c r="F330" s="254" t="s">
        <v>643</v>
      </c>
      <c r="G330" s="73"/>
      <c r="H330" s="73"/>
      <c r="I330" s="190"/>
      <c r="J330" s="73"/>
      <c r="K330" s="73"/>
      <c r="L330" s="71"/>
      <c r="M330" s="255"/>
      <c r="N330" s="46"/>
      <c r="O330" s="46"/>
      <c r="P330" s="46"/>
      <c r="Q330" s="46"/>
      <c r="R330" s="46"/>
      <c r="S330" s="46"/>
      <c r="T330" s="94"/>
      <c r="AT330" s="23" t="s">
        <v>205</v>
      </c>
      <c r="AU330" s="23" t="s">
        <v>187</v>
      </c>
    </row>
    <row r="331" spans="2:51" s="11" customFormat="1" ht="13.5">
      <c r="B331" s="231"/>
      <c r="C331" s="232"/>
      <c r="D331" s="233" t="s">
        <v>194</v>
      </c>
      <c r="E331" s="234" t="s">
        <v>22</v>
      </c>
      <c r="F331" s="235" t="s">
        <v>644</v>
      </c>
      <c r="G331" s="232"/>
      <c r="H331" s="236">
        <v>5.49</v>
      </c>
      <c r="I331" s="237"/>
      <c r="J331" s="232"/>
      <c r="K331" s="232"/>
      <c r="L331" s="238"/>
      <c r="M331" s="239"/>
      <c r="N331" s="240"/>
      <c r="O331" s="240"/>
      <c r="P331" s="240"/>
      <c r="Q331" s="240"/>
      <c r="R331" s="240"/>
      <c r="S331" s="240"/>
      <c r="T331" s="241"/>
      <c r="AT331" s="242" t="s">
        <v>194</v>
      </c>
      <c r="AU331" s="242" t="s">
        <v>187</v>
      </c>
      <c r="AV331" s="11" t="s">
        <v>187</v>
      </c>
      <c r="AW331" s="11" t="s">
        <v>35</v>
      </c>
      <c r="AX331" s="11" t="s">
        <v>73</v>
      </c>
      <c r="AY331" s="242" t="s">
        <v>180</v>
      </c>
    </row>
    <row r="332" spans="2:51" s="12" customFormat="1" ht="13.5">
      <c r="B332" s="243"/>
      <c r="C332" s="244"/>
      <c r="D332" s="233" t="s">
        <v>194</v>
      </c>
      <c r="E332" s="245" t="s">
        <v>22</v>
      </c>
      <c r="F332" s="246" t="s">
        <v>196</v>
      </c>
      <c r="G332" s="244"/>
      <c r="H332" s="247">
        <v>5.49</v>
      </c>
      <c r="I332" s="248"/>
      <c r="J332" s="244"/>
      <c r="K332" s="244"/>
      <c r="L332" s="249"/>
      <c r="M332" s="250"/>
      <c r="N332" s="251"/>
      <c r="O332" s="251"/>
      <c r="P332" s="251"/>
      <c r="Q332" s="251"/>
      <c r="R332" s="251"/>
      <c r="S332" s="251"/>
      <c r="T332" s="252"/>
      <c r="AT332" s="253" t="s">
        <v>194</v>
      </c>
      <c r="AU332" s="253" t="s">
        <v>187</v>
      </c>
      <c r="AV332" s="12" t="s">
        <v>186</v>
      </c>
      <c r="AW332" s="12" t="s">
        <v>35</v>
      </c>
      <c r="AX332" s="12" t="s">
        <v>10</v>
      </c>
      <c r="AY332" s="253" t="s">
        <v>180</v>
      </c>
    </row>
    <row r="333" spans="2:65" s="1" customFormat="1" ht="14.4" customHeight="1">
      <c r="B333" s="45"/>
      <c r="C333" s="220" t="s">
        <v>439</v>
      </c>
      <c r="D333" s="220" t="s">
        <v>182</v>
      </c>
      <c r="E333" s="221" t="s">
        <v>645</v>
      </c>
      <c r="F333" s="222" t="s">
        <v>646</v>
      </c>
      <c r="G333" s="223" t="s">
        <v>358</v>
      </c>
      <c r="H333" s="224">
        <v>10.48</v>
      </c>
      <c r="I333" s="225"/>
      <c r="J333" s="224">
        <f>ROUND(I333*H333,0)</f>
        <v>0</v>
      </c>
      <c r="K333" s="222" t="s">
        <v>193</v>
      </c>
      <c r="L333" s="71"/>
      <c r="M333" s="226" t="s">
        <v>22</v>
      </c>
      <c r="N333" s="227" t="s">
        <v>45</v>
      </c>
      <c r="O333" s="46"/>
      <c r="P333" s="228">
        <f>O333*H333</f>
        <v>0</v>
      </c>
      <c r="Q333" s="228">
        <v>0</v>
      </c>
      <c r="R333" s="228">
        <f>Q333*H333</f>
        <v>0</v>
      </c>
      <c r="S333" s="228">
        <v>0</v>
      </c>
      <c r="T333" s="229">
        <f>S333*H333</f>
        <v>0</v>
      </c>
      <c r="AR333" s="23" t="s">
        <v>224</v>
      </c>
      <c r="AT333" s="23" t="s">
        <v>182</v>
      </c>
      <c r="AU333" s="23" t="s">
        <v>187</v>
      </c>
      <c r="AY333" s="23" t="s">
        <v>180</v>
      </c>
      <c r="BE333" s="230">
        <f>IF(N333="základní",J333,0)</f>
        <v>0</v>
      </c>
      <c r="BF333" s="230">
        <f>IF(N333="snížená",J333,0)</f>
        <v>0</v>
      </c>
      <c r="BG333" s="230">
        <f>IF(N333="zákl. přenesená",J333,0)</f>
        <v>0</v>
      </c>
      <c r="BH333" s="230">
        <f>IF(N333="sníž. přenesená",J333,0)</f>
        <v>0</v>
      </c>
      <c r="BI333" s="230">
        <f>IF(N333="nulová",J333,0)</f>
        <v>0</v>
      </c>
      <c r="BJ333" s="23" t="s">
        <v>187</v>
      </c>
      <c r="BK333" s="230">
        <f>ROUND(I333*H333,0)</f>
        <v>0</v>
      </c>
      <c r="BL333" s="23" t="s">
        <v>224</v>
      </c>
      <c r="BM333" s="23" t="s">
        <v>647</v>
      </c>
    </row>
    <row r="334" spans="2:47" s="1" customFormat="1" ht="13.5">
      <c r="B334" s="45"/>
      <c r="C334" s="73"/>
      <c r="D334" s="233" t="s">
        <v>205</v>
      </c>
      <c r="E334" s="73"/>
      <c r="F334" s="254" t="s">
        <v>643</v>
      </c>
      <c r="G334" s="73"/>
      <c r="H334" s="73"/>
      <c r="I334" s="190"/>
      <c r="J334" s="73"/>
      <c r="K334" s="73"/>
      <c r="L334" s="71"/>
      <c r="M334" s="255"/>
      <c r="N334" s="46"/>
      <c r="O334" s="46"/>
      <c r="P334" s="46"/>
      <c r="Q334" s="46"/>
      <c r="R334" s="46"/>
      <c r="S334" s="46"/>
      <c r="T334" s="94"/>
      <c r="AT334" s="23" t="s">
        <v>205</v>
      </c>
      <c r="AU334" s="23" t="s">
        <v>187</v>
      </c>
    </row>
    <row r="335" spans="2:51" s="11" customFormat="1" ht="13.5">
      <c r="B335" s="231"/>
      <c r="C335" s="232"/>
      <c r="D335" s="233" t="s">
        <v>194</v>
      </c>
      <c r="E335" s="234" t="s">
        <v>22</v>
      </c>
      <c r="F335" s="235" t="s">
        <v>648</v>
      </c>
      <c r="G335" s="232"/>
      <c r="H335" s="236">
        <v>10.48</v>
      </c>
      <c r="I335" s="237"/>
      <c r="J335" s="232"/>
      <c r="K335" s="232"/>
      <c r="L335" s="238"/>
      <c r="M335" s="239"/>
      <c r="N335" s="240"/>
      <c r="O335" s="240"/>
      <c r="P335" s="240"/>
      <c r="Q335" s="240"/>
      <c r="R335" s="240"/>
      <c r="S335" s="240"/>
      <c r="T335" s="241"/>
      <c r="AT335" s="242" t="s">
        <v>194</v>
      </c>
      <c r="AU335" s="242" t="s">
        <v>187</v>
      </c>
      <c r="AV335" s="11" t="s">
        <v>187</v>
      </c>
      <c r="AW335" s="11" t="s">
        <v>35</v>
      </c>
      <c r="AX335" s="11" t="s">
        <v>73</v>
      </c>
      <c r="AY335" s="242" t="s">
        <v>180</v>
      </c>
    </row>
    <row r="336" spans="2:51" s="12" customFormat="1" ht="13.5">
      <c r="B336" s="243"/>
      <c r="C336" s="244"/>
      <c r="D336" s="233" t="s">
        <v>194</v>
      </c>
      <c r="E336" s="245" t="s">
        <v>22</v>
      </c>
      <c r="F336" s="246" t="s">
        <v>196</v>
      </c>
      <c r="G336" s="244"/>
      <c r="H336" s="247">
        <v>10.48</v>
      </c>
      <c r="I336" s="248"/>
      <c r="J336" s="244"/>
      <c r="K336" s="244"/>
      <c r="L336" s="249"/>
      <c r="M336" s="250"/>
      <c r="N336" s="251"/>
      <c r="O336" s="251"/>
      <c r="P336" s="251"/>
      <c r="Q336" s="251"/>
      <c r="R336" s="251"/>
      <c r="S336" s="251"/>
      <c r="T336" s="252"/>
      <c r="AT336" s="253" t="s">
        <v>194</v>
      </c>
      <c r="AU336" s="253" t="s">
        <v>187</v>
      </c>
      <c r="AV336" s="12" t="s">
        <v>186</v>
      </c>
      <c r="AW336" s="12" t="s">
        <v>35</v>
      </c>
      <c r="AX336" s="12" t="s">
        <v>10</v>
      </c>
      <c r="AY336" s="253" t="s">
        <v>180</v>
      </c>
    </row>
    <row r="337" spans="2:65" s="1" customFormat="1" ht="22.8" customHeight="1">
      <c r="B337" s="45"/>
      <c r="C337" s="220" t="s">
        <v>649</v>
      </c>
      <c r="D337" s="220" t="s">
        <v>182</v>
      </c>
      <c r="E337" s="221" t="s">
        <v>650</v>
      </c>
      <c r="F337" s="222" t="s">
        <v>651</v>
      </c>
      <c r="G337" s="223" t="s">
        <v>192</v>
      </c>
      <c r="H337" s="224">
        <v>5.49</v>
      </c>
      <c r="I337" s="225"/>
      <c r="J337" s="224">
        <f>ROUND(I337*H337,0)</f>
        <v>0</v>
      </c>
      <c r="K337" s="222" t="s">
        <v>193</v>
      </c>
      <c r="L337" s="71"/>
      <c r="M337" s="226" t="s">
        <v>22</v>
      </c>
      <c r="N337" s="227" t="s">
        <v>45</v>
      </c>
      <c r="O337" s="46"/>
      <c r="P337" s="228">
        <f>O337*H337</f>
        <v>0</v>
      </c>
      <c r="Q337" s="228">
        <v>0</v>
      </c>
      <c r="R337" s="228">
        <f>Q337*H337</f>
        <v>0</v>
      </c>
      <c r="S337" s="228">
        <v>0</v>
      </c>
      <c r="T337" s="229">
        <f>S337*H337</f>
        <v>0</v>
      </c>
      <c r="AR337" s="23" t="s">
        <v>224</v>
      </c>
      <c r="AT337" s="23" t="s">
        <v>182</v>
      </c>
      <c r="AU337" s="23" t="s">
        <v>187</v>
      </c>
      <c r="AY337" s="23" t="s">
        <v>180</v>
      </c>
      <c r="BE337" s="230">
        <f>IF(N337="základní",J337,0)</f>
        <v>0</v>
      </c>
      <c r="BF337" s="230">
        <f>IF(N337="snížená",J337,0)</f>
        <v>0</v>
      </c>
      <c r="BG337" s="230">
        <f>IF(N337="zákl. přenesená",J337,0)</f>
        <v>0</v>
      </c>
      <c r="BH337" s="230">
        <f>IF(N337="sníž. přenesená",J337,0)</f>
        <v>0</v>
      </c>
      <c r="BI337" s="230">
        <f>IF(N337="nulová",J337,0)</f>
        <v>0</v>
      </c>
      <c r="BJ337" s="23" t="s">
        <v>187</v>
      </c>
      <c r="BK337" s="230">
        <f>ROUND(I337*H337,0)</f>
        <v>0</v>
      </c>
      <c r="BL337" s="23" t="s">
        <v>224</v>
      </c>
      <c r="BM337" s="23" t="s">
        <v>652</v>
      </c>
    </row>
    <row r="338" spans="2:47" s="1" customFormat="1" ht="13.5">
      <c r="B338" s="45"/>
      <c r="C338" s="73"/>
      <c r="D338" s="233" t="s">
        <v>205</v>
      </c>
      <c r="E338" s="73"/>
      <c r="F338" s="254" t="s">
        <v>653</v>
      </c>
      <c r="G338" s="73"/>
      <c r="H338" s="73"/>
      <c r="I338" s="190"/>
      <c r="J338" s="73"/>
      <c r="K338" s="73"/>
      <c r="L338" s="71"/>
      <c r="M338" s="255"/>
      <c r="N338" s="46"/>
      <c r="O338" s="46"/>
      <c r="P338" s="46"/>
      <c r="Q338" s="46"/>
      <c r="R338" s="46"/>
      <c r="S338" s="46"/>
      <c r="T338" s="94"/>
      <c r="AT338" s="23" t="s">
        <v>205</v>
      </c>
      <c r="AU338" s="23" t="s">
        <v>187</v>
      </c>
    </row>
    <row r="339" spans="2:51" s="11" customFormat="1" ht="13.5">
      <c r="B339" s="231"/>
      <c r="C339" s="232"/>
      <c r="D339" s="233" t="s">
        <v>194</v>
      </c>
      <c r="E339" s="234" t="s">
        <v>22</v>
      </c>
      <c r="F339" s="235" t="s">
        <v>628</v>
      </c>
      <c r="G339" s="232"/>
      <c r="H339" s="236">
        <v>1.94</v>
      </c>
      <c r="I339" s="237"/>
      <c r="J339" s="232"/>
      <c r="K339" s="232"/>
      <c r="L339" s="238"/>
      <c r="M339" s="239"/>
      <c r="N339" s="240"/>
      <c r="O339" s="240"/>
      <c r="P339" s="240"/>
      <c r="Q339" s="240"/>
      <c r="R339" s="240"/>
      <c r="S339" s="240"/>
      <c r="T339" s="241"/>
      <c r="AT339" s="242" t="s">
        <v>194</v>
      </c>
      <c r="AU339" s="242" t="s">
        <v>187</v>
      </c>
      <c r="AV339" s="11" t="s">
        <v>187</v>
      </c>
      <c r="AW339" s="11" t="s">
        <v>35</v>
      </c>
      <c r="AX339" s="11" t="s">
        <v>73</v>
      </c>
      <c r="AY339" s="242" t="s">
        <v>180</v>
      </c>
    </row>
    <row r="340" spans="2:51" s="11" customFormat="1" ht="13.5">
      <c r="B340" s="231"/>
      <c r="C340" s="232"/>
      <c r="D340" s="233" t="s">
        <v>194</v>
      </c>
      <c r="E340" s="234" t="s">
        <v>22</v>
      </c>
      <c r="F340" s="235" t="s">
        <v>629</v>
      </c>
      <c r="G340" s="232"/>
      <c r="H340" s="236">
        <v>2.45</v>
      </c>
      <c r="I340" s="237"/>
      <c r="J340" s="232"/>
      <c r="K340" s="232"/>
      <c r="L340" s="238"/>
      <c r="M340" s="239"/>
      <c r="N340" s="240"/>
      <c r="O340" s="240"/>
      <c r="P340" s="240"/>
      <c r="Q340" s="240"/>
      <c r="R340" s="240"/>
      <c r="S340" s="240"/>
      <c r="T340" s="241"/>
      <c r="AT340" s="242" t="s">
        <v>194</v>
      </c>
      <c r="AU340" s="242" t="s">
        <v>187</v>
      </c>
      <c r="AV340" s="11" t="s">
        <v>187</v>
      </c>
      <c r="AW340" s="11" t="s">
        <v>35</v>
      </c>
      <c r="AX340" s="11" t="s">
        <v>73</v>
      </c>
      <c r="AY340" s="242" t="s">
        <v>180</v>
      </c>
    </row>
    <row r="341" spans="2:51" s="11" customFormat="1" ht="13.5">
      <c r="B341" s="231"/>
      <c r="C341" s="232"/>
      <c r="D341" s="233" t="s">
        <v>194</v>
      </c>
      <c r="E341" s="234" t="s">
        <v>22</v>
      </c>
      <c r="F341" s="235" t="s">
        <v>325</v>
      </c>
      <c r="G341" s="232"/>
      <c r="H341" s="236">
        <v>1.1</v>
      </c>
      <c r="I341" s="237"/>
      <c r="J341" s="232"/>
      <c r="K341" s="232"/>
      <c r="L341" s="238"/>
      <c r="M341" s="239"/>
      <c r="N341" s="240"/>
      <c r="O341" s="240"/>
      <c r="P341" s="240"/>
      <c r="Q341" s="240"/>
      <c r="R341" s="240"/>
      <c r="S341" s="240"/>
      <c r="T341" s="241"/>
      <c r="AT341" s="242" t="s">
        <v>194</v>
      </c>
      <c r="AU341" s="242" t="s">
        <v>187</v>
      </c>
      <c r="AV341" s="11" t="s">
        <v>187</v>
      </c>
      <c r="AW341" s="11" t="s">
        <v>35</v>
      </c>
      <c r="AX341" s="11" t="s">
        <v>73</v>
      </c>
      <c r="AY341" s="242" t="s">
        <v>180</v>
      </c>
    </row>
    <row r="342" spans="2:51" s="12" customFormat="1" ht="13.5">
      <c r="B342" s="243"/>
      <c r="C342" s="244"/>
      <c r="D342" s="233" t="s">
        <v>194</v>
      </c>
      <c r="E342" s="245" t="s">
        <v>22</v>
      </c>
      <c r="F342" s="246" t="s">
        <v>196</v>
      </c>
      <c r="G342" s="244"/>
      <c r="H342" s="247">
        <v>5.49</v>
      </c>
      <c r="I342" s="248"/>
      <c r="J342" s="244"/>
      <c r="K342" s="244"/>
      <c r="L342" s="249"/>
      <c r="M342" s="250"/>
      <c r="N342" s="251"/>
      <c r="O342" s="251"/>
      <c r="P342" s="251"/>
      <c r="Q342" s="251"/>
      <c r="R342" s="251"/>
      <c r="S342" s="251"/>
      <c r="T342" s="252"/>
      <c r="AT342" s="253" t="s">
        <v>194</v>
      </c>
      <c r="AU342" s="253" t="s">
        <v>187</v>
      </c>
      <c r="AV342" s="12" t="s">
        <v>186</v>
      </c>
      <c r="AW342" s="12" t="s">
        <v>35</v>
      </c>
      <c r="AX342" s="12" t="s">
        <v>10</v>
      </c>
      <c r="AY342" s="253" t="s">
        <v>180</v>
      </c>
    </row>
    <row r="343" spans="2:65" s="1" customFormat="1" ht="34.2" customHeight="1">
      <c r="B343" s="45"/>
      <c r="C343" s="220" t="s">
        <v>443</v>
      </c>
      <c r="D343" s="220" t="s">
        <v>182</v>
      </c>
      <c r="E343" s="221" t="s">
        <v>654</v>
      </c>
      <c r="F343" s="222" t="s">
        <v>655</v>
      </c>
      <c r="G343" s="223" t="s">
        <v>334</v>
      </c>
      <c r="H343" s="225"/>
      <c r="I343" s="225"/>
      <c r="J343" s="224">
        <f>ROUND(I343*H343,0)</f>
        <v>0</v>
      </c>
      <c r="K343" s="222" t="s">
        <v>193</v>
      </c>
      <c r="L343" s="71"/>
      <c r="M343" s="226" t="s">
        <v>22</v>
      </c>
      <c r="N343" s="227" t="s">
        <v>45</v>
      </c>
      <c r="O343" s="46"/>
      <c r="P343" s="228">
        <f>O343*H343</f>
        <v>0</v>
      </c>
      <c r="Q343" s="228">
        <v>0</v>
      </c>
      <c r="R343" s="228">
        <f>Q343*H343</f>
        <v>0</v>
      </c>
      <c r="S343" s="228">
        <v>0</v>
      </c>
      <c r="T343" s="229">
        <f>S343*H343</f>
        <v>0</v>
      </c>
      <c r="AR343" s="23" t="s">
        <v>224</v>
      </c>
      <c r="AT343" s="23" t="s">
        <v>182</v>
      </c>
      <c r="AU343" s="23" t="s">
        <v>187</v>
      </c>
      <c r="AY343" s="23" t="s">
        <v>180</v>
      </c>
      <c r="BE343" s="230">
        <f>IF(N343="základní",J343,0)</f>
        <v>0</v>
      </c>
      <c r="BF343" s="230">
        <f>IF(N343="snížená",J343,0)</f>
        <v>0</v>
      </c>
      <c r="BG343" s="230">
        <f>IF(N343="zákl. přenesená",J343,0)</f>
        <v>0</v>
      </c>
      <c r="BH343" s="230">
        <f>IF(N343="sníž. přenesená",J343,0)</f>
        <v>0</v>
      </c>
      <c r="BI343" s="230">
        <f>IF(N343="nulová",J343,0)</f>
        <v>0</v>
      </c>
      <c r="BJ343" s="23" t="s">
        <v>187</v>
      </c>
      <c r="BK343" s="230">
        <f>ROUND(I343*H343,0)</f>
        <v>0</v>
      </c>
      <c r="BL343" s="23" t="s">
        <v>224</v>
      </c>
      <c r="BM343" s="23" t="s">
        <v>656</v>
      </c>
    </row>
    <row r="344" spans="2:47" s="1" customFormat="1" ht="13.5">
      <c r="B344" s="45"/>
      <c r="C344" s="73"/>
      <c r="D344" s="233" t="s">
        <v>205</v>
      </c>
      <c r="E344" s="73"/>
      <c r="F344" s="254" t="s">
        <v>336</v>
      </c>
      <c r="G344" s="73"/>
      <c r="H344" s="73"/>
      <c r="I344" s="190"/>
      <c r="J344" s="73"/>
      <c r="K344" s="73"/>
      <c r="L344" s="71"/>
      <c r="M344" s="255"/>
      <c r="N344" s="46"/>
      <c r="O344" s="46"/>
      <c r="P344" s="46"/>
      <c r="Q344" s="46"/>
      <c r="R344" s="46"/>
      <c r="S344" s="46"/>
      <c r="T344" s="94"/>
      <c r="AT344" s="23" t="s">
        <v>205</v>
      </c>
      <c r="AU344" s="23" t="s">
        <v>187</v>
      </c>
    </row>
    <row r="345" spans="2:63" s="10" customFormat="1" ht="29.85" customHeight="1">
      <c r="B345" s="204"/>
      <c r="C345" s="205"/>
      <c r="D345" s="206" t="s">
        <v>72</v>
      </c>
      <c r="E345" s="218" t="s">
        <v>657</v>
      </c>
      <c r="F345" s="218" t="s">
        <v>658</v>
      </c>
      <c r="G345" s="205"/>
      <c r="H345" s="205"/>
      <c r="I345" s="208"/>
      <c r="J345" s="219">
        <f>BK345</f>
        <v>0</v>
      </c>
      <c r="K345" s="205"/>
      <c r="L345" s="210"/>
      <c r="M345" s="211"/>
      <c r="N345" s="212"/>
      <c r="O345" s="212"/>
      <c r="P345" s="213">
        <f>SUM(P346:P375)</f>
        <v>0</v>
      </c>
      <c r="Q345" s="212"/>
      <c r="R345" s="213">
        <f>SUM(R346:R375)</f>
        <v>0</v>
      </c>
      <c r="S345" s="212"/>
      <c r="T345" s="214">
        <f>SUM(T346:T375)</f>
        <v>0</v>
      </c>
      <c r="AR345" s="215" t="s">
        <v>187</v>
      </c>
      <c r="AT345" s="216" t="s">
        <v>72</v>
      </c>
      <c r="AU345" s="216" t="s">
        <v>10</v>
      </c>
      <c r="AY345" s="215" t="s">
        <v>180</v>
      </c>
      <c r="BK345" s="217">
        <f>SUM(BK346:BK375)</f>
        <v>0</v>
      </c>
    </row>
    <row r="346" spans="2:65" s="1" customFormat="1" ht="22.8" customHeight="1">
      <c r="B346" s="45"/>
      <c r="C346" s="220" t="s">
        <v>659</v>
      </c>
      <c r="D346" s="220" t="s">
        <v>182</v>
      </c>
      <c r="E346" s="221" t="s">
        <v>660</v>
      </c>
      <c r="F346" s="222" t="s">
        <v>661</v>
      </c>
      <c r="G346" s="223" t="s">
        <v>192</v>
      </c>
      <c r="H346" s="224">
        <v>13.81</v>
      </c>
      <c r="I346" s="225"/>
      <c r="J346" s="224">
        <f>ROUND(I346*H346,0)</f>
        <v>0</v>
      </c>
      <c r="K346" s="222" t="s">
        <v>193</v>
      </c>
      <c r="L346" s="71"/>
      <c r="M346" s="226" t="s">
        <v>22</v>
      </c>
      <c r="N346" s="227" t="s">
        <v>45</v>
      </c>
      <c r="O346" s="46"/>
      <c r="P346" s="228">
        <f>O346*H346</f>
        <v>0</v>
      </c>
      <c r="Q346" s="228">
        <v>0</v>
      </c>
      <c r="R346" s="228">
        <f>Q346*H346</f>
        <v>0</v>
      </c>
      <c r="S346" s="228">
        <v>0</v>
      </c>
      <c r="T346" s="229">
        <f>S346*H346</f>
        <v>0</v>
      </c>
      <c r="AR346" s="23" t="s">
        <v>224</v>
      </c>
      <c r="AT346" s="23" t="s">
        <v>182</v>
      </c>
      <c r="AU346" s="23" t="s">
        <v>187</v>
      </c>
      <c r="AY346" s="23" t="s">
        <v>180</v>
      </c>
      <c r="BE346" s="230">
        <f>IF(N346="základní",J346,0)</f>
        <v>0</v>
      </c>
      <c r="BF346" s="230">
        <f>IF(N346="snížená",J346,0)</f>
        <v>0</v>
      </c>
      <c r="BG346" s="230">
        <f>IF(N346="zákl. přenesená",J346,0)</f>
        <v>0</v>
      </c>
      <c r="BH346" s="230">
        <f>IF(N346="sníž. přenesená",J346,0)</f>
        <v>0</v>
      </c>
      <c r="BI346" s="230">
        <f>IF(N346="nulová",J346,0)</f>
        <v>0</v>
      </c>
      <c r="BJ346" s="23" t="s">
        <v>187</v>
      </c>
      <c r="BK346" s="230">
        <f>ROUND(I346*H346,0)</f>
        <v>0</v>
      </c>
      <c r="BL346" s="23" t="s">
        <v>224</v>
      </c>
      <c r="BM346" s="23" t="s">
        <v>662</v>
      </c>
    </row>
    <row r="347" spans="2:47" s="1" customFormat="1" ht="13.5">
      <c r="B347" s="45"/>
      <c r="C347" s="73"/>
      <c r="D347" s="233" t="s">
        <v>205</v>
      </c>
      <c r="E347" s="73"/>
      <c r="F347" s="254" t="s">
        <v>663</v>
      </c>
      <c r="G347" s="73"/>
      <c r="H347" s="73"/>
      <c r="I347" s="190"/>
      <c r="J347" s="73"/>
      <c r="K347" s="73"/>
      <c r="L347" s="71"/>
      <c r="M347" s="255"/>
      <c r="N347" s="46"/>
      <c r="O347" s="46"/>
      <c r="P347" s="46"/>
      <c r="Q347" s="46"/>
      <c r="R347" s="46"/>
      <c r="S347" s="46"/>
      <c r="T347" s="94"/>
      <c r="AT347" s="23" t="s">
        <v>205</v>
      </c>
      <c r="AU347" s="23" t="s">
        <v>187</v>
      </c>
    </row>
    <row r="348" spans="2:51" s="11" customFormat="1" ht="13.5">
      <c r="B348" s="231"/>
      <c r="C348" s="232"/>
      <c r="D348" s="233" t="s">
        <v>194</v>
      </c>
      <c r="E348" s="234" t="s">
        <v>22</v>
      </c>
      <c r="F348" s="235" t="s">
        <v>664</v>
      </c>
      <c r="G348" s="232"/>
      <c r="H348" s="236">
        <v>13.81</v>
      </c>
      <c r="I348" s="237"/>
      <c r="J348" s="232"/>
      <c r="K348" s="232"/>
      <c r="L348" s="238"/>
      <c r="M348" s="239"/>
      <c r="N348" s="240"/>
      <c r="O348" s="240"/>
      <c r="P348" s="240"/>
      <c r="Q348" s="240"/>
      <c r="R348" s="240"/>
      <c r="S348" s="240"/>
      <c r="T348" s="241"/>
      <c r="AT348" s="242" t="s">
        <v>194</v>
      </c>
      <c r="AU348" s="242" t="s">
        <v>187</v>
      </c>
      <c r="AV348" s="11" t="s">
        <v>187</v>
      </c>
      <c r="AW348" s="11" t="s">
        <v>35</v>
      </c>
      <c r="AX348" s="11" t="s">
        <v>73</v>
      </c>
      <c r="AY348" s="242" t="s">
        <v>180</v>
      </c>
    </row>
    <row r="349" spans="2:51" s="12" customFormat="1" ht="13.5">
      <c r="B349" s="243"/>
      <c r="C349" s="244"/>
      <c r="D349" s="233" t="s">
        <v>194</v>
      </c>
      <c r="E349" s="245" t="s">
        <v>22</v>
      </c>
      <c r="F349" s="246" t="s">
        <v>196</v>
      </c>
      <c r="G349" s="244"/>
      <c r="H349" s="247">
        <v>13.81</v>
      </c>
      <c r="I349" s="248"/>
      <c r="J349" s="244"/>
      <c r="K349" s="244"/>
      <c r="L349" s="249"/>
      <c r="M349" s="250"/>
      <c r="N349" s="251"/>
      <c r="O349" s="251"/>
      <c r="P349" s="251"/>
      <c r="Q349" s="251"/>
      <c r="R349" s="251"/>
      <c r="S349" s="251"/>
      <c r="T349" s="252"/>
      <c r="AT349" s="253" t="s">
        <v>194</v>
      </c>
      <c r="AU349" s="253" t="s">
        <v>187</v>
      </c>
      <c r="AV349" s="12" t="s">
        <v>186</v>
      </c>
      <c r="AW349" s="12" t="s">
        <v>35</v>
      </c>
      <c r="AX349" s="12" t="s">
        <v>10</v>
      </c>
      <c r="AY349" s="253" t="s">
        <v>180</v>
      </c>
    </row>
    <row r="350" spans="2:65" s="1" customFormat="1" ht="14.4" customHeight="1">
      <c r="B350" s="45"/>
      <c r="C350" s="220" t="s">
        <v>447</v>
      </c>
      <c r="D350" s="220" t="s">
        <v>182</v>
      </c>
      <c r="E350" s="221" t="s">
        <v>665</v>
      </c>
      <c r="F350" s="222" t="s">
        <v>666</v>
      </c>
      <c r="G350" s="223" t="s">
        <v>192</v>
      </c>
      <c r="H350" s="224">
        <v>19.3</v>
      </c>
      <c r="I350" s="225"/>
      <c r="J350" s="224">
        <f>ROUND(I350*H350,0)</f>
        <v>0</v>
      </c>
      <c r="K350" s="222" t="s">
        <v>193</v>
      </c>
      <c r="L350" s="71"/>
      <c r="M350" s="226" t="s">
        <v>22</v>
      </c>
      <c r="N350" s="227" t="s">
        <v>45</v>
      </c>
      <c r="O350" s="46"/>
      <c r="P350" s="228">
        <f>O350*H350</f>
        <v>0</v>
      </c>
      <c r="Q350" s="228">
        <v>0</v>
      </c>
      <c r="R350" s="228">
        <f>Q350*H350</f>
        <v>0</v>
      </c>
      <c r="S350" s="228">
        <v>0</v>
      </c>
      <c r="T350" s="229">
        <f>S350*H350</f>
        <v>0</v>
      </c>
      <c r="AR350" s="23" t="s">
        <v>224</v>
      </c>
      <c r="AT350" s="23" t="s">
        <v>182</v>
      </c>
      <c r="AU350" s="23" t="s">
        <v>187</v>
      </c>
      <c r="AY350" s="23" t="s">
        <v>180</v>
      </c>
      <c r="BE350" s="230">
        <f>IF(N350="základní",J350,0)</f>
        <v>0</v>
      </c>
      <c r="BF350" s="230">
        <f>IF(N350="snížená",J350,0)</f>
        <v>0</v>
      </c>
      <c r="BG350" s="230">
        <f>IF(N350="zákl. přenesená",J350,0)</f>
        <v>0</v>
      </c>
      <c r="BH350" s="230">
        <f>IF(N350="sníž. přenesená",J350,0)</f>
        <v>0</v>
      </c>
      <c r="BI350" s="230">
        <f>IF(N350="nulová",J350,0)</f>
        <v>0</v>
      </c>
      <c r="BJ350" s="23" t="s">
        <v>187</v>
      </c>
      <c r="BK350" s="230">
        <f>ROUND(I350*H350,0)</f>
        <v>0</v>
      </c>
      <c r="BL350" s="23" t="s">
        <v>224</v>
      </c>
      <c r="BM350" s="23" t="s">
        <v>667</v>
      </c>
    </row>
    <row r="351" spans="2:51" s="11" customFormat="1" ht="13.5">
      <c r="B351" s="231"/>
      <c r="C351" s="232"/>
      <c r="D351" s="233" t="s">
        <v>194</v>
      </c>
      <c r="E351" s="234" t="s">
        <v>22</v>
      </c>
      <c r="F351" s="235" t="s">
        <v>664</v>
      </c>
      <c r="G351" s="232"/>
      <c r="H351" s="236">
        <v>13.81</v>
      </c>
      <c r="I351" s="237"/>
      <c r="J351" s="232"/>
      <c r="K351" s="232"/>
      <c r="L351" s="238"/>
      <c r="M351" s="239"/>
      <c r="N351" s="240"/>
      <c r="O351" s="240"/>
      <c r="P351" s="240"/>
      <c r="Q351" s="240"/>
      <c r="R351" s="240"/>
      <c r="S351" s="240"/>
      <c r="T351" s="241"/>
      <c r="AT351" s="242" t="s">
        <v>194</v>
      </c>
      <c r="AU351" s="242" t="s">
        <v>187</v>
      </c>
      <c r="AV351" s="11" t="s">
        <v>187</v>
      </c>
      <c r="AW351" s="11" t="s">
        <v>35</v>
      </c>
      <c r="AX351" s="11" t="s">
        <v>73</v>
      </c>
      <c r="AY351" s="242" t="s">
        <v>180</v>
      </c>
    </row>
    <row r="352" spans="2:51" s="11" customFormat="1" ht="13.5">
      <c r="B352" s="231"/>
      <c r="C352" s="232"/>
      <c r="D352" s="233" t="s">
        <v>194</v>
      </c>
      <c r="E352" s="234" t="s">
        <v>22</v>
      </c>
      <c r="F352" s="235" t="s">
        <v>628</v>
      </c>
      <c r="G352" s="232"/>
      <c r="H352" s="236">
        <v>1.94</v>
      </c>
      <c r="I352" s="237"/>
      <c r="J352" s="232"/>
      <c r="K352" s="232"/>
      <c r="L352" s="238"/>
      <c r="M352" s="239"/>
      <c r="N352" s="240"/>
      <c r="O352" s="240"/>
      <c r="P352" s="240"/>
      <c r="Q352" s="240"/>
      <c r="R352" s="240"/>
      <c r="S352" s="240"/>
      <c r="T352" s="241"/>
      <c r="AT352" s="242" t="s">
        <v>194</v>
      </c>
      <c r="AU352" s="242" t="s">
        <v>187</v>
      </c>
      <c r="AV352" s="11" t="s">
        <v>187</v>
      </c>
      <c r="AW352" s="11" t="s">
        <v>35</v>
      </c>
      <c r="AX352" s="11" t="s">
        <v>73</v>
      </c>
      <c r="AY352" s="242" t="s">
        <v>180</v>
      </c>
    </row>
    <row r="353" spans="2:51" s="11" customFormat="1" ht="13.5">
      <c r="B353" s="231"/>
      <c r="C353" s="232"/>
      <c r="D353" s="233" t="s">
        <v>194</v>
      </c>
      <c r="E353" s="234" t="s">
        <v>22</v>
      </c>
      <c r="F353" s="235" t="s">
        <v>324</v>
      </c>
      <c r="G353" s="232"/>
      <c r="H353" s="236">
        <v>2.45</v>
      </c>
      <c r="I353" s="237"/>
      <c r="J353" s="232"/>
      <c r="K353" s="232"/>
      <c r="L353" s="238"/>
      <c r="M353" s="239"/>
      <c r="N353" s="240"/>
      <c r="O353" s="240"/>
      <c r="P353" s="240"/>
      <c r="Q353" s="240"/>
      <c r="R353" s="240"/>
      <c r="S353" s="240"/>
      <c r="T353" s="241"/>
      <c r="AT353" s="242" t="s">
        <v>194</v>
      </c>
      <c r="AU353" s="242" t="s">
        <v>187</v>
      </c>
      <c r="AV353" s="11" t="s">
        <v>187</v>
      </c>
      <c r="AW353" s="11" t="s">
        <v>35</v>
      </c>
      <c r="AX353" s="11" t="s">
        <v>73</v>
      </c>
      <c r="AY353" s="242" t="s">
        <v>180</v>
      </c>
    </row>
    <row r="354" spans="2:51" s="11" customFormat="1" ht="13.5">
      <c r="B354" s="231"/>
      <c r="C354" s="232"/>
      <c r="D354" s="233" t="s">
        <v>194</v>
      </c>
      <c r="E354" s="234" t="s">
        <v>22</v>
      </c>
      <c r="F354" s="235" t="s">
        <v>325</v>
      </c>
      <c r="G354" s="232"/>
      <c r="H354" s="236">
        <v>1.1</v>
      </c>
      <c r="I354" s="237"/>
      <c r="J354" s="232"/>
      <c r="K354" s="232"/>
      <c r="L354" s="238"/>
      <c r="M354" s="239"/>
      <c r="N354" s="240"/>
      <c r="O354" s="240"/>
      <c r="P354" s="240"/>
      <c r="Q354" s="240"/>
      <c r="R354" s="240"/>
      <c r="S354" s="240"/>
      <c r="T354" s="241"/>
      <c r="AT354" s="242" t="s">
        <v>194</v>
      </c>
      <c r="AU354" s="242" t="s">
        <v>187</v>
      </c>
      <c r="AV354" s="11" t="s">
        <v>187</v>
      </c>
      <c r="AW354" s="11" t="s">
        <v>35</v>
      </c>
      <c r="AX354" s="11" t="s">
        <v>73</v>
      </c>
      <c r="AY354" s="242" t="s">
        <v>180</v>
      </c>
    </row>
    <row r="355" spans="2:51" s="12" customFormat="1" ht="13.5">
      <c r="B355" s="243"/>
      <c r="C355" s="244"/>
      <c r="D355" s="233" t="s">
        <v>194</v>
      </c>
      <c r="E355" s="245" t="s">
        <v>22</v>
      </c>
      <c r="F355" s="246" t="s">
        <v>196</v>
      </c>
      <c r="G355" s="244"/>
      <c r="H355" s="247">
        <v>19.3</v>
      </c>
      <c r="I355" s="248"/>
      <c r="J355" s="244"/>
      <c r="K355" s="244"/>
      <c r="L355" s="249"/>
      <c r="M355" s="250"/>
      <c r="N355" s="251"/>
      <c r="O355" s="251"/>
      <c r="P355" s="251"/>
      <c r="Q355" s="251"/>
      <c r="R355" s="251"/>
      <c r="S355" s="251"/>
      <c r="T355" s="252"/>
      <c r="AT355" s="253" t="s">
        <v>194</v>
      </c>
      <c r="AU355" s="253" t="s">
        <v>187</v>
      </c>
      <c r="AV355" s="12" t="s">
        <v>186</v>
      </c>
      <c r="AW355" s="12" t="s">
        <v>35</v>
      </c>
      <c r="AX355" s="12" t="s">
        <v>10</v>
      </c>
      <c r="AY355" s="253" t="s">
        <v>180</v>
      </c>
    </row>
    <row r="356" spans="2:65" s="1" customFormat="1" ht="22.8" customHeight="1">
      <c r="B356" s="45"/>
      <c r="C356" s="220" t="s">
        <v>668</v>
      </c>
      <c r="D356" s="220" t="s">
        <v>182</v>
      </c>
      <c r="E356" s="221" t="s">
        <v>669</v>
      </c>
      <c r="F356" s="222" t="s">
        <v>670</v>
      </c>
      <c r="G356" s="223" t="s">
        <v>192</v>
      </c>
      <c r="H356" s="224">
        <v>13.81</v>
      </c>
      <c r="I356" s="225"/>
      <c r="J356" s="224">
        <f>ROUND(I356*H356,0)</f>
        <v>0</v>
      </c>
      <c r="K356" s="222" t="s">
        <v>193</v>
      </c>
      <c r="L356" s="71"/>
      <c r="M356" s="226" t="s">
        <v>22</v>
      </c>
      <c r="N356" s="227" t="s">
        <v>45</v>
      </c>
      <c r="O356" s="46"/>
      <c r="P356" s="228">
        <f>O356*H356</f>
        <v>0</v>
      </c>
      <c r="Q356" s="228">
        <v>0</v>
      </c>
      <c r="R356" s="228">
        <f>Q356*H356</f>
        <v>0</v>
      </c>
      <c r="S356" s="228">
        <v>0</v>
      </c>
      <c r="T356" s="229">
        <f>S356*H356</f>
        <v>0</v>
      </c>
      <c r="AR356" s="23" t="s">
        <v>224</v>
      </c>
      <c r="AT356" s="23" t="s">
        <v>182</v>
      </c>
      <c r="AU356" s="23" t="s">
        <v>187</v>
      </c>
      <c r="AY356" s="23" t="s">
        <v>180</v>
      </c>
      <c r="BE356" s="230">
        <f>IF(N356="základní",J356,0)</f>
        <v>0</v>
      </c>
      <c r="BF356" s="230">
        <f>IF(N356="snížená",J356,0)</f>
        <v>0</v>
      </c>
      <c r="BG356" s="230">
        <f>IF(N356="zákl. přenesená",J356,0)</f>
        <v>0</v>
      </c>
      <c r="BH356" s="230">
        <f>IF(N356="sníž. přenesená",J356,0)</f>
        <v>0</v>
      </c>
      <c r="BI356" s="230">
        <f>IF(N356="nulová",J356,0)</f>
        <v>0</v>
      </c>
      <c r="BJ356" s="23" t="s">
        <v>187</v>
      </c>
      <c r="BK356" s="230">
        <f>ROUND(I356*H356,0)</f>
        <v>0</v>
      </c>
      <c r="BL356" s="23" t="s">
        <v>224</v>
      </c>
      <c r="BM356" s="23" t="s">
        <v>671</v>
      </c>
    </row>
    <row r="357" spans="2:51" s="11" customFormat="1" ht="13.5">
      <c r="B357" s="231"/>
      <c r="C357" s="232"/>
      <c r="D357" s="233" t="s">
        <v>194</v>
      </c>
      <c r="E357" s="234" t="s">
        <v>22</v>
      </c>
      <c r="F357" s="235" t="s">
        <v>664</v>
      </c>
      <c r="G357" s="232"/>
      <c r="H357" s="236">
        <v>13.81</v>
      </c>
      <c r="I357" s="237"/>
      <c r="J357" s="232"/>
      <c r="K357" s="232"/>
      <c r="L357" s="238"/>
      <c r="M357" s="239"/>
      <c r="N357" s="240"/>
      <c r="O357" s="240"/>
      <c r="P357" s="240"/>
      <c r="Q357" s="240"/>
      <c r="R357" s="240"/>
      <c r="S357" s="240"/>
      <c r="T357" s="241"/>
      <c r="AT357" s="242" t="s">
        <v>194</v>
      </c>
      <c r="AU357" s="242" t="s">
        <v>187</v>
      </c>
      <c r="AV357" s="11" t="s">
        <v>187</v>
      </c>
      <c r="AW357" s="11" t="s">
        <v>35</v>
      </c>
      <c r="AX357" s="11" t="s">
        <v>73</v>
      </c>
      <c r="AY357" s="242" t="s">
        <v>180</v>
      </c>
    </row>
    <row r="358" spans="2:51" s="12" customFormat="1" ht="13.5">
      <c r="B358" s="243"/>
      <c r="C358" s="244"/>
      <c r="D358" s="233" t="s">
        <v>194</v>
      </c>
      <c r="E358" s="245" t="s">
        <v>22</v>
      </c>
      <c r="F358" s="246" t="s">
        <v>196</v>
      </c>
      <c r="G358" s="244"/>
      <c r="H358" s="247">
        <v>13.81</v>
      </c>
      <c r="I358" s="248"/>
      <c r="J358" s="244"/>
      <c r="K358" s="244"/>
      <c r="L358" s="249"/>
      <c r="M358" s="250"/>
      <c r="N358" s="251"/>
      <c r="O358" s="251"/>
      <c r="P358" s="251"/>
      <c r="Q358" s="251"/>
      <c r="R358" s="251"/>
      <c r="S358" s="251"/>
      <c r="T358" s="252"/>
      <c r="AT358" s="253" t="s">
        <v>194</v>
      </c>
      <c r="AU358" s="253" t="s">
        <v>187</v>
      </c>
      <c r="AV358" s="12" t="s">
        <v>186</v>
      </c>
      <c r="AW358" s="12" t="s">
        <v>35</v>
      </c>
      <c r="AX358" s="12" t="s">
        <v>10</v>
      </c>
      <c r="AY358" s="253" t="s">
        <v>180</v>
      </c>
    </row>
    <row r="359" spans="2:65" s="1" customFormat="1" ht="14.4" customHeight="1">
      <c r="B359" s="45"/>
      <c r="C359" s="266" t="s">
        <v>451</v>
      </c>
      <c r="D359" s="266" t="s">
        <v>594</v>
      </c>
      <c r="E359" s="267" t="s">
        <v>672</v>
      </c>
      <c r="F359" s="268" t="s">
        <v>673</v>
      </c>
      <c r="G359" s="269" t="s">
        <v>192</v>
      </c>
      <c r="H359" s="270">
        <v>15.19</v>
      </c>
      <c r="I359" s="271"/>
      <c r="J359" s="270">
        <f>ROUND(I359*H359,0)</f>
        <v>0</v>
      </c>
      <c r="K359" s="268" t="s">
        <v>193</v>
      </c>
      <c r="L359" s="272"/>
      <c r="M359" s="273" t="s">
        <v>22</v>
      </c>
      <c r="N359" s="274" t="s">
        <v>45</v>
      </c>
      <c r="O359" s="46"/>
      <c r="P359" s="228">
        <f>O359*H359</f>
        <v>0</v>
      </c>
      <c r="Q359" s="228">
        <v>0</v>
      </c>
      <c r="R359" s="228">
        <f>Q359*H359</f>
        <v>0</v>
      </c>
      <c r="S359" s="228">
        <v>0</v>
      </c>
      <c r="T359" s="229">
        <f>S359*H359</f>
        <v>0</v>
      </c>
      <c r="AR359" s="23" t="s">
        <v>270</v>
      </c>
      <c r="AT359" s="23" t="s">
        <v>594</v>
      </c>
      <c r="AU359" s="23" t="s">
        <v>187</v>
      </c>
      <c r="AY359" s="23" t="s">
        <v>180</v>
      </c>
      <c r="BE359" s="230">
        <f>IF(N359="základní",J359,0)</f>
        <v>0</v>
      </c>
      <c r="BF359" s="230">
        <f>IF(N359="snížená",J359,0)</f>
        <v>0</v>
      </c>
      <c r="BG359" s="230">
        <f>IF(N359="zákl. přenesená",J359,0)</f>
        <v>0</v>
      </c>
      <c r="BH359" s="230">
        <f>IF(N359="sníž. přenesená",J359,0)</f>
        <v>0</v>
      </c>
      <c r="BI359" s="230">
        <f>IF(N359="nulová",J359,0)</f>
        <v>0</v>
      </c>
      <c r="BJ359" s="23" t="s">
        <v>187</v>
      </c>
      <c r="BK359" s="230">
        <f>ROUND(I359*H359,0)</f>
        <v>0</v>
      </c>
      <c r="BL359" s="23" t="s">
        <v>224</v>
      </c>
      <c r="BM359" s="23" t="s">
        <v>674</v>
      </c>
    </row>
    <row r="360" spans="2:51" s="11" customFormat="1" ht="13.5">
      <c r="B360" s="231"/>
      <c r="C360" s="232"/>
      <c r="D360" s="233" t="s">
        <v>194</v>
      </c>
      <c r="E360" s="234" t="s">
        <v>22</v>
      </c>
      <c r="F360" s="235" t="s">
        <v>675</v>
      </c>
      <c r="G360" s="232"/>
      <c r="H360" s="236">
        <v>15.19</v>
      </c>
      <c r="I360" s="237"/>
      <c r="J360" s="232"/>
      <c r="K360" s="232"/>
      <c r="L360" s="238"/>
      <c r="M360" s="239"/>
      <c r="N360" s="240"/>
      <c r="O360" s="240"/>
      <c r="P360" s="240"/>
      <c r="Q360" s="240"/>
      <c r="R360" s="240"/>
      <c r="S360" s="240"/>
      <c r="T360" s="241"/>
      <c r="AT360" s="242" t="s">
        <v>194</v>
      </c>
      <c r="AU360" s="242" t="s">
        <v>187</v>
      </c>
      <c r="AV360" s="11" t="s">
        <v>187</v>
      </c>
      <c r="AW360" s="11" t="s">
        <v>35</v>
      </c>
      <c r="AX360" s="11" t="s">
        <v>73</v>
      </c>
      <c r="AY360" s="242" t="s">
        <v>180</v>
      </c>
    </row>
    <row r="361" spans="2:51" s="12" customFormat="1" ht="13.5">
      <c r="B361" s="243"/>
      <c r="C361" s="244"/>
      <c r="D361" s="233" t="s">
        <v>194</v>
      </c>
      <c r="E361" s="245" t="s">
        <v>22</v>
      </c>
      <c r="F361" s="246" t="s">
        <v>196</v>
      </c>
      <c r="G361" s="244"/>
      <c r="H361" s="247">
        <v>15.19</v>
      </c>
      <c r="I361" s="248"/>
      <c r="J361" s="244"/>
      <c r="K361" s="244"/>
      <c r="L361" s="249"/>
      <c r="M361" s="250"/>
      <c r="N361" s="251"/>
      <c r="O361" s="251"/>
      <c r="P361" s="251"/>
      <c r="Q361" s="251"/>
      <c r="R361" s="251"/>
      <c r="S361" s="251"/>
      <c r="T361" s="252"/>
      <c r="AT361" s="253" t="s">
        <v>194</v>
      </c>
      <c r="AU361" s="253" t="s">
        <v>187</v>
      </c>
      <c r="AV361" s="12" t="s">
        <v>186</v>
      </c>
      <c r="AW361" s="12" t="s">
        <v>35</v>
      </c>
      <c r="AX361" s="12" t="s">
        <v>10</v>
      </c>
      <c r="AY361" s="253" t="s">
        <v>180</v>
      </c>
    </row>
    <row r="362" spans="2:65" s="1" customFormat="1" ht="14.4" customHeight="1">
      <c r="B362" s="45"/>
      <c r="C362" s="220" t="s">
        <v>676</v>
      </c>
      <c r="D362" s="220" t="s">
        <v>182</v>
      </c>
      <c r="E362" s="221" t="s">
        <v>677</v>
      </c>
      <c r="F362" s="222" t="s">
        <v>678</v>
      </c>
      <c r="G362" s="223" t="s">
        <v>203</v>
      </c>
      <c r="H362" s="224">
        <v>25.66</v>
      </c>
      <c r="I362" s="225"/>
      <c r="J362" s="224">
        <f>ROUND(I362*H362,0)</f>
        <v>0</v>
      </c>
      <c r="K362" s="222" t="s">
        <v>193</v>
      </c>
      <c r="L362" s="71"/>
      <c r="M362" s="226" t="s">
        <v>22</v>
      </c>
      <c r="N362" s="227" t="s">
        <v>45</v>
      </c>
      <c r="O362" s="46"/>
      <c r="P362" s="228">
        <f>O362*H362</f>
        <v>0</v>
      </c>
      <c r="Q362" s="228">
        <v>0</v>
      </c>
      <c r="R362" s="228">
        <f>Q362*H362</f>
        <v>0</v>
      </c>
      <c r="S362" s="228">
        <v>0</v>
      </c>
      <c r="T362" s="229">
        <f>S362*H362</f>
        <v>0</v>
      </c>
      <c r="AR362" s="23" t="s">
        <v>224</v>
      </c>
      <c r="AT362" s="23" t="s">
        <v>182</v>
      </c>
      <c r="AU362" s="23" t="s">
        <v>187</v>
      </c>
      <c r="AY362" s="23" t="s">
        <v>180</v>
      </c>
      <c r="BE362" s="230">
        <f>IF(N362="základní",J362,0)</f>
        <v>0</v>
      </c>
      <c r="BF362" s="230">
        <f>IF(N362="snížená",J362,0)</f>
        <v>0</v>
      </c>
      <c r="BG362" s="230">
        <f>IF(N362="zákl. přenesená",J362,0)</f>
        <v>0</v>
      </c>
      <c r="BH362" s="230">
        <f>IF(N362="sníž. přenesená",J362,0)</f>
        <v>0</v>
      </c>
      <c r="BI362" s="230">
        <f>IF(N362="nulová",J362,0)</f>
        <v>0</v>
      </c>
      <c r="BJ362" s="23" t="s">
        <v>187</v>
      </c>
      <c r="BK362" s="230">
        <f>ROUND(I362*H362,0)</f>
        <v>0</v>
      </c>
      <c r="BL362" s="23" t="s">
        <v>224</v>
      </c>
      <c r="BM362" s="23" t="s">
        <v>679</v>
      </c>
    </row>
    <row r="363" spans="2:51" s="11" customFormat="1" ht="13.5">
      <c r="B363" s="231"/>
      <c r="C363" s="232"/>
      <c r="D363" s="233" t="s">
        <v>194</v>
      </c>
      <c r="E363" s="234" t="s">
        <v>22</v>
      </c>
      <c r="F363" s="235" t="s">
        <v>680</v>
      </c>
      <c r="G363" s="232"/>
      <c r="H363" s="236">
        <v>14.1</v>
      </c>
      <c r="I363" s="237"/>
      <c r="J363" s="232"/>
      <c r="K363" s="232"/>
      <c r="L363" s="238"/>
      <c r="M363" s="239"/>
      <c r="N363" s="240"/>
      <c r="O363" s="240"/>
      <c r="P363" s="240"/>
      <c r="Q363" s="240"/>
      <c r="R363" s="240"/>
      <c r="S363" s="240"/>
      <c r="T363" s="241"/>
      <c r="AT363" s="242" t="s">
        <v>194</v>
      </c>
      <c r="AU363" s="242" t="s">
        <v>187</v>
      </c>
      <c r="AV363" s="11" t="s">
        <v>187</v>
      </c>
      <c r="AW363" s="11" t="s">
        <v>35</v>
      </c>
      <c r="AX363" s="11" t="s">
        <v>73</v>
      </c>
      <c r="AY363" s="242" t="s">
        <v>180</v>
      </c>
    </row>
    <row r="364" spans="2:51" s="11" customFormat="1" ht="13.5">
      <c r="B364" s="231"/>
      <c r="C364" s="232"/>
      <c r="D364" s="233" t="s">
        <v>194</v>
      </c>
      <c r="E364" s="234" t="s">
        <v>22</v>
      </c>
      <c r="F364" s="235" t="s">
        <v>681</v>
      </c>
      <c r="G364" s="232"/>
      <c r="H364" s="236">
        <v>2.72</v>
      </c>
      <c r="I364" s="237"/>
      <c r="J364" s="232"/>
      <c r="K364" s="232"/>
      <c r="L364" s="238"/>
      <c r="M364" s="239"/>
      <c r="N364" s="240"/>
      <c r="O364" s="240"/>
      <c r="P364" s="240"/>
      <c r="Q364" s="240"/>
      <c r="R364" s="240"/>
      <c r="S364" s="240"/>
      <c r="T364" s="241"/>
      <c r="AT364" s="242" t="s">
        <v>194</v>
      </c>
      <c r="AU364" s="242" t="s">
        <v>187</v>
      </c>
      <c r="AV364" s="11" t="s">
        <v>187</v>
      </c>
      <c r="AW364" s="11" t="s">
        <v>35</v>
      </c>
      <c r="AX364" s="11" t="s">
        <v>73</v>
      </c>
      <c r="AY364" s="242" t="s">
        <v>180</v>
      </c>
    </row>
    <row r="365" spans="2:51" s="11" customFormat="1" ht="13.5">
      <c r="B365" s="231"/>
      <c r="C365" s="232"/>
      <c r="D365" s="233" t="s">
        <v>194</v>
      </c>
      <c r="E365" s="234" t="s">
        <v>22</v>
      </c>
      <c r="F365" s="235" t="s">
        <v>682</v>
      </c>
      <c r="G365" s="232"/>
      <c r="H365" s="236">
        <v>5.1</v>
      </c>
      <c r="I365" s="237"/>
      <c r="J365" s="232"/>
      <c r="K365" s="232"/>
      <c r="L365" s="238"/>
      <c r="M365" s="239"/>
      <c r="N365" s="240"/>
      <c r="O365" s="240"/>
      <c r="P365" s="240"/>
      <c r="Q365" s="240"/>
      <c r="R365" s="240"/>
      <c r="S365" s="240"/>
      <c r="T365" s="241"/>
      <c r="AT365" s="242" t="s">
        <v>194</v>
      </c>
      <c r="AU365" s="242" t="s">
        <v>187</v>
      </c>
      <c r="AV365" s="11" t="s">
        <v>187</v>
      </c>
      <c r="AW365" s="11" t="s">
        <v>35</v>
      </c>
      <c r="AX365" s="11" t="s">
        <v>73</v>
      </c>
      <c r="AY365" s="242" t="s">
        <v>180</v>
      </c>
    </row>
    <row r="366" spans="2:51" s="11" customFormat="1" ht="13.5">
      <c r="B366" s="231"/>
      <c r="C366" s="232"/>
      <c r="D366" s="233" t="s">
        <v>194</v>
      </c>
      <c r="E366" s="234" t="s">
        <v>22</v>
      </c>
      <c r="F366" s="235" t="s">
        <v>683</v>
      </c>
      <c r="G366" s="232"/>
      <c r="H366" s="236">
        <v>3.74</v>
      </c>
      <c r="I366" s="237"/>
      <c r="J366" s="232"/>
      <c r="K366" s="232"/>
      <c r="L366" s="238"/>
      <c r="M366" s="239"/>
      <c r="N366" s="240"/>
      <c r="O366" s="240"/>
      <c r="P366" s="240"/>
      <c r="Q366" s="240"/>
      <c r="R366" s="240"/>
      <c r="S366" s="240"/>
      <c r="T366" s="241"/>
      <c r="AT366" s="242" t="s">
        <v>194</v>
      </c>
      <c r="AU366" s="242" t="s">
        <v>187</v>
      </c>
      <c r="AV366" s="11" t="s">
        <v>187</v>
      </c>
      <c r="AW366" s="11" t="s">
        <v>35</v>
      </c>
      <c r="AX366" s="11" t="s">
        <v>73</v>
      </c>
      <c r="AY366" s="242" t="s">
        <v>180</v>
      </c>
    </row>
    <row r="367" spans="2:51" s="12" customFormat="1" ht="13.5">
      <c r="B367" s="243"/>
      <c r="C367" s="244"/>
      <c r="D367" s="233" t="s">
        <v>194</v>
      </c>
      <c r="E367" s="245" t="s">
        <v>22</v>
      </c>
      <c r="F367" s="246" t="s">
        <v>196</v>
      </c>
      <c r="G367" s="244"/>
      <c r="H367" s="247">
        <v>25.66</v>
      </c>
      <c r="I367" s="248"/>
      <c r="J367" s="244"/>
      <c r="K367" s="244"/>
      <c r="L367" s="249"/>
      <c r="M367" s="250"/>
      <c r="N367" s="251"/>
      <c r="O367" s="251"/>
      <c r="P367" s="251"/>
      <c r="Q367" s="251"/>
      <c r="R367" s="251"/>
      <c r="S367" s="251"/>
      <c r="T367" s="252"/>
      <c r="AT367" s="253" t="s">
        <v>194</v>
      </c>
      <c r="AU367" s="253" t="s">
        <v>187</v>
      </c>
      <c r="AV367" s="12" t="s">
        <v>186</v>
      </c>
      <c r="AW367" s="12" t="s">
        <v>35</v>
      </c>
      <c r="AX367" s="12" t="s">
        <v>10</v>
      </c>
      <c r="AY367" s="253" t="s">
        <v>180</v>
      </c>
    </row>
    <row r="368" spans="2:65" s="1" customFormat="1" ht="14.4" customHeight="1">
      <c r="B368" s="45"/>
      <c r="C368" s="220" t="s">
        <v>455</v>
      </c>
      <c r="D368" s="220" t="s">
        <v>182</v>
      </c>
      <c r="E368" s="221" t="s">
        <v>684</v>
      </c>
      <c r="F368" s="222" t="s">
        <v>685</v>
      </c>
      <c r="G368" s="223" t="s">
        <v>203</v>
      </c>
      <c r="H368" s="224">
        <v>14.1</v>
      </c>
      <c r="I368" s="225"/>
      <c r="J368" s="224">
        <f>ROUND(I368*H368,0)</f>
        <v>0</v>
      </c>
      <c r="K368" s="222" t="s">
        <v>193</v>
      </c>
      <c r="L368" s="71"/>
      <c r="M368" s="226" t="s">
        <v>22</v>
      </c>
      <c r="N368" s="227" t="s">
        <v>45</v>
      </c>
      <c r="O368" s="46"/>
      <c r="P368" s="228">
        <f>O368*H368</f>
        <v>0</v>
      </c>
      <c r="Q368" s="228">
        <v>0</v>
      </c>
      <c r="R368" s="228">
        <f>Q368*H368</f>
        <v>0</v>
      </c>
      <c r="S368" s="228">
        <v>0</v>
      </c>
      <c r="T368" s="229">
        <f>S368*H368</f>
        <v>0</v>
      </c>
      <c r="AR368" s="23" t="s">
        <v>224</v>
      </c>
      <c r="AT368" s="23" t="s">
        <v>182</v>
      </c>
      <c r="AU368" s="23" t="s">
        <v>187</v>
      </c>
      <c r="AY368" s="23" t="s">
        <v>180</v>
      </c>
      <c r="BE368" s="230">
        <f>IF(N368="základní",J368,0)</f>
        <v>0</v>
      </c>
      <c r="BF368" s="230">
        <f>IF(N368="snížená",J368,0)</f>
        <v>0</v>
      </c>
      <c r="BG368" s="230">
        <f>IF(N368="zákl. přenesená",J368,0)</f>
        <v>0</v>
      </c>
      <c r="BH368" s="230">
        <f>IF(N368="sníž. přenesená",J368,0)</f>
        <v>0</v>
      </c>
      <c r="BI368" s="230">
        <f>IF(N368="nulová",J368,0)</f>
        <v>0</v>
      </c>
      <c r="BJ368" s="23" t="s">
        <v>187</v>
      </c>
      <c r="BK368" s="230">
        <f>ROUND(I368*H368,0)</f>
        <v>0</v>
      </c>
      <c r="BL368" s="23" t="s">
        <v>224</v>
      </c>
      <c r="BM368" s="23" t="s">
        <v>686</v>
      </c>
    </row>
    <row r="369" spans="2:51" s="11" customFormat="1" ht="13.5">
      <c r="B369" s="231"/>
      <c r="C369" s="232"/>
      <c r="D369" s="233" t="s">
        <v>194</v>
      </c>
      <c r="E369" s="234" t="s">
        <v>22</v>
      </c>
      <c r="F369" s="235" t="s">
        <v>680</v>
      </c>
      <c r="G369" s="232"/>
      <c r="H369" s="236">
        <v>14.1</v>
      </c>
      <c r="I369" s="237"/>
      <c r="J369" s="232"/>
      <c r="K369" s="232"/>
      <c r="L369" s="238"/>
      <c r="M369" s="239"/>
      <c r="N369" s="240"/>
      <c r="O369" s="240"/>
      <c r="P369" s="240"/>
      <c r="Q369" s="240"/>
      <c r="R369" s="240"/>
      <c r="S369" s="240"/>
      <c r="T369" s="241"/>
      <c r="AT369" s="242" t="s">
        <v>194</v>
      </c>
      <c r="AU369" s="242" t="s">
        <v>187</v>
      </c>
      <c r="AV369" s="11" t="s">
        <v>187</v>
      </c>
      <c r="AW369" s="11" t="s">
        <v>35</v>
      </c>
      <c r="AX369" s="11" t="s">
        <v>73</v>
      </c>
      <c r="AY369" s="242" t="s">
        <v>180</v>
      </c>
    </row>
    <row r="370" spans="2:51" s="12" customFormat="1" ht="13.5">
      <c r="B370" s="243"/>
      <c r="C370" s="244"/>
      <c r="D370" s="233" t="s">
        <v>194</v>
      </c>
      <c r="E370" s="245" t="s">
        <v>22</v>
      </c>
      <c r="F370" s="246" t="s">
        <v>196</v>
      </c>
      <c r="G370" s="244"/>
      <c r="H370" s="247">
        <v>14.1</v>
      </c>
      <c r="I370" s="248"/>
      <c r="J370" s="244"/>
      <c r="K370" s="244"/>
      <c r="L370" s="249"/>
      <c r="M370" s="250"/>
      <c r="N370" s="251"/>
      <c r="O370" s="251"/>
      <c r="P370" s="251"/>
      <c r="Q370" s="251"/>
      <c r="R370" s="251"/>
      <c r="S370" s="251"/>
      <c r="T370" s="252"/>
      <c r="AT370" s="253" t="s">
        <v>194</v>
      </c>
      <c r="AU370" s="253" t="s">
        <v>187</v>
      </c>
      <c r="AV370" s="12" t="s">
        <v>186</v>
      </c>
      <c r="AW370" s="12" t="s">
        <v>35</v>
      </c>
      <c r="AX370" s="12" t="s">
        <v>10</v>
      </c>
      <c r="AY370" s="253" t="s">
        <v>180</v>
      </c>
    </row>
    <row r="371" spans="2:65" s="1" customFormat="1" ht="14.4" customHeight="1">
      <c r="B371" s="45"/>
      <c r="C371" s="266" t="s">
        <v>687</v>
      </c>
      <c r="D371" s="266" t="s">
        <v>594</v>
      </c>
      <c r="E371" s="267" t="s">
        <v>688</v>
      </c>
      <c r="F371" s="268" t="s">
        <v>689</v>
      </c>
      <c r="G371" s="269" t="s">
        <v>203</v>
      </c>
      <c r="H371" s="270">
        <v>15.51</v>
      </c>
      <c r="I371" s="271"/>
      <c r="J371" s="270">
        <f>ROUND(I371*H371,0)</f>
        <v>0</v>
      </c>
      <c r="K371" s="268" t="s">
        <v>22</v>
      </c>
      <c r="L371" s="272"/>
      <c r="M371" s="273" t="s">
        <v>22</v>
      </c>
      <c r="N371" s="274" t="s">
        <v>45</v>
      </c>
      <c r="O371" s="46"/>
      <c r="P371" s="228">
        <f>O371*H371</f>
        <v>0</v>
      </c>
      <c r="Q371" s="228">
        <v>0</v>
      </c>
      <c r="R371" s="228">
        <f>Q371*H371</f>
        <v>0</v>
      </c>
      <c r="S371" s="228">
        <v>0</v>
      </c>
      <c r="T371" s="229">
        <f>S371*H371</f>
        <v>0</v>
      </c>
      <c r="AR371" s="23" t="s">
        <v>270</v>
      </c>
      <c r="AT371" s="23" t="s">
        <v>594</v>
      </c>
      <c r="AU371" s="23" t="s">
        <v>187</v>
      </c>
      <c r="AY371" s="23" t="s">
        <v>180</v>
      </c>
      <c r="BE371" s="230">
        <f>IF(N371="základní",J371,0)</f>
        <v>0</v>
      </c>
      <c r="BF371" s="230">
        <f>IF(N371="snížená",J371,0)</f>
        <v>0</v>
      </c>
      <c r="BG371" s="230">
        <f>IF(N371="zákl. přenesená",J371,0)</f>
        <v>0</v>
      </c>
      <c r="BH371" s="230">
        <f>IF(N371="sníž. přenesená",J371,0)</f>
        <v>0</v>
      </c>
      <c r="BI371" s="230">
        <f>IF(N371="nulová",J371,0)</f>
        <v>0</v>
      </c>
      <c r="BJ371" s="23" t="s">
        <v>187</v>
      </c>
      <c r="BK371" s="230">
        <f>ROUND(I371*H371,0)</f>
        <v>0</v>
      </c>
      <c r="BL371" s="23" t="s">
        <v>224</v>
      </c>
      <c r="BM371" s="23" t="s">
        <v>690</v>
      </c>
    </row>
    <row r="372" spans="2:51" s="11" customFormat="1" ht="13.5">
      <c r="B372" s="231"/>
      <c r="C372" s="232"/>
      <c r="D372" s="233" t="s">
        <v>194</v>
      </c>
      <c r="E372" s="234" t="s">
        <v>22</v>
      </c>
      <c r="F372" s="235" t="s">
        <v>691</v>
      </c>
      <c r="G372" s="232"/>
      <c r="H372" s="236">
        <v>15.51</v>
      </c>
      <c r="I372" s="237"/>
      <c r="J372" s="232"/>
      <c r="K372" s="232"/>
      <c r="L372" s="238"/>
      <c r="M372" s="239"/>
      <c r="N372" s="240"/>
      <c r="O372" s="240"/>
      <c r="P372" s="240"/>
      <c r="Q372" s="240"/>
      <c r="R372" s="240"/>
      <c r="S372" s="240"/>
      <c r="T372" s="241"/>
      <c r="AT372" s="242" t="s">
        <v>194</v>
      </c>
      <c r="AU372" s="242" t="s">
        <v>187</v>
      </c>
      <c r="AV372" s="11" t="s">
        <v>187</v>
      </c>
      <c r="AW372" s="11" t="s">
        <v>35</v>
      </c>
      <c r="AX372" s="11" t="s">
        <v>73</v>
      </c>
      <c r="AY372" s="242" t="s">
        <v>180</v>
      </c>
    </row>
    <row r="373" spans="2:51" s="12" customFormat="1" ht="13.5">
      <c r="B373" s="243"/>
      <c r="C373" s="244"/>
      <c r="D373" s="233" t="s">
        <v>194</v>
      </c>
      <c r="E373" s="245" t="s">
        <v>22</v>
      </c>
      <c r="F373" s="246" t="s">
        <v>196</v>
      </c>
      <c r="G373" s="244"/>
      <c r="H373" s="247">
        <v>15.51</v>
      </c>
      <c r="I373" s="248"/>
      <c r="J373" s="244"/>
      <c r="K373" s="244"/>
      <c r="L373" s="249"/>
      <c r="M373" s="250"/>
      <c r="N373" s="251"/>
      <c r="O373" s="251"/>
      <c r="P373" s="251"/>
      <c r="Q373" s="251"/>
      <c r="R373" s="251"/>
      <c r="S373" s="251"/>
      <c r="T373" s="252"/>
      <c r="AT373" s="253" t="s">
        <v>194</v>
      </c>
      <c r="AU373" s="253" t="s">
        <v>187</v>
      </c>
      <c r="AV373" s="12" t="s">
        <v>186</v>
      </c>
      <c r="AW373" s="12" t="s">
        <v>35</v>
      </c>
      <c r="AX373" s="12" t="s">
        <v>10</v>
      </c>
      <c r="AY373" s="253" t="s">
        <v>180</v>
      </c>
    </row>
    <row r="374" spans="2:65" s="1" customFormat="1" ht="34.2" customHeight="1">
      <c r="B374" s="45"/>
      <c r="C374" s="220" t="s">
        <v>459</v>
      </c>
      <c r="D374" s="220" t="s">
        <v>182</v>
      </c>
      <c r="E374" s="221" t="s">
        <v>692</v>
      </c>
      <c r="F374" s="222" t="s">
        <v>693</v>
      </c>
      <c r="G374" s="223" t="s">
        <v>334</v>
      </c>
      <c r="H374" s="225"/>
      <c r="I374" s="225"/>
      <c r="J374" s="224">
        <f>ROUND(I374*H374,0)</f>
        <v>0</v>
      </c>
      <c r="K374" s="222" t="s">
        <v>193</v>
      </c>
      <c r="L374" s="71"/>
      <c r="M374" s="226" t="s">
        <v>22</v>
      </c>
      <c r="N374" s="227" t="s">
        <v>45</v>
      </c>
      <c r="O374" s="46"/>
      <c r="P374" s="228">
        <f>O374*H374</f>
        <v>0</v>
      </c>
      <c r="Q374" s="228">
        <v>0</v>
      </c>
      <c r="R374" s="228">
        <f>Q374*H374</f>
        <v>0</v>
      </c>
      <c r="S374" s="228">
        <v>0</v>
      </c>
      <c r="T374" s="229">
        <f>S374*H374</f>
        <v>0</v>
      </c>
      <c r="AR374" s="23" t="s">
        <v>224</v>
      </c>
      <c r="AT374" s="23" t="s">
        <v>182</v>
      </c>
      <c r="AU374" s="23" t="s">
        <v>187</v>
      </c>
      <c r="AY374" s="23" t="s">
        <v>180</v>
      </c>
      <c r="BE374" s="230">
        <f>IF(N374="základní",J374,0)</f>
        <v>0</v>
      </c>
      <c r="BF374" s="230">
        <f>IF(N374="snížená",J374,0)</f>
        <v>0</v>
      </c>
      <c r="BG374" s="230">
        <f>IF(N374="zákl. přenesená",J374,0)</f>
        <v>0</v>
      </c>
      <c r="BH374" s="230">
        <f>IF(N374="sníž. přenesená",J374,0)</f>
        <v>0</v>
      </c>
      <c r="BI374" s="230">
        <f>IF(N374="nulová",J374,0)</f>
        <v>0</v>
      </c>
      <c r="BJ374" s="23" t="s">
        <v>187</v>
      </c>
      <c r="BK374" s="230">
        <f>ROUND(I374*H374,0)</f>
        <v>0</v>
      </c>
      <c r="BL374" s="23" t="s">
        <v>224</v>
      </c>
      <c r="BM374" s="23" t="s">
        <v>694</v>
      </c>
    </row>
    <row r="375" spans="2:47" s="1" customFormat="1" ht="13.5">
      <c r="B375" s="45"/>
      <c r="C375" s="73"/>
      <c r="D375" s="233" t="s">
        <v>205</v>
      </c>
      <c r="E375" s="73"/>
      <c r="F375" s="254" t="s">
        <v>616</v>
      </c>
      <c r="G375" s="73"/>
      <c r="H375" s="73"/>
      <c r="I375" s="190"/>
      <c r="J375" s="73"/>
      <c r="K375" s="73"/>
      <c r="L375" s="71"/>
      <c r="M375" s="255"/>
      <c r="N375" s="46"/>
      <c r="O375" s="46"/>
      <c r="P375" s="46"/>
      <c r="Q375" s="46"/>
      <c r="R375" s="46"/>
      <c r="S375" s="46"/>
      <c r="T375" s="94"/>
      <c r="AT375" s="23" t="s">
        <v>205</v>
      </c>
      <c r="AU375" s="23" t="s">
        <v>187</v>
      </c>
    </row>
    <row r="376" spans="2:63" s="10" customFormat="1" ht="29.85" customHeight="1">
      <c r="B376" s="204"/>
      <c r="C376" s="205"/>
      <c r="D376" s="206" t="s">
        <v>72</v>
      </c>
      <c r="E376" s="218" t="s">
        <v>695</v>
      </c>
      <c r="F376" s="218" t="s">
        <v>696</v>
      </c>
      <c r="G376" s="205"/>
      <c r="H376" s="205"/>
      <c r="I376" s="208"/>
      <c r="J376" s="219">
        <f>BK376</f>
        <v>0</v>
      </c>
      <c r="K376" s="205"/>
      <c r="L376" s="210"/>
      <c r="M376" s="211"/>
      <c r="N376" s="212"/>
      <c r="O376" s="212"/>
      <c r="P376" s="213">
        <f>SUM(P377:P404)</f>
        <v>0</v>
      </c>
      <c r="Q376" s="212"/>
      <c r="R376" s="213">
        <f>SUM(R377:R404)</f>
        <v>0</v>
      </c>
      <c r="S376" s="212"/>
      <c r="T376" s="214">
        <f>SUM(T377:T404)</f>
        <v>0</v>
      </c>
      <c r="AR376" s="215" t="s">
        <v>187</v>
      </c>
      <c r="AT376" s="216" t="s">
        <v>72</v>
      </c>
      <c r="AU376" s="216" t="s">
        <v>10</v>
      </c>
      <c r="AY376" s="215" t="s">
        <v>180</v>
      </c>
      <c r="BK376" s="217">
        <f>SUM(BK377:BK404)</f>
        <v>0</v>
      </c>
    </row>
    <row r="377" spans="2:65" s="1" customFormat="1" ht="34.2" customHeight="1">
      <c r="B377" s="45"/>
      <c r="C377" s="220" t="s">
        <v>697</v>
      </c>
      <c r="D377" s="220" t="s">
        <v>182</v>
      </c>
      <c r="E377" s="221" t="s">
        <v>698</v>
      </c>
      <c r="F377" s="222" t="s">
        <v>699</v>
      </c>
      <c r="G377" s="223" t="s">
        <v>192</v>
      </c>
      <c r="H377" s="224">
        <v>20.06</v>
      </c>
      <c r="I377" s="225"/>
      <c r="J377" s="224">
        <f>ROUND(I377*H377,0)</f>
        <v>0</v>
      </c>
      <c r="K377" s="222" t="s">
        <v>193</v>
      </c>
      <c r="L377" s="71"/>
      <c r="M377" s="226" t="s">
        <v>22</v>
      </c>
      <c r="N377" s="227" t="s">
        <v>45</v>
      </c>
      <c r="O377" s="46"/>
      <c r="P377" s="228">
        <f>O377*H377</f>
        <v>0</v>
      </c>
      <c r="Q377" s="228">
        <v>0</v>
      </c>
      <c r="R377" s="228">
        <f>Q377*H377</f>
        <v>0</v>
      </c>
      <c r="S377" s="228">
        <v>0</v>
      </c>
      <c r="T377" s="229">
        <f>S377*H377</f>
        <v>0</v>
      </c>
      <c r="AR377" s="23" t="s">
        <v>224</v>
      </c>
      <c r="AT377" s="23" t="s">
        <v>182</v>
      </c>
      <c r="AU377" s="23" t="s">
        <v>187</v>
      </c>
      <c r="AY377" s="23" t="s">
        <v>180</v>
      </c>
      <c r="BE377" s="230">
        <f>IF(N377="základní",J377,0)</f>
        <v>0</v>
      </c>
      <c r="BF377" s="230">
        <f>IF(N377="snížená",J377,0)</f>
        <v>0</v>
      </c>
      <c r="BG377" s="230">
        <f>IF(N377="zákl. přenesená",J377,0)</f>
        <v>0</v>
      </c>
      <c r="BH377" s="230">
        <f>IF(N377="sníž. přenesená",J377,0)</f>
        <v>0</v>
      </c>
      <c r="BI377" s="230">
        <f>IF(N377="nulová",J377,0)</f>
        <v>0</v>
      </c>
      <c r="BJ377" s="23" t="s">
        <v>187</v>
      </c>
      <c r="BK377" s="230">
        <f>ROUND(I377*H377,0)</f>
        <v>0</v>
      </c>
      <c r="BL377" s="23" t="s">
        <v>224</v>
      </c>
      <c r="BM377" s="23" t="s">
        <v>700</v>
      </c>
    </row>
    <row r="378" spans="2:51" s="11" customFormat="1" ht="13.5">
      <c r="B378" s="231"/>
      <c r="C378" s="232"/>
      <c r="D378" s="233" t="s">
        <v>194</v>
      </c>
      <c r="E378" s="234" t="s">
        <v>22</v>
      </c>
      <c r="F378" s="235" t="s">
        <v>701</v>
      </c>
      <c r="G378" s="232"/>
      <c r="H378" s="236">
        <v>4.8</v>
      </c>
      <c r="I378" s="237"/>
      <c r="J378" s="232"/>
      <c r="K378" s="232"/>
      <c r="L378" s="238"/>
      <c r="M378" s="239"/>
      <c r="N378" s="240"/>
      <c r="O378" s="240"/>
      <c r="P378" s="240"/>
      <c r="Q378" s="240"/>
      <c r="R378" s="240"/>
      <c r="S378" s="240"/>
      <c r="T378" s="241"/>
      <c r="AT378" s="242" t="s">
        <v>194</v>
      </c>
      <c r="AU378" s="242" t="s">
        <v>187</v>
      </c>
      <c r="AV378" s="11" t="s">
        <v>187</v>
      </c>
      <c r="AW378" s="11" t="s">
        <v>35</v>
      </c>
      <c r="AX378" s="11" t="s">
        <v>73</v>
      </c>
      <c r="AY378" s="242" t="s">
        <v>180</v>
      </c>
    </row>
    <row r="379" spans="2:51" s="11" customFormat="1" ht="13.5">
      <c r="B379" s="231"/>
      <c r="C379" s="232"/>
      <c r="D379" s="233" t="s">
        <v>194</v>
      </c>
      <c r="E379" s="234" t="s">
        <v>22</v>
      </c>
      <c r="F379" s="235" t="s">
        <v>702</v>
      </c>
      <c r="G379" s="232"/>
      <c r="H379" s="236">
        <v>9.8</v>
      </c>
      <c r="I379" s="237"/>
      <c r="J379" s="232"/>
      <c r="K379" s="232"/>
      <c r="L379" s="238"/>
      <c r="M379" s="239"/>
      <c r="N379" s="240"/>
      <c r="O379" s="240"/>
      <c r="P379" s="240"/>
      <c r="Q379" s="240"/>
      <c r="R379" s="240"/>
      <c r="S379" s="240"/>
      <c r="T379" s="241"/>
      <c r="AT379" s="242" t="s">
        <v>194</v>
      </c>
      <c r="AU379" s="242" t="s">
        <v>187</v>
      </c>
      <c r="AV379" s="11" t="s">
        <v>187</v>
      </c>
      <c r="AW379" s="11" t="s">
        <v>35</v>
      </c>
      <c r="AX379" s="11" t="s">
        <v>73</v>
      </c>
      <c r="AY379" s="242" t="s">
        <v>180</v>
      </c>
    </row>
    <row r="380" spans="2:51" s="11" customFormat="1" ht="13.5">
      <c r="B380" s="231"/>
      <c r="C380" s="232"/>
      <c r="D380" s="233" t="s">
        <v>194</v>
      </c>
      <c r="E380" s="234" t="s">
        <v>22</v>
      </c>
      <c r="F380" s="235" t="s">
        <v>331</v>
      </c>
      <c r="G380" s="232"/>
      <c r="H380" s="236">
        <v>5.46</v>
      </c>
      <c r="I380" s="237"/>
      <c r="J380" s="232"/>
      <c r="K380" s="232"/>
      <c r="L380" s="238"/>
      <c r="M380" s="239"/>
      <c r="N380" s="240"/>
      <c r="O380" s="240"/>
      <c r="P380" s="240"/>
      <c r="Q380" s="240"/>
      <c r="R380" s="240"/>
      <c r="S380" s="240"/>
      <c r="T380" s="241"/>
      <c r="AT380" s="242" t="s">
        <v>194</v>
      </c>
      <c r="AU380" s="242" t="s">
        <v>187</v>
      </c>
      <c r="AV380" s="11" t="s">
        <v>187</v>
      </c>
      <c r="AW380" s="11" t="s">
        <v>35</v>
      </c>
      <c r="AX380" s="11" t="s">
        <v>73</v>
      </c>
      <c r="AY380" s="242" t="s">
        <v>180</v>
      </c>
    </row>
    <row r="381" spans="2:51" s="12" customFormat="1" ht="13.5">
      <c r="B381" s="243"/>
      <c r="C381" s="244"/>
      <c r="D381" s="233" t="s">
        <v>194</v>
      </c>
      <c r="E381" s="245" t="s">
        <v>22</v>
      </c>
      <c r="F381" s="246" t="s">
        <v>196</v>
      </c>
      <c r="G381" s="244"/>
      <c r="H381" s="247">
        <v>20.06</v>
      </c>
      <c r="I381" s="248"/>
      <c r="J381" s="244"/>
      <c r="K381" s="244"/>
      <c r="L381" s="249"/>
      <c r="M381" s="250"/>
      <c r="N381" s="251"/>
      <c r="O381" s="251"/>
      <c r="P381" s="251"/>
      <c r="Q381" s="251"/>
      <c r="R381" s="251"/>
      <c r="S381" s="251"/>
      <c r="T381" s="252"/>
      <c r="AT381" s="253" t="s">
        <v>194</v>
      </c>
      <c r="AU381" s="253" t="s">
        <v>187</v>
      </c>
      <c r="AV381" s="12" t="s">
        <v>186</v>
      </c>
      <c r="AW381" s="12" t="s">
        <v>35</v>
      </c>
      <c r="AX381" s="12" t="s">
        <v>10</v>
      </c>
      <c r="AY381" s="253" t="s">
        <v>180</v>
      </c>
    </row>
    <row r="382" spans="2:65" s="1" customFormat="1" ht="14.4" customHeight="1">
      <c r="B382" s="45"/>
      <c r="C382" s="266" t="s">
        <v>462</v>
      </c>
      <c r="D382" s="266" t="s">
        <v>594</v>
      </c>
      <c r="E382" s="267" t="s">
        <v>703</v>
      </c>
      <c r="F382" s="268" t="s">
        <v>704</v>
      </c>
      <c r="G382" s="269" t="s">
        <v>192</v>
      </c>
      <c r="H382" s="270">
        <v>22.07</v>
      </c>
      <c r="I382" s="271"/>
      <c r="J382" s="270">
        <f>ROUND(I382*H382,0)</f>
        <v>0</v>
      </c>
      <c r="K382" s="268" t="s">
        <v>22</v>
      </c>
      <c r="L382" s="272"/>
      <c r="M382" s="273" t="s">
        <v>22</v>
      </c>
      <c r="N382" s="274" t="s">
        <v>45</v>
      </c>
      <c r="O382" s="46"/>
      <c r="P382" s="228">
        <f>O382*H382</f>
        <v>0</v>
      </c>
      <c r="Q382" s="228">
        <v>0</v>
      </c>
      <c r="R382" s="228">
        <f>Q382*H382</f>
        <v>0</v>
      </c>
      <c r="S382" s="228">
        <v>0</v>
      </c>
      <c r="T382" s="229">
        <f>S382*H382</f>
        <v>0</v>
      </c>
      <c r="AR382" s="23" t="s">
        <v>270</v>
      </c>
      <c r="AT382" s="23" t="s">
        <v>594</v>
      </c>
      <c r="AU382" s="23" t="s">
        <v>187</v>
      </c>
      <c r="AY382" s="23" t="s">
        <v>180</v>
      </c>
      <c r="BE382" s="230">
        <f>IF(N382="základní",J382,0)</f>
        <v>0</v>
      </c>
      <c r="BF382" s="230">
        <f>IF(N382="snížená",J382,0)</f>
        <v>0</v>
      </c>
      <c r="BG382" s="230">
        <f>IF(N382="zákl. přenesená",J382,0)</f>
        <v>0</v>
      </c>
      <c r="BH382" s="230">
        <f>IF(N382="sníž. přenesená",J382,0)</f>
        <v>0</v>
      </c>
      <c r="BI382" s="230">
        <f>IF(N382="nulová",J382,0)</f>
        <v>0</v>
      </c>
      <c r="BJ382" s="23" t="s">
        <v>187</v>
      </c>
      <c r="BK382" s="230">
        <f>ROUND(I382*H382,0)</f>
        <v>0</v>
      </c>
      <c r="BL382" s="23" t="s">
        <v>224</v>
      </c>
      <c r="BM382" s="23" t="s">
        <v>705</v>
      </c>
    </row>
    <row r="383" spans="2:51" s="11" customFormat="1" ht="13.5">
      <c r="B383" s="231"/>
      <c r="C383" s="232"/>
      <c r="D383" s="233" t="s">
        <v>194</v>
      </c>
      <c r="E383" s="234" t="s">
        <v>22</v>
      </c>
      <c r="F383" s="235" t="s">
        <v>706</v>
      </c>
      <c r="G383" s="232"/>
      <c r="H383" s="236">
        <v>22.07</v>
      </c>
      <c r="I383" s="237"/>
      <c r="J383" s="232"/>
      <c r="K383" s="232"/>
      <c r="L383" s="238"/>
      <c r="M383" s="239"/>
      <c r="N383" s="240"/>
      <c r="O383" s="240"/>
      <c r="P383" s="240"/>
      <c r="Q383" s="240"/>
      <c r="R383" s="240"/>
      <c r="S383" s="240"/>
      <c r="T383" s="241"/>
      <c r="AT383" s="242" t="s">
        <v>194</v>
      </c>
      <c r="AU383" s="242" t="s">
        <v>187</v>
      </c>
      <c r="AV383" s="11" t="s">
        <v>187</v>
      </c>
      <c r="AW383" s="11" t="s">
        <v>35</v>
      </c>
      <c r="AX383" s="11" t="s">
        <v>73</v>
      </c>
      <c r="AY383" s="242" t="s">
        <v>180</v>
      </c>
    </row>
    <row r="384" spans="2:51" s="12" customFormat="1" ht="13.5">
      <c r="B384" s="243"/>
      <c r="C384" s="244"/>
      <c r="D384" s="233" t="s">
        <v>194</v>
      </c>
      <c r="E384" s="245" t="s">
        <v>22</v>
      </c>
      <c r="F384" s="246" t="s">
        <v>196</v>
      </c>
      <c r="G384" s="244"/>
      <c r="H384" s="247">
        <v>22.07</v>
      </c>
      <c r="I384" s="248"/>
      <c r="J384" s="244"/>
      <c r="K384" s="244"/>
      <c r="L384" s="249"/>
      <c r="M384" s="250"/>
      <c r="N384" s="251"/>
      <c r="O384" s="251"/>
      <c r="P384" s="251"/>
      <c r="Q384" s="251"/>
      <c r="R384" s="251"/>
      <c r="S384" s="251"/>
      <c r="T384" s="252"/>
      <c r="AT384" s="253" t="s">
        <v>194</v>
      </c>
      <c r="AU384" s="253" t="s">
        <v>187</v>
      </c>
      <c r="AV384" s="12" t="s">
        <v>186</v>
      </c>
      <c r="AW384" s="12" t="s">
        <v>35</v>
      </c>
      <c r="AX384" s="12" t="s">
        <v>10</v>
      </c>
      <c r="AY384" s="253" t="s">
        <v>180</v>
      </c>
    </row>
    <row r="385" spans="2:65" s="1" customFormat="1" ht="34.2" customHeight="1">
      <c r="B385" s="45"/>
      <c r="C385" s="220" t="s">
        <v>707</v>
      </c>
      <c r="D385" s="220" t="s">
        <v>182</v>
      </c>
      <c r="E385" s="221" t="s">
        <v>708</v>
      </c>
      <c r="F385" s="222" t="s">
        <v>709</v>
      </c>
      <c r="G385" s="223" t="s">
        <v>203</v>
      </c>
      <c r="H385" s="224">
        <v>24.04</v>
      </c>
      <c r="I385" s="225"/>
      <c r="J385" s="224">
        <f>ROUND(I385*H385,0)</f>
        <v>0</v>
      </c>
      <c r="K385" s="222" t="s">
        <v>193</v>
      </c>
      <c r="L385" s="71"/>
      <c r="M385" s="226" t="s">
        <v>22</v>
      </c>
      <c r="N385" s="227" t="s">
        <v>45</v>
      </c>
      <c r="O385" s="46"/>
      <c r="P385" s="228">
        <f>O385*H385</f>
        <v>0</v>
      </c>
      <c r="Q385" s="228">
        <v>0</v>
      </c>
      <c r="R385" s="228">
        <f>Q385*H385</f>
        <v>0</v>
      </c>
      <c r="S385" s="228">
        <v>0</v>
      </c>
      <c r="T385" s="229">
        <f>S385*H385</f>
        <v>0</v>
      </c>
      <c r="AR385" s="23" t="s">
        <v>224</v>
      </c>
      <c r="AT385" s="23" t="s">
        <v>182</v>
      </c>
      <c r="AU385" s="23" t="s">
        <v>187</v>
      </c>
      <c r="AY385" s="23" t="s">
        <v>180</v>
      </c>
      <c r="BE385" s="230">
        <f>IF(N385="základní",J385,0)</f>
        <v>0</v>
      </c>
      <c r="BF385" s="230">
        <f>IF(N385="snížená",J385,0)</f>
        <v>0</v>
      </c>
      <c r="BG385" s="230">
        <f>IF(N385="zákl. přenesená",J385,0)</f>
        <v>0</v>
      </c>
      <c r="BH385" s="230">
        <f>IF(N385="sníž. přenesená",J385,0)</f>
        <v>0</v>
      </c>
      <c r="BI385" s="230">
        <f>IF(N385="nulová",J385,0)</f>
        <v>0</v>
      </c>
      <c r="BJ385" s="23" t="s">
        <v>187</v>
      </c>
      <c r="BK385" s="230">
        <f>ROUND(I385*H385,0)</f>
        <v>0</v>
      </c>
      <c r="BL385" s="23" t="s">
        <v>224</v>
      </c>
      <c r="BM385" s="23" t="s">
        <v>710</v>
      </c>
    </row>
    <row r="386" spans="2:51" s="11" customFormat="1" ht="13.5">
      <c r="B386" s="231"/>
      <c r="C386" s="232"/>
      <c r="D386" s="233" t="s">
        <v>194</v>
      </c>
      <c r="E386" s="234" t="s">
        <v>22</v>
      </c>
      <c r="F386" s="235" t="s">
        <v>711</v>
      </c>
      <c r="G386" s="232"/>
      <c r="H386" s="236">
        <v>1.5</v>
      </c>
      <c r="I386" s="237"/>
      <c r="J386" s="232"/>
      <c r="K386" s="232"/>
      <c r="L386" s="238"/>
      <c r="M386" s="239"/>
      <c r="N386" s="240"/>
      <c r="O386" s="240"/>
      <c r="P386" s="240"/>
      <c r="Q386" s="240"/>
      <c r="R386" s="240"/>
      <c r="S386" s="240"/>
      <c r="T386" s="241"/>
      <c r="AT386" s="242" t="s">
        <v>194</v>
      </c>
      <c r="AU386" s="242" t="s">
        <v>187</v>
      </c>
      <c r="AV386" s="11" t="s">
        <v>187</v>
      </c>
      <c r="AW386" s="11" t="s">
        <v>35</v>
      </c>
      <c r="AX386" s="11" t="s">
        <v>73</v>
      </c>
      <c r="AY386" s="242" t="s">
        <v>180</v>
      </c>
    </row>
    <row r="387" spans="2:51" s="11" customFormat="1" ht="13.5">
      <c r="B387" s="231"/>
      <c r="C387" s="232"/>
      <c r="D387" s="233" t="s">
        <v>194</v>
      </c>
      <c r="E387" s="234" t="s">
        <v>22</v>
      </c>
      <c r="F387" s="235" t="s">
        <v>712</v>
      </c>
      <c r="G387" s="232"/>
      <c r="H387" s="236">
        <v>12.9</v>
      </c>
      <c r="I387" s="237"/>
      <c r="J387" s="232"/>
      <c r="K387" s="232"/>
      <c r="L387" s="238"/>
      <c r="M387" s="239"/>
      <c r="N387" s="240"/>
      <c r="O387" s="240"/>
      <c r="P387" s="240"/>
      <c r="Q387" s="240"/>
      <c r="R387" s="240"/>
      <c r="S387" s="240"/>
      <c r="T387" s="241"/>
      <c r="AT387" s="242" t="s">
        <v>194</v>
      </c>
      <c r="AU387" s="242" t="s">
        <v>187</v>
      </c>
      <c r="AV387" s="11" t="s">
        <v>187</v>
      </c>
      <c r="AW387" s="11" t="s">
        <v>35</v>
      </c>
      <c r="AX387" s="11" t="s">
        <v>73</v>
      </c>
      <c r="AY387" s="242" t="s">
        <v>180</v>
      </c>
    </row>
    <row r="388" spans="2:51" s="11" customFormat="1" ht="13.5">
      <c r="B388" s="231"/>
      <c r="C388" s="232"/>
      <c r="D388" s="233" t="s">
        <v>194</v>
      </c>
      <c r="E388" s="234" t="s">
        <v>22</v>
      </c>
      <c r="F388" s="235" t="s">
        <v>713</v>
      </c>
      <c r="G388" s="232"/>
      <c r="H388" s="236">
        <v>9.64</v>
      </c>
      <c r="I388" s="237"/>
      <c r="J388" s="232"/>
      <c r="K388" s="232"/>
      <c r="L388" s="238"/>
      <c r="M388" s="239"/>
      <c r="N388" s="240"/>
      <c r="O388" s="240"/>
      <c r="P388" s="240"/>
      <c r="Q388" s="240"/>
      <c r="R388" s="240"/>
      <c r="S388" s="240"/>
      <c r="T388" s="241"/>
      <c r="AT388" s="242" t="s">
        <v>194</v>
      </c>
      <c r="AU388" s="242" t="s">
        <v>187</v>
      </c>
      <c r="AV388" s="11" t="s">
        <v>187</v>
      </c>
      <c r="AW388" s="11" t="s">
        <v>35</v>
      </c>
      <c r="AX388" s="11" t="s">
        <v>73</v>
      </c>
      <c r="AY388" s="242" t="s">
        <v>180</v>
      </c>
    </row>
    <row r="389" spans="2:51" s="12" customFormat="1" ht="13.5">
      <c r="B389" s="243"/>
      <c r="C389" s="244"/>
      <c r="D389" s="233" t="s">
        <v>194</v>
      </c>
      <c r="E389" s="245" t="s">
        <v>22</v>
      </c>
      <c r="F389" s="246" t="s">
        <v>196</v>
      </c>
      <c r="G389" s="244"/>
      <c r="H389" s="247">
        <v>24.04</v>
      </c>
      <c r="I389" s="248"/>
      <c r="J389" s="244"/>
      <c r="K389" s="244"/>
      <c r="L389" s="249"/>
      <c r="M389" s="250"/>
      <c r="N389" s="251"/>
      <c r="O389" s="251"/>
      <c r="P389" s="251"/>
      <c r="Q389" s="251"/>
      <c r="R389" s="251"/>
      <c r="S389" s="251"/>
      <c r="T389" s="252"/>
      <c r="AT389" s="253" t="s">
        <v>194</v>
      </c>
      <c r="AU389" s="253" t="s">
        <v>187</v>
      </c>
      <c r="AV389" s="12" t="s">
        <v>186</v>
      </c>
      <c r="AW389" s="12" t="s">
        <v>35</v>
      </c>
      <c r="AX389" s="12" t="s">
        <v>10</v>
      </c>
      <c r="AY389" s="253" t="s">
        <v>180</v>
      </c>
    </row>
    <row r="390" spans="2:65" s="1" customFormat="1" ht="34.2" customHeight="1">
      <c r="B390" s="45"/>
      <c r="C390" s="220" t="s">
        <v>466</v>
      </c>
      <c r="D390" s="220" t="s">
        <v>182</v>
      </c>
      <c r="E390" s="221" t="s">
        <v>714</v>
      </c>
      <c r="F390" s="222" t="s">
        <v>715</v>
      </c>
      <c r="G390" s="223" t="s">
        <v>192</v>
      </c>
      <c r="H390" s="224">
        <v>20.06</v>
      </c>
      <c r="I390" s="225"/>
      <c r="J390" s="224">
        <f>ROUND(I390*H390,0)</f>
        <v>0</v>
      </c>
      <c r="K390" s="222" t="s">
        <v>193</v>
      </c>
      <c r="L390" s="71"/>
      <c r="M390" s="226" t="s">
        <v>22</v>
      </c>
      <c r="N390" s="227" t="s">
        <v>45</v>
      </c>
      <c r="O390" s="46"/>
      <c r="P390" s="228">
        <f>O390*H390</f>
        <v>0</v>
      </c>
      <c r="Q390" s="228">
        <v>0</v>
      </c>
      <c r="R390" s="228">
        <f>Q390*H390</f>
        <v>0</v>
      </c>
      <c r="S390" s="228">
        <v>0</v>
      </c>
      <c r="T390" s="229">
        <f>S390*H390</f>
        <v>0</v>
      </c>
      <c r="AR390" s="23" t="s">
        <v>224</v>
      </c>
      <c r="AT390" s="23" t="s">
        <v>182</v>
      </c>
      <c r="AU390" s="23" t="s">
        <v>187</v>
      </c>
      <c r="AY390" s="23" t="s">
        <v>180</v>
      </c>
      <c r="BE390" s="230">
        <f>IF(N390="základní",J390,0)</f>
        <v>0</v>
      </c>
      <c r="BF390" s="230">
        <f>IF(N390="snížená",J390,0)</f>
        <v>0</v>
      </c>
      <c r="BG390" s="230">
        <f>IF(N390="zákl. přenesená",J390,0)</f>
        <v>0</v>
      </c>
      <c r="BH390" s="230">
        <f>IF(N390="sníž. přenesená",J390,0)</f>
        <v>0</v>
      </c>
      <c r="BI390" s="230">
        <f>IF(N390="nulová",J390,0)</f>
        <v>0</v>
      </c>
      <c r="BJ390" s="23" t="s">
        <v>187</v>
      </c>
      <c r="BK390" s="230">
        <f>ROUND(I390*H390,0)</f>
        <v>0</v>
      </c>
      <c r="BL390" s="23" t="s">
        <v>224</v>
      </c>
      <c r="BM390" s="23" t="s">
        <v>716</v>
      </c>
    </row>
    <row r="391" spans="2:51" s="11" customFormat="1" ht="13.5">
      <c r="B391" s="231"/>
      <c r="C391" s="232"/>
      <c r="D391" s="233" t="s">
        <v>194</v>
      </c>
      <c r="E391" s="234" t="s">
        <v>22</v>
      </c>
      <c r="F391" s="235" t="s">
        <v>701</v>
      </c>
      <c r="G391" s="232"/>
      <c r="H391" s="236">
        <v>4.8</v>
      </c>
      <c r="I391" s="237"/>
      <c r="J391" s="232"/>
      <c r="K391" s="232"/>
      <c r="L391" s="238"/>
      <c r="M391" s="239"/>
      <c r="N391" s="240"/>
      <c r="O391" s="240"/>
      <c r="P391" s="240"/>
      <c r="Q391" s="240"/>
      <c r="R391" s="240"/>
      <c r="S391" s="240"/>
      <c r="T391" s="241"/>
      <c r="AT391" s="242" t="s">
        <v>194</v>
      </c>
      <c r="AU391" s="242" t="s">
        <v>187</v>
      </c>
      <c r="AV391" s="11" t="s">
        <v>187</v>
      </c>
      <c r="AW391" s="11" t="s">
        <v>35</v>
      </c>
      <c r="AX391" s="11" t="s">
        <v>73</v>
      </c>
      <c r="AY391" s="242" t="s">
        <v>180</v>
      </c>
    </row>
    <row r="392" spans="2:51" s="11" customFormat="1" ht="13.5">
      <c r="B392" s="231"/>
      <c r="C392" s="232"/>
      <c r="D392" s="233" t="s">
        <v>194</v>
      </c>
      <c r="E392" s="234" t="s">
        <v>22</v>
      </c>
      <c r="F392" s="235" t="s">
        <v>702</v>
      </c>
      <c r="G392" s="232"/>
      <c r="H392" s="236">
        <v>9.8</v>
      </c>
      <c r="I392" s="237"/>
      <c r="J392" s="232"/>
      <c r="K392" s="232"/>
      <c r="L392" s="238"/>
      <c r="M392" s="239"/>
      <c r="N392" s="240"/>
      <c r="O392" s="240"/>
      <c r="P392" s="240"/>
      <c r="Q392" s="240"/>
      <c r="R392" s="240"/>
      <c r="S392" s="240"/>
      <c r="T392" s="241"/>
      <c r="AT392" s="242" t="s">
        <v>194</v>
      </c>
      <c r="AU392" s="242" t="s">
        <v>187</v>
      </c>
      <c r="AV392" s="11" t="s">
        <v>187</v>
      </c>
      <c r="AW392" s="11" t="s">
        <v>35</v>
      </c>
      <c r="AX392" s="11" t="s">
        <v>73</v>
      </c>
      <c r="AY392" s="242" t="s">
        <v>180</v>
      </c>
    </row>
    <row r="393" spans="2:51" s="11" customFormat="1" ht="13.5">
      <c r="B393" s="231"/>
      <c r="C393" s="232"/>
      <c r="D393" s="233" t="s">
        <v>194</v>
      </c>
      <c r="E393" s="234" t="s">
        <v>22</v>
      </c>
      <c r="F393" s="235" t="s">
        <v>331</v>
      </c>
      <c r="G393" s="232"/>
      <c r="H393" s="236">
        <v>5.46</v>
      </c>
      <c r="I393" s="237"/>
      <c r="J393" s="232"/>
      <c r="K393" s="232"/>
      <c r="L393" s="238"/>
      <c r="M393" s="239"/>
      <c r="N393" s="240"/>
      <c r="O393" s="240"/>
      <c r="P393" s="240"/>
      <c r="Q393" s="240"/>
      <c r="R393" s="240"/>
      <c r="S393" s="240"/>
      <c r="T393" s="241"/>
      <c r="AT393" s="242" t="s">
        <v>194</v>
      </c>
      <c r="AU393" s="242" t="s">
        <v>187</v>
      </c>
      <c r="AV393" s="11" t="s">
        <v>187</v>
      </c>
      <c r="AW393" s="11" t="s">
        <v>35</v>
      </c>
      <c r="AX393" s="11" t="s">
        <v>73</v>
      </c>
      <c r="AY393" s="242" t="s">
        <v>180</v>
      </c>
    </row>
    <row r="394" spans="2:51" s="12" customFormat="1" ht="13.5">
      <c r="B394" s="243"/>
      <c r="C394" s="244"/>
      <c r="D394" s="233" t="s">
        <v>194</v>
      </c>
      <c r="E394" s="245" t="s">
        <v>22</v>
      </c>
      <c r="F394" s="246" t="s">
        <v>196</v>
      </c>
      <c r="G394" s="244"/>
      <c r="H394" s="247">
        <v>20.06</v>
      </c>
      <c r="I394" s="248"/>
      <c r="J394" s="244"/>
      <c r="K394" s="244"/>
      <c r="L394" s="249"/>
      <c r="M394" s="250"/>
      <c r="N394" s="251"/>
      <c r="O394" s="251"/>
      <c r="P394" s="251"/>
      <c r="Q394" s="251"/>
      <c r="R394" s="251"/>
      <c r="S394" s="251"/>
      <c r="T394" s="252"/>
      <c r="AT394" s="253" t="s">
        <v>194</v>
      </c>
      <c r="AU394" s="253" t="s">
        <v>187</v>
      </c>
      <c r="AV394" s="12" t="s">
        <v>186</v>
      </c>
      <c r="AW394" s="12" t="s">
        <v>35</v>
      </c>
      <c r="AX394" s="12" t="s">
        <v>10</v>
      </c>
      <c r="AY394" s="253" t="s">
        <v>180</v>
      </c>
    </row>
    <row r="395" spans="2:65" s="1" customFormat="1" ht="22.8" customHeight="1">
      <c r="B395" s="45"/>
      <c r="C395" s="220" t="s">
        <v>717</v>
      </c>
      <c r="D395" s="220" t="s">
        <v>182</v>
      </c>
      <c r="E395" s="221" t="s">
        <v>718</v>
      </c>
      <c r="F395" s="222" t="s">
        <v>719</v>
      </c>
      <c r="G395" s="223" t="s">
        <v>203</v>
      </c>
      <c r="H395" s="224">
        <v>3</v>
      </c>
      <c r="I395" s="225"/>
      <c r="J395" s="224">
        <f>ROUND(I395*H395,0)</f>
        <v>0</v>
      </c>
      <c r="K395" s="222" t="s">
        <v>193</v>
      </c>
      <c r="L395" s="71"/>
      <c r="M395" s="226" t="s">
        <v>22</v>
      </c>
      <c r="N395" s="227" t="s">
        <v>45</v>
      </c>
      <c r="O395" s="46"/>
      <c r="P395" s="228">
        <f>O395*H395</f>
        <v>0</v>
      </c>
      <c r="Q395" s="228">
        <v>0</v>
      </c>
      <c r="R395" s="228">
        <f>Q395*H395</f>
        <v>0</v>
      </c>
      <c r="S395" s="228">
        <v>0</v>
      </c>
      <c r="T395" s="229">
        <f>S395*H395</f>
        <v>0</v>
      </c>
      <c r="AR395" s="23" t="s">
        <v>224</v>
      </c>
      <c r="AT395" s="23" t="s">
        <v>182</v>
      </c>
      <c r="AU395" s="23" t="s">
        <v>187</v>
      </c>
      <c r="AY395" s="23" t="s">
        <v>180</v>
      </c>
      <c r="BE395" s="230">
        <f>IF(N395="základní",J395,0)</f>
        <v>0</v>
      </c>
      <c r="BF395" s="230">
        <f>IF(N395="snížená",J395,0)</f>
        <v>0</v>
      </c>
      <c r="BG395" s="230">
        <f>IF(N395="zákl. přenesená",J395,0)</f>
        <v>0</v>
      </c>
      <c r="BH395" s="230">
        <f>IF(N395="sníž. přenesená",J395,0)</f>
        <v>0</v>
      </c>
      <c r="BI395" s="230">
        <f>IF(N395="nulová",J395,0)</f>
        <v>0</v>
      </c>
      <c r="BJ395" s="23" t="s">
        <v>187</v>
      </c>
      <c r="BK395" s="230">
        <f>ROUND(I395*H395,0)</f>
        <v>0</v>
      </c>
      <c r="BL395" s="23" t="s">
        <v>224</v>
      </c>
      <c r="BM395" s="23" t="s">
        <v>720</v>
      </c>
    </row>
    <row r="396" spans="2:47" s="1" customFormat="1" ht="13.5">
      <c r="B396" s="45"/>
      <c r="C396" s="73"/>
      <c r="D396" s="233" t="s">
        <v>205</v>
      </c>
      <c r="E396" s="73"/>
      <c r="F396" s="254" t="s">
        <v>721</v>
      </c>
      <c r="G396" s="73"/>
      <c r="H396" s="73"/>
      <c r="I396" s="190"/>
      <c r="J396" s="73"/>
      <c r="K396" s="73"/>
      <c r="L396" s="71"/>
      <c r="M396" s="255"/>
      <c r="N396" s="46"/>
      <c r="O396" s="46"/>
      <c r="P396" s="46"/>
      <c r="Q396" s="46"/>
      <c r="R396" s="46"/>
      <c r="S396" s="46"/>
      <c r="T396" s="94"/>
      <c r="AT396" s="23" t="s">
        <v>205</v>
      </c>
      <c r="AU396" s="23" t="s">
        <v>187</v>
      </c>
    </row>
    <row r="397" spans="2:51" s="11" customFormat="1" ht="13.5">
      <c r="B397" s="231"/>
      <c r="C397" s="232"/>
      <c r="D397" s="233" t="s">
        <v>194</v>
      </c>
      <c r="E397" s="234" t="s">
        <v>22</v>
      </c>
      <c r="F397" s="235" t="s">
        <v>722</v>
      </c>
      <c r="G397" s="232"/>
      <c r="H397" s="236">
        <v>3</v>
      </c>
      <c r="I397" s="237"/>
      <c r="J397" s="232"/>
      <c r="K397" s="232"/>
      <c r="L397" s="238"/>
      <c r="M397" s="239"/>
      <c r="N397" s="240"/>
      <c r="O397" s="240"/>
      <c r="P397" s="240"/>
      <c r="Q397" s="240"/>
      <c r="R397" s="240"/>
      <c r="S397" s="240"/>
      <c r="T397" s="241"/>
      <c r="AT397" s="242" t="s">
        <v>194</v>
      </c>
      <c r="AU397" s="242" t="s">
        <v>187</v>
      </c>
      <c r="AV397" s="11" t="s">
        <v>187</v>
      </c>
      <c r="AW397" s="11" t="s">
        <v>35</v>
      </c>
      <c r="AX397" s="11" t="s">
        <v>73</v>
      </c>
      <c r="AY397" s="242" t="s">
        <v>180</v>
      </c>
    </row>
    <row r="398" spans="2:51" s="12" customFormat="1" ht="13.5">
      <c r="B398" s="243"/>
      <c r="C398" s="244"/>
      <c r="D398" s="233" t="s">
        <v>194</v>
      </c>
      <c r="E398" s="245" t="s">
        <v>22</v>
      </c>
      <c r="F398" s="246" t="s">
        <v>196</v>
      </c>
      <c r="G398" s="244"/>
      <c r="H398" s="247">
        <v>3</v>
      </c>
      <c r="I398" s="248"/>
      <c r="J398" s="244"/>
      <c r="K398" s="244"/>
      <c r="L398" s="249"/>
      <c r="M398" s="250"/>
      <c r="N398" s="251"/>
      <c r="O398" s="251"/>
      <c r="P398" s="251"/>
      <c r="Q398" s="251"/>
      <c r="R398" s="251"/>
      <c r="S398" s="251"/>
      <c r="T398" s="252"/>
      <c r="AT398" s="253" t="s">
        <v>194</v>
      </c>
      <c r="AU398" s="253" t="s">
        <v>187</v>
      </c>
      <c r="AV398" s="12" t="s">
        <v>186</v>
      </c>
      <c r="AW398" s="12" t="s">
        <v>35</v>
      </c>
      <c r="AX398" s="12" t="s">
        <v>10</v>
      </c>
      <c r="AY398" s="253" t="s">
        <v>180</v>
      </c>
    </row>
    <row r="399" spans="2:65" s="1" customFormat="1" ht="14.4" customHeight="1">
      <c r="B399" s="45"/>
      <c r="C399" s="220" t="s">
        <v>470</v>
      </c>
      <c r="D399" s="220" t="s">
        <v>182</v>
      </c>
      <c r="E399" s="221" t="s">
        <v>723</v>
      </c>
      <c r="F399" s="222" t="s">
        <v>724</v>
      </c>
      <c r="G399" s="223" t="s">
        <v>192</v>
      </c>
      <c r="H399" s="224">
        <v>20.06</v>
      </c>
      <c r="I399" s="225"/>
      <c r="J399" s="224">
        <f>ROUND(I399*H399,0)</f>
        <v>0</v>
      </c>
      <c r="K399" s="222" t="s">
        <v>193</v>
      </c>
      <c r="L399" s="71"/>
      <c r="M399" s="226" t="s">
        <v>22</v>
      </c>
      <c r="N399" s="227" t="s">
        <v>45</v>
      </c>
      <c r="O399" s="46"/>
      <c r="P399" s="228">
        <f>O399*H399</f>
        <v>0</v>
      </c>
      <c r="Q399" s="228">
        <v>0</v>
      </c>
      <c r="R399" s="228">
        <f>Q399*H399</f>
        <v>0</v>
      </c>
      <c r="S399" s="228">
        <v>0</v>
      </c>
      <c r="T399" s="229">
        <f>S399*H399</f>
        <v>0</v>
      </c>
      <c r="AR399" s="23" t="s">
        <v>224</v>
      </c>
      <c r="AT399" s="23" t="s">
        <v>182</v>
      </c>
      <c r="AU399" s="23" t="s">
        <v>187</v>
      </c>
      <c r="AY399" s="23" t="s">
        <v>180</v>
      </c>
      <c r="BE399" s="230">
        <f>IF(N399="základní",J399,0)</f>
        <v>0</v>
      </c>
      <c r="BF399" s="230">
        <f>IF(N399="snížená",J399,0)</f>
        <v>0</v>
      </c>
      <c r="BG399" s="230">
        <f>IF(N399="zákl. přenesená",J399,0)</f>
        <v>0</v>
      </c>
      <c r="BH399" s="230">
        <f>IF(N399="sníž. přenesená",J399,0)</f>
        <v>0</v>
      </c>
      <c r="BI399" s="230">
        <f>IF(N399="nulová",J399,0)</f>
        <v>0</v>
      </c>
      <c r="BJ399" s="23" t="s">
        <v>187</v>
      </c>
      <c r="BK399" s="230">
        <f>ROUND(I399*H399,0)</f>
        <v>0</v>
      </c>
      <c r="BL399" s="23" t="s">
        <v>224</v>
      </c>
      <c r="BM399" s="23" t="s">
        <v>725</v>
      </c>
    </row>
    <row r="400" spans="2:47" s="1" customFormat="1" ht="13.5">
      <c r="B400" s="45"/>
      <c r="C400" s="73"/>
      <c r="D400" s="233" t="s">
        <v>205</v>
      </c>
      <c r="E400" s="73"/>
      <c r="F400" s="254" t="s">
        <v>721</v>
      </c>
      <c r="G400" s="73"/>
      <c r="H400" s="73"/>
      <c r="I400" s="190"/>
      <c r="J400" s="73"/>
      <c r="K400" s="73"/>
      <c r="L400" s="71"/>
      <c r="M400" s="255"/>
      <c r="N400" s="46"/>
      <c r="O400" s="46"/>
      <c r="P400" s="46"/>
      <c r="Q400" s="46"/>
      <c r="R400" s="46"/>
      <c r="S400" s="46"/>
      <c r="T400" s="94"/>
      <c r="AT400" s="23" t="s">
        <v>205</v>
      </c>
      <c r="AU400" s="23" t="s">
        <v>187</v>
      </c>
    </row>
    <row r="401" spans="2:51" s="11" customFormat="1" ht="13.5">
      <c r="B401" s="231"/>
      <c r="C401" s="232"/>
      <c r="D401" s="233" t="s">
        <v>194</v>
      </c>
      <c r="E401" s="234" t="s">
        <v>22</v>
      </c>
      <c r="F401" s="235" t="s">
        <v>726</v>
      </c>
      <c r="G401" s="232"/>
      <c r="H401" s="236">
        <v>20.06</v>
      </c>
      <c r="I401" s="237"/>
      <c r="J401" s="232"/>
      <c r="K401" s="232"/>
      <c r="L401" s="238"/>
      <c r="M401" s="239"/>
      <c r="N401" s="240"/>
      <c r="O401" s="240"/>
      <c r="P401" s="240"/>
      <c r="Q401" s="240"/>
      <c r="R401" s="240"/>
      <c r="S401" s="240"/>
      <c r="T401" s="241"/>
      <c r="AT401" s="242" t="s">
        <v>194</v>
      </c>
      <c r="AU401" s="242" t="s">
        <v>187</v>
      </c>
      <c r="AV401" s="11" t="s">
        <v>187</v>
      </c>
      <c r="AW401" s="11" t="s">
        <v>35</v>
      </c>
      <c r="AX401" s="11" t="s">
        <v>73</v>
      </c>
      <c r="AY401" s="242" t="s">
        <v>180</v>
      </c>
    </row>
    <row r="402" spans="2:51" s="12" customFormat="1" ht="13.5">
      <c r="B402" s="243"/>
      <c r="C402" s="244"/>
      <c r="D402" s="233" t="s">
        <v>194</v>
      </c>
      <c r="E402" s="245" t="s">
        <v>22</v>
      </c>
      <c r="F402" s="246" t="s">
        <v>196</v>
      </c>
      <c r="G402" s="244"/>
      <c r="H402" s="247">
        <v>20.06</v>
      </c>
      <c r="I402" s="248"/>
      <c r="J402" s="244"/>
      <c r="K402" s="244"/>
      <c r="L402" s="249"/>
      <c r="M402" s="250"/>
      <c r="N402" s="251"/>
      <c r="O402" s="251"/>
      <c r="P402" s="251"/>
      <c r="Q402" s="251"/>
      <c r="R402" s="251"/>
      <c r="S402" s="251"/>
      <c r="T402" s="252"/>
      <c r="AT402" s="253" t="s">
        <v>194</v>
      </c>
      <c r="AU402" s="253" t="s">
        <v>187</v>
      </c>
      <c r="AV402" s="12" t="s">
        <v>186</v>
      </c>
      <c r="AW402" s="12" t="s">
        <v>35</v>
      </c>
      <c r="AX402" s="12" t="s">
        <v>10</v>
      </c>
      <c r="AY402" s="253" t="s">
        <v>180</v>
      </c>
    </row>
    <row r="403" spans="2:65" s="1" customFormat="1" ht="34.2" customHeight="1">
      <c r="B403" s="45"/>
      <c r="C403" s="220" t="s">
        <v>727</v>
      </c>
      <c r="D403" s="220" t="s">
        <v>182</v>
      </c>
      <c r="E403" s="221" t="s">
        <v>728</v>
      </c>
      <c r="F403" s="222" t="s">
        <v>729</v>
      </c>
      <c r="G403" s="223" t="s">
        <v>334</v>
      </c>
      <c r="H403" s="225"/>
      <c r="I403" s="225"/>
      <c r="J403" s="224">
        <f>ROUND(I403*H403,0)</f>
        <v>0</v>
      </c>
      <c r="K403" s="222" t="s">
        <v>193</v>
      </c>
      <c r="L403" s="71"/>
      <c r="M403" s="226" t="s">
        <v>22</v>
      </c>
      <c r="N403" s="227" t="s">
        <v>45</v>
      </c>
      <c r="O403" s="46"/>
      <c r="P403" s="228">
        <f>O403*H403</f>
        <v>0</v>
      </c>
      <c r="Q403" s="228">
        <v>0</v>
      </c>
      <c r="R403" s="228">
        <f>Q403*H403</f>
        <v>0</v>
      </c>
      <c r="S403" s="228">
        <v>0</v>
      </c>
      <c r="T403" s="229">
        <f>S403*H403</f>
        <v>0</v>
      </c>
      <c r="AR403" s="23" t="s">
        <v>224</v>
      </c>
      <c r="AT403" s="23" t="s">
        <v>182</v>
      </c>
      <c r="AU403" s="23" t="s">
        <v>187</v>
      </c>
      <c r="AY403" s="23" t="s">
        <v>180</v>
      </c>
      <c r="BE403" s="230">
        <f>IF(N403="základní",J403,0)</f>
        <v>0</v>
      </c>
      <c r="BF403" s="230">
        <f>IF(N403="snížená",J403,0)</f>
        <v>0</v>
      </c>
      <c r="BG403" s="230">
        <f>IF(N403="zákl. přenesená",J403,0)</f>
        <v>0</v>
      </c>
      <c r="BH403" s="230">
        <f>IF(N403="sníž. přenesená",J403,0)</f>
        <v>0</v>
      </c>
      <c r="BI403" s="230">
        <f>IF(N403="nulová",J403,0)</f>
        <v>0</v>
      </c>
      <c r="BJ403" s="23" t="s">
        <v>187</v>
      </c>
      <c r="BK403" s="230">
        <f>ROUND(I403*H403,0)</f>
        <v>0</v>
      </c>
      <c r="BL403" s="23" t="s">
        <v>224</v>
      </c>
      <c r="BM403" s="23" t="s">
        <v>730</v>
      </c>
    </row>
    <row r="404" spans="2:47" s="1" customFormat="1" ht="13.5">
      <c r="B404" s="45"/>
      <c r="C404" s="73"/>
      <c r="D404" s="233" t="s">
        <v>205</v>
      </c>
      <c r="E404" s="73"/>
      <c r="F404" s="254" t="s">
        <v>336</v>
      </c>
      <c r="G404" s="73"/>
      <c r="H404" s="73"/>
      <c r="I404" s="190"/>
      <c r="J404" s="73"/>
      <c r="K404" s="73"/>
      <c r="L404" s="71"/>
      <c r="M404" s="255"/>
      <c r="N404" s="46"/>
      <c r="O404" s="46"/>
      <c r="P404" s="46"/>
      <c r="Q404" s="46"/>
      <c r="R404" s="46"/>
      <c r="S404" s="46"/>
      <c r="T404" s="94"/>
      <c r="AT404" s="23" t="s">
        <v>205</v>
      </c>
      <c r="AU404" s="23" t="s">
        <v>187</v>
      </c>
    </row>
    <row r="405" spans="2:63" s="10" customFormat="1" ht="29.85" customHeight="1">
      <c r="B405" s="204"/>
      <c r="C405" s="205"/>
      <c r="D405" s="206" t="s">
        <v>72</v>
      </c>
      <c r="E405" s="218" t="s">
        <v>731</v>
      </c>
      <c r="F405" s="218" t="s">
        <v>732</v>
      </c>
      <c r="G405" s="205"/>
      <c r="H405" s="205"/>
      <c r="I405" s="208"/>
      <c r="J405" s="219">
        <f>BK405</f>
        <v>0</v>
      </c>
      <c r="K405" s="205"/>
      <c r="L405" s="210"/>
      <c r="M405" s="211"/>
      <c r="N405" s="212"/>
      <c r="O405" s="212"/>
      <c r="P405" s="213">
        <f>SUM(P406:P417)</f>
        <v>0</v>
      </c>
      <c r="Q405" s="212"/>
      <c r="R405" s="213">
        <f>SUM(R406:R417)</f>
        <v>0</v>
      </c>
      <c r="S405" s="212"/>
      <c r="T405" s="214">
        <f>SUM(T406:T417)</f>
        <v>0</v>
      </c>
      <c r="AR405" s="215" t="s">
        <v>187</v>
      </c>
      <c r="AT405" s="216" t="s">
        <v>72</v>
      </c>
      <c r="AU405" s="216" t="s">
        <v>10</v>
      </c>
      <c r="AY405" s="215" t="s">
        <v>180</v>
      </c>
      <c r="BK405" s="217">
        <f>SUM(BK406:BK417)</f>
        <v>0</v>
      </c>
    </row>
    <row r="406" spans="2:65" s="1" customFormat="1" ht="22.8" customHeight="1">
      <c r="B406" s="45"/>
      <c r="C406" s="220" t="s">
        <v>475</v>
      </c>
      <c r="D406" s="220" t="s">
        <v>182</v>
      </c>
      <c r="E406" s="221" t="s">
        <v>733</v>
      </c>
      <c r="F406" s="222" t="s">
        <v>734</v>
      </c>
      <c r="G406" s="223" t="s">
        <v>192</v>
      </c>
      <c r="H406" s="224">
        <v>78.82</v>
      </c>
      <c r="I406" s="225"/>
      <c r="J406" s="224">
        <f>ROUND(I406*H406,0)</f>
        <v>0</v>
      </c>
      <c r="K406" s="222" t="s">
        <v>193</v>
      </c>
      <c r="L406" s="71"/>
      <c r="M406" s="226" t="s">
        <v>22</v>
      </c>
      <c r="N406" s="227" t="s">
        <v>45</v>
      </c>
      <c r="O406" s="46"/>
      <c r="P406" s="228">
        <f>O406*H406</f>
        <v>0</v>
      </c>
      <c r="Q406" s="228">
        <v>0</v>
      </c>
      <c r="R406" s="228">
        <f>Q406*H406</f>
        <v>0</v>
      </c>
      <c r="S406" s="228">
        <v>0</v>
      </c>
      <c r="T406" s="229">
        <f>S406*H406</f>
        <v>0</v>
      </c>
      <c r="AR406" s="23" t="s">
        <v>224</v>
      </c>
      <c r="AT406" s="23" t="s">
        <v>182</v>
      </c>
      <c r="AU406" s="23" t="s">
        <v>187</v>
      </c>
      <c r="AY406" s="23" t="s">
        <v>180</v>
      </c>
      <c r="BE406" s="230">
        <f>IF(N406="základní",J406,0)</f>
        <v>0</v>
      </c>
      <c r="BF406" s="230">
        <f>IF(N406="snížená",J406,0)</f>
        <v>0</v>
      </c>
      <c r="BG406" s="230">
        <f>IF(N406="zákl. přenesená",J406,0)</f>
        <v>0</v>
      </c>
      <c r="BH406" s="230">
        <f>IF(N406="sníž. přenesená",J406,0)</f>
        <v>0</v>
      </c>
      <c r="BI406" s="230">
        <f>IF(N406="nulová",J406,0)</f>
        <v>0</v>
      </c>
      <c r="BJ406" s="23" t="s">
        <v>187</v>
      </c>
      <c r="BK406" s="230">
        <f>ROUND(I406*H406,0)</f>
        <v>0</v>
      </c>
      <c r="BL406" s="23" t="s">
        <v>224</v>
      </c>
      <c r="BM406" s="23" t="s">
        <v>735</v>
      </c>
    </row>
    <row r="407" spans="2:51" s="13" customFormat="1" ht="13.5">
      <c r="B407" s="256"/>
      <c r="C407" s="257"/>
      <c r="D407" s="233" t="s">
        <v>194</v>
      </c>
      <c r="E407" s="258" t="s">
        <v>22</v>
      </c>
      <c r="F407" s="259" t="s">
        <v>736</v>
      </c>
      <c r="G407" s="257"/>
      <c r="H407" s="258" t="s">
        <v>22</v>
      </c>
      <c r="I407" s="260"/>
      <c r="J407" s="257"/>
      <c r="K407" s="257"/>
      <c r="L407" s="261"/>
      <c r="M407" s="262"/>
      <c r="N407" s="263"/>
      <c r="O407" s="263"/>
      <c r="P407" s="263"/>
      <c r="Q407" s="263"/>
      <c r="R407" s="263"/>
      <c r="S407" s="263"/>
      <c r="T407" s="264"/>
      <c r="AT407" s="265" t="s">
        <v>194</v>
      </c>
      <c r="AU407" s="265" t="s">
        <v>187</v>
      </c>
      <c r="AV407" s="13" t="s">
        <v>10</v>
      </c>
      <c r="AW407" s="13" t="s">
        <v>35</v>
      </c>
      <c r="AX407" s="13" t="s">
        <v>73</v>
      </c>
      <c r="AY407" s="265" t="s">
        <v>180</v>
      </c>
    </row>
    <row r="408" spans="2:51" s="11" customFormat="1" ht="13.5">
      <c r="B408" s="231"/>
      <c r="C408" s="232"/>
      <c r="D408" s="233" t="s">
        <v>194</v>
      </c>
      <c r="E408" s="234" t="s">
        <v>22</v>
      </c>
      <c r="F408" s="235" t="s">
        <v>225</v>
      </c>
      <c r="G408" s="232"/>
      <c r="H408" s="236">
        <v>19.3</v>
      </c>
      <c r="I408" s="237"/>
      <c r="J408" s="232"/>
      <c r="K408" s="232"/>
      <c r="L408" s="238"/>
      <c r="M408" s="239"/>
      <c r="N408" s="240"/>
      <c r="O408" s="240"/>
      <c r="P408" s="240"/>
      <c r="Q408" s="240"/>
      <c r="R408" s="240"/>
      <c r="S408" s="240"/>
      <c r="T408" s="241"/>
      <c r="AT408" s="242" t="s">
        <v>194</v>
      </c>
      <c r="AU408" s="242" t="s">
        <v>187</v>
      </c>
      <c r="AV408" s="11" t="s">
        <v>187</v>
      </c>
      <c r="AW408" s="11" t="s">
        <v>35</v>
      </c>
      <c r="AX408" s="11" t="s">
        <v>73</v>
      </c>
      <c r="AY408" s="242" t="s">
        <v>180</v>
      </c>
    </row>
    <row r="409" spans="2:51" s="13" customFormat="1" ht="13.5">
      <c r="B409" s="256"/>
      <c r="C409" s="257"/>
      <c r="D409" s="233" t="s">
        <v>194</v>
      </c>
      <c r="E409" s="258" t="s">
        <v>22</v>
      </c>
      <c r="F409" s="259" t="s">
        <v>261</v>
      </c>
      <c r="G409" s="257"/>
      <c r="H409" s="258" t="s">
        <v>22</v>
      </c>
      <c r="I409" s="260"/>
      <c r="J409" s="257"/>
      <c r="K409" s="257"/>
      <c r="L409" s="261"/>
      <c r="M409" s="262"/>
      <c r="N409" s="263"/>
      <c r="O409" s="263"/>
      <c r="P409" s="263"/>
      <c r="Q409" s="263"/>
      <c r="R409" s="263"/>
      <c r="S409" s="263"/>
      <c r="T409" s="264"/>
      <c r="AT409" s="265" t="s">
        <v>194</v>
      </c>
      <c r="AU409" s="265" t="s">
        <v>187</v>
      </c>
      <c r="AV409" s="13" t="s">
        <v>10</v>
      </c>
      <c r="AW409" s="13" t="s">
        <v>35</v>
      </c>
      <c r="AX409" s="13" t="s">
        <v>73</v>
      </c>
      <c r="AY409" s="265" t="s">
        <v>180</v>
      </c>
    </row>
    <row r="410" spans="2:51" s="11" customFormat="1" ht="13.5">
      <c r="B410" s="231"/>
      <c r="C410" s="232"/>
      <c r="D410" s="233" t="s">
        <v>194</v>
      </c>
      <c r="E410" s="234" t="s">
        <v>22</v>
      </c>
      <c r="F410" s="235" t="s">
        <v>737</v>
      </c>
      <c r="G410" s="232"/>
      <c r="H410" s="236">
        <v>35.14</v>
      </c>
      <c r="I410" s="237"/>
      <c r="J410" s="232"/>
      <c r="K410" s="232"/>
      <c r="L410" s="238"/>
      <c r="M410" s="239"/>
      <c r="N410" s="240"/>
      <c r="O410" s="240"/>
      <c r="P410" s="240"/>
      <c r="Q410" s="240"/>
      <c r="R410" s="240"/>
      <c r="S410" s="240"/>
      <c r="T410" s="241"/>
      <c r="AT410" s="242" t="s">
        <v>194</v>
      </c>
      <c r="AU410" s="242" t="s">
        <v>187</v>
      </c>
      <c r="AV410" s="11" t="s">
        <v>187</v>
      </c>
      <c r="AW410" s="11" t="s">
        <v>35</v>
      </c>
      <c r="AX410" s="11" t="s">
        <v>73</v>
      </c>
      <c r="AY410" s="242" t="s">
        <v>180</v>
      </c>
    </row>
    <row r="411" spans="2:51" s="11" customFormat="1" ht="13.5">
      <c r="B411" s="231"/>
      <c r="C411" s="232"/>
      <c r="D411" s="233" t="s">
        <v>194</v>
      </c>
      <c r="E411" s="234" t="s">
        <v>22</v>
      </c>
      <c r="F411" s="235" t="s">
        <v>738</v>
      </c>
      <c r="G411" s="232"/>
      <c r="H411" s="236">
        <v>14.87</v>
      </c>
      <c r="I411" s="237"/>
      <c r="J411" s="232"/>
      <c r="K411" s="232"/>
      <c r="L411" s="238"/>
      <c r="M411" s="239"/>
      <c r="N411" s="240"/>
      <c r="O411" s="240"/>
      <c r="P411" s="240"/>
      <c r="Q411" s="240"/>
      <c r="R411" s="240"/>
      <c r="S411" s="240"/>
      <c r="T411" s="241"/>
      <c r="AT411" s="242" t="s">
        <v>194</v>
      </c>
      <c r="AU411" s="242" t="s">
        <v>187</v>
      </c>
      <c r="AV411" s="11" t="s">
        <v>187</v>
      </c>
      <c r="AW411" s="11" t="s">
        <v>35</v>
      </c>
      <c r="AX411" s="11" t="s">
        <v>73</v>
      </c>
      <c r="AY411" s="242" t="s">
        <v>180</v>
      </c>
    </row>
    <row r="412" spans="2:51" s="11" customFormat="1" ht="13.5">
      <c r="B412" s="231"/>
      <c r="C412" s="232"/>
      <c r="D412" s="233" t="s">
        <v>194</v>
      </c>
      <c r="E412" s="234" t="s">
        <v>22</v>
      </c>
      <c r="F412" s="235" t="s">
        <v>739</v>
      </c>
      <c r="G412" s="232"/>
      <c r="H412" s="236">
        <v>4.74</v>
      </c>
      <c r="I412" s="237"/>
      <c r="J412" s="232"/>
      <c r="K412" s="232"/>
      <c r="L412" s="238"/>
      <c r="M412" s="239"/>
      <c r="N412" s="240"/>
      <c r="O412" s="240"/>
      <c r="P412" s="240"/>
      <c r="Q412" s="240"/>
      <c r="R412" s="240"/>
      <c r="S412" s="240"/>
      <c r="T412" s="241"/>
      <c r="AT412" s="242" t="s">
        <v>194</v>
      </c>
      <c r="AU412" s="242" t="s">
        <v>187</v>
      </c>
      <c r="AV412" s="11" t="s">
        <v>187</v>
      </c>
      <c r="AW412" s="11" t="s">
        <v>35</v>
      </c>
      <c r="AX412" s="11" t="s">
        <v>73</v>
      </c>
      <c r="AY412" s="242" t="s">
        <v>180</v>
      </c>
    </row>
    <row r="413" spans="2:51" s="11" customFormat="1" ht="13.5">
      <c r="B413" s="231"/>
      <c r="C413" s="232"/>
      <c r="D413" s="233" t="s">
        <v>194</v>
      </c>
      <c r="E413" s="234" t="s">
        <v>22</v>
      </c>
      <c r="F413" s="235" t="s">
        <v>740</v>
      </c>
      <c r="G413" s="232"/>
      <c r="H413" s="236">
        <v>4.77</v>
      </c>
      <c r="I413" s="237"/>
      <c r="J413" s="232"/>
      <c r="K413" s="232"/>
      <c r="L413" s="238"/>
      <c r="M413" s="239"/>
      <c r="N413" s="240"/>
      <c r="O413" s="240"/>
      <c r="P413" s="240"/>
      <c r="Q413" s="240"/>
      <c r="R413" s="240"/>
      <c r="S413" s="240"/>
      <c r="T413" s="241"/>
      <c r="AT413" s="242" t="s">
        <v>194</v>
      </c>
      <c r="AU413" s="242" t="s">
        <v>187</v>
      </c>
      <c r="AV413" s="11" t="s">
        <v>187</v>
      </c>
      <c r="AW413" s="11" t="s">
        <v>35</v>
      </c>
      <c r="AX413" s="11" t="s">
        <v>73</v>
      </c>
      <c r="AY413" s="242" t="s">
        <v>180</v>
      </c>
    </row>
    <row r="414" spans="2:51" s="12" customFormat="1" ht="13.5">
      <c r="B414" s="243"/>
      <c r="C414" s="244"/>
      <c r="D414" s="233" t="s">
        <v>194</v>
      </c>
      <c r="E414" s="245" t="s">
        <v>22</v>
      </c>
      <c r="F414" s="246" t="s">
        <v>196</v>
      </c>
      <c r="G414" s="244"/>
      <c r="H414" s="247">
        <v>78.82</v>
      </c>
      <c r="I414" s="248"/>
      <c r="J414" s="244"/>
      <c r="K414" s="244"/>
      <c r="L414" s="249"/>
      <c r="M414" s="250"/>
      <c r="N414" s="251"/>
      <c r="O414" s="251"/>
      <c r="P414" s="251"/>
      <c r="Q414" s="251"/>
      <c r="R414" s="251"/>
      <c r="S414" s="251"/>
      <c r="T414" s="252"/>
      <c r="AT414" s="253" t="s">
        <v>194</v>
      </c>
      <c r="AU414" s="253" t="s">
        <v>187</v>
      </c>
      <c r="AV414" s="12" t="s">
        <v>186</v>
      </c>
      <c r="AW414" s="12" t="s">
        <v>35</v>
      </c>
      <c r="AX414" s="12" t="s">
        <v>10</v>
      </c>
      <c r="AY414" s="253" t="s">
        <v>180</v>
      </c>
    </row>
    <row r="415" spans="2:65" s="1" customFormat="1" ht="34.2" customHeight="1">
      <c r="B415" s="45"/>
      <c r="C415" s="220" t="s">
        <v>741</v>
      </c>
      <c r="D415" s="220" t="s">
        <v>182</v>
      </c>
      <c r="E415" s="221" t="s">
        <v>742</v>
      </c>
      <c r="F415" s="222" t="s">
        <v>743</v>
      </c>
      <c r="G415" s="223" t="s">
        <v>192</v>
      </c>
      <c r="H415" s="224">
        <v>78.82</v>
      </c>
      <c r="I415" s="225"/>
      <c r="J415" s="224">
        <f>ROUND(I415*H415,0)</f>
        <v>0</v>
      </c>
      <c r="K415" s="222" t="s">
        <v>193</v>
      </c>
      <c r="L415" s="71"/>
      <c r="M415" s="226" t="s">
        <v>22</v>
      </c>
      <c r="N415" s="227" t="s">
        <v>45</v>
      </c>
      <c r="O415" s="46"/>
      <c r="P415" s="228">
        <f>O415*H415</f>
        <v>0</v>
      </c>
      <c r="Q415" s="228">
        <v>0</v>
      </c>
      <c r="R415" s="228">
        <f>Q415*H415</f>
        <v>0</v>
      </c>
      <c r="S415" s="228">
        <v>0</v>
      </c>
      <c r="T415" s="229">
        <f>S415*H415</f>
        <v>0</v>
      </c>
      <c r="AR415" s="23" t="s">
        <v>224</v>
      </c>
      <c r="AT415" s="23" t="s">
        <v>182</v>
      </c>
      <c r="AU415" s="23" t="s">
        <v>187</v>
      </c>
      <c r="AY415" s="23" t="s">
        <v>180</v>
      </c>
      <c r="BE415" s="230">
        <f>IF(N415="základní",J415,0)</f>
        <v>0</v>
      </c>
      <c r="BF415" s="230">
        <f>IF(N415="snížená",J415,0)</f>
        <v>0</v>
      </c>
      <c r="BG415" s="230">
        <f>IF(N415="zákl. přenesená",J415,0)</f>
        <v>0</v>
      </c>
      <c r="BH415" s="230">
        <f>IF(N415="sníž. přenesená",J415,0)</f>
        <v>0</v>
      </c>
      <c r="BI415" s="230">
        <f>IF(N415="nulová",J415,0)</f>
        <v>0</v>
      </c>
      <c r="BJ415" s="23" t="s">
        <v>187</v>
      </c>
      <c r="BK415" s="230">
        <f>ROUND(I415*H415,0)</f>
        <v>0</v>
      </c>
      <c r="BL415" s="23" t="s">
        <v>224</v>
      </c>
      <c r="BM415" s="23" t="s">
        <v>744</v>
      </c>
    </row>
    <row r="416" spans="2:51" s="11" customFormat="1" ht="13.5">
      <c r="B416" s="231"/>
      <c r="C416" s="232"/>
      <c r="D416" s="233" t="s">
        <v>194</v>
      </c>
      <c r="E416" s="234" t="s">
        <v>22</v>
      </c>
      <c r="F416" s="235" t="s">
        <v>745</v>
      </c>
      <c r="G416" s="232"/>
      <c r="H416" s="236">
        <v>78.82</v>
      </c>
      <c r="I416" s="237"/>
      <c r="J416" s="232"/>
      <c r="K416" s="232"/>
      <c r="L416" s="238"/>
      <c r="M416" s="239"/>
      <c r="N416" s="240"/>
      <c r="O416" s="240"/>
      <c r="P416" s="240"/>
      <c r="Q416" s="240"/>
      <c r="R416" s="240"/>
      <c r="S416" s="240"/>
      <c r="T416" s="241"/>
      <c r="AT416" s="242" t="s">
        <v>194</v>
      </c>
      <c r="AU416" s="242" t="s">
        <v>187</v>
      </c>
      <c r="AV416" s="11" t="s">
        <v>187</v>
      </c>
      <c r="AW416" s="11" t="s">
        <v>35</v>
      </c>
      <c r="AX416" s="11" t="s">
        <v>73</v>
      </c>
      <c r="AY416" s="242" t="s">
        <v>180</v>
      </c>
    </row>
    <row r="417" spans="2:51" s="12" customFormat="1" ht="13.5">
      <c r="B417" s="243"/>
      <c r="C417" s="244"/>
      <c r="D417" s="233" t="s">
        <v>194</v>
      </c>
      <c r="E417" s="245" t="s">
        <v>22</v>
      </c>
      <c r="F417" s="246" t="s">
        <v>196</v>
      </c>
      <c r="G417" s="244"/>
      <c r="H417" s="247">
        <v>78.82</v>
      </c>
      <c r="I417" s="248"/>
      <c r="J417" s="244"/>
      <c r="K417" s="244"/>
      <c r="L417" s="249"/>
      <c r="M417" s="275"/>
      <c r="N417" s="276"/>
      <c r="O417" s="276"/>
      <c r="P417" s="276"/>
      <c r="Q417" s="276"/>
      <c r="R417" s="276"/>
      <c r="S417" s="276"/>
      <c r="T417" s="277"/>
      <c r="AT417" s="253" t="s">
        <v>194</v>
      </c>
      <c r="AU417" s="253" t="s">
        <v>187</v>
      </c>
      <c r="AV417" s="12" t="s">
        <v>186</v>
      </c>
      <c r="AW417" s="12" t="s">
        <v>35</v>
      </c>
      <c r="AX417" s="12" t="s">
        <v>10</v>
      </c>
      <c r="AY417" s="253" t="s">
        <v>180</v>
      </c>
    </row>
    <row r="418" spans="2:12" s="1" customFormat="1" ht="6.95" customHeight="1">
      <c r="B418" s="66"/>
      <c r="C418" s="67"/>
      <c r="D418" s="67"/>
      <c r="E418" s="67"/>
      <c r="F418" s="67"/>
      <c r="G418" s="67"/>
      <c r="H418" s="67"/>
      <c r="I418" s="165"/>
      <c r="J418" s="67"/>
      <c r="K418" s="67"/>
      <c r="L418" s="71"/>
    </row>
  </sheetData>
  <sheetProtection password="CC35" sheet="1" objects="1" scenarios="1" formatColumns="0" formatRows="0" autoFilter="0"/>
  <autoFilter ref="C93:K417"/>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4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99</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751</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ROUND(J94,2)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ROUND(SUM(BE94:BE417),2)</f>
        <v>0</v>
      </c>
      <c r="G30" s="46"/>
      <c r="H30" s="46"/>
      <c r="I30" s="157">
        <v>0.21</v>
      </c>
      <c r="J30" s="156">
        <f>ROUND(ROUND((SUM(BE94:BE417)),2)*I30,0)</f>
        <v>0</v>
      </c>
      <c r="K30" s="50"/>
    </row>
    <row r="31" spans="2:11" s="1" customFormat="1" ht="14.4" customHeight="1">
      <c r="B31" s="45"/>
      <c r="C31" s="46"/>
      <c r="D31" s="46"/>
      <c r="E31" s="54" t="s">
        <v>45</v>
      </c>
      <c r="F31" s="156">
        <f>ROUND(SUM(BF94:BF417),2)</f>
        <v>0</v>
      </c>
      <c r="G31" s="46"/>
      <c r="H31" s="46"/>
      <c r="I31" s="157">
        <v>0.15</v>
      </c>
      <c r="J31" s="156">
        <f>ROUND(ROUND((SUM(BF94:BF417)),2)*I31,0)</f>
        <v>0</v>
      </c>
      <c r="K31" s="50"/>
    </row>
    <row r="32" spans="2:11" s="1" customFormat="1" ht="14.4" customHeight="1" hidden="1">
      <c r="B32" s="45"/>
      <c r="C32" s="46"/>
      <c r="D32" s="46"/>
      <c r="E32" s="54" t="s">
        <v>46</v>
      </c>
      <c r="F32" s="156">
        <f>ROUND(SUM(BG94:BG417),2)</f>
        <v>0</v>
      </c>
      <c r="G32" s="46"/>
      <c r="H32" s="46"/>
      <c r="I32" s="157">
        <v>0.21</v>
      </c>
      <c r="J32" s="156">
        <v>0</v>
      </c>
      <c r="K32" s="50"/>
    </row>
    <row r="33" spans="2:11" s="1" customFormat="1" ht="14.4" customHeight="1" hidden="1">
      <c r="B33" s="45"/>
      <c r="C33" s="46"/>
      <c r="D33" s="46"/>
      <c r="E33" s="54" t="s">
        <v>47</v>
      </c>
      <c r="F33" s="156">
        <f>ROUND(SUM(BH94:BH417),2)</f>
        <v>0</v>
      </c>
      <c r="G33" s="46"/>
      <c r="H33" s="46"/>
      <c r="I33" s="157">
        <v>0.15</v>
      </c>
      <c r="J33" s="156">
        <v>0</v>
      </c>
      <c r="K33" s="50"/>
    </row>
    <row r="34" spans="2:11" s="1" customFormat="1" ht="14.4" customHeight="1" hidden="1">
      <c r="B34" s="45"/>
      <c r="C34" s="46"/>
      <c r="D34" s="46"/>
      <c r="E34" s="54" t="s">
        <v>48</v>
      </c>
      <c r="F34" s="156">
        <f>ROUND(SUM(BI94:BI417),2)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02-4 - SO 02-4 Byt 1+1 č. 4</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J94</f>
        <v>0</v>
      </c>
      <c r="K56" s="50"/>
      <c r="AU56" s="23" t="s">
        <v>145</v>
      </c>
    </row>
    <row r="57" spans="2:11" s="7" customFormat="1" ht="24.95" customHeight="1">
      <c r="B57" s="176"/>
      <c r="C57" s="177"/>
      <c r="D57" s="178" t="s">
        <v>146</v>
      </c>
      <c r="E57" s="179"/>
      <c r="F57" s="179"/>
      <c r="G57" s="179"/>
      <c r="H57" s="179"/>
      <c r="I57" s="180"/>
      <c r="J57" s="181">
        <f>J95</f>
        <v>0</v>
      </c>
      <c r="K57" s="182"/>
    </row>
    <row r="58" spans="2:11" s="8" customFormat="1" ht="19.9" customHeight="1">
      <c r="B58" s="183"/>
      <c r="C58" s="184"/>
      <c r="D58" s="185" t="s">
        <v>147</v>
      </c>
      <c r="E58" s="186"/>
      <c r="F58" s="186"/>
      <c r="G58" s="186"/>
      <c r="H58" s="186"/>
      <c r="I58" s="187"/>
      <c r="J58" s="188">
        <f>J96</f>
        <v>0</v>
      </c>
      <c r="K58" s="189"/>
    </row>
    <row r="59" spans="2:11" s="8" customFormat="1" ht="19.9" customHeight="1">
      <c r="B59" s="183"/>
      <c r="C59" s="184"/>
      <c r="D59" s="185" t="s">
        <v>148</v>
      </c>
      <c r="E59" s="186"/>
      <c r="F59" s="186"/>
      <c r="G59" s="186"/>
      <c r="H59" s="186"/>
      <c r="I59" s="187"/>
      <c r="J59" s="188">
        <f>J98</f>
        <v>0</v>
      </c>
      <c r="K59" s="189"/>
    </row>
    <row r="60" spans="2:11" s="8" customFormat="1" ht="19.9" customHeight="1">
      <c r="B60" s="183"/>
      <c r="C60" s="184"/>
      <c r="D60" s="185" t="s">
        <v>149</v>
      </c>
      <c r="E60" s="186"/>
      <c r="F60" s="186"/>
      <c r="G60" s="186"/>
      <c r="H60" s="186"/>
      <c r="I60" s="187"/>
      <c r="J60" s="188">
        <f>J121</f>
        <v>0</v>
      </c>
      <c r="K60" s="189"/>
    </row>
    <row r="61" spans="2:11" s="8" customFormat="1" ht="19.9" customHeight="1">
      <c r="B61" s="183"/>
      <c r="C61" s="184"/>
      <c r="D61" s="185" t="s">
        <v>150</v>
      </c>
      <c r="E61" s="186"/>
      <c r="F61" s="186"/>
      <c r="G61" s="186"/>
      <c r="H61" s="186"/>
      <c r="I61" s="187"/>
      <c r="J61" s="188">
        <f>J161</f>
        <v>0</v>
      </c>
      <c r="K61" s="189"/>
    </row>
    <row r="62" spans="2:11" s="8" customFormat="1" ht="19.9" customHeight="1">
      <c r="B62" s="183"/>
      <c r="C62" s="184"/>
      <c r="D62" s="185" t="s">
        <v>151</v>
      </c>
      <c r="E62" s="186"/>
      <c r="F62" s="186"/>
      <c r="G62" s="186"/>
      <c r="H62" s="186"/>
      <c r="I62" s="187"/>
      <c r="J62" s="188">
        <f>J173</f>
        <v>0</v>
      </c>
      <c r="K62" s="189"/>
    </row>
    <row r="63" spans="2:11" s="8" customFormat="1" ht="19.9" customHeight="1">
      <c r="B63" s="183"/>
      <c r="C63" s="184"/>
      <c r="D63" s="185" t="s">
        <v>152</v>
      </c>
      <c r="E63" s="186"/>
      <c r="F63" s="186"/>
      <c r="G63" s="186"/>
      <c r="H63" s="186"/>
      <c r="I63" s="187"/>
      <c r="J63" s="188">
        <f>J186</f>
        <v>0</v>
      </c>
      <c r="K63" s="189"/>
    </row>
    <row r="64" spans="2:11" s="7" customFormat="1" ht="24.95" customHeight="1">
      <c r="B64" s="176"/>
      <c r="C64" s="177"/>
      <c r="D64" s="178" t="s">
        <v>153</v>
      </c>
      <c r="E64" s="179"/>
      <c r="F64" s="179"/>
      <c r="G64" s="179"/>
      <c r="H64" s="179"/>
      <c r="I64" s="180"/>
      <c r="J64" s="181">
        <f>J189</f>
        <v>0</v>
      </c>
      <c r="K64" s="182"/>
    </row>
    <row r="65" spans="2:11" s="8" customFormat="1" ht="19.9" customHeight="1">
      <c r="B65" s="183"/>
      <c r="C65" s="184"/>
      <c r="D65" s="185" t="s">
        <v>154</v>
      </c>
      <c r="E65" s="186"/>
      <c r="F65" s="186"/>
      <c r="G65" s="186"/>
      <c r="H65" s="186"/>
      <c r="I65" s="187"/>
      <c r="J65" s="188">
        <f>J190</f>
        <v>0</v>
      </c>
      <c r="K65" s="189"/>
    </row>
    <row r="66" spans="2:11" s="8" customFormat="1" ht="19.9" customHeight="1">
      <c r="B66" s="183"/>
      <c r="C66" s="184"/>
      <c r="D66" s="185" t="s">
        <v>155</v>
      </c>
      <c r="E66" s="186"/>
      <c r="F66" s="186"/>
      <c r="G66" s="186"/>
      <c r="H66" s="186"/>
      <c r="I66" s="187"/>
      <c r="J66" s="188">
        <f>J205</f>
        <v>0</v>
      </c>
      <c r="K66" s="189"/>
    </row>
    <row r="67" spans="2:11" s="8" customFormat="1" ht="19.9" customHeight="1">
      <c r="B67" s="183"/>
      <c r="C67" s="184"/>
      <c r="D67" s="185" t="s">
        <v>156</v>
      </c>
      <c r="E67" s="186"/>
      <c r="F67" s="186"/>
      <c r="G67" s="186"/>
      <c r="H67" s="186"/>
      <c r="I67" s="187"/>
      <c r="J67" s="188">
        <f>J226</f>
        <v>0</v>
      </c>
      <c r="K67" s="189"/>
    </row>
    <row r="68" spans="2:11" s="8" customFormat="1" ht="19.9" customHeight="1">
      <c r="B68" s="183"/>
      <c r="C68" s="184"/>
      <c r="D68" s="185" t="s">
        <v>157</v>
      </c>
      <c r="E68" s="186"/>
      <c r="F68" s="186"/>
      <c r="G68" s="186"/>
      <c r="H68" s="186"/>
      <c r="I68" s="187"/>
      <c r="J68" s="188">
        <f>J245</f>
        <v>0</v>
      </c>
      <c r="K68" s="189"/>
    </row>
    <row r="69" spans="2:11" s="8" customFormat="1" ht="19.9" customHeight="1">
      <c r="B69" s="183"/>
      <c r="C69" s="184"/>
      <c r="D69" s="185" t="s">
        <v>158</v>
      </c>
      <c r="E69" s="186"/>
      <c r="F69" s="186"/>
      <c r="G69" s="186"/>
      <c r="H69" s="186"/>
      <c r="I69" s="187"/>
      <c r="J69" s="188">
        <f>J269</f>
        <v>0</v>
      </c>
      <c r="K69" s="189"/>
    </row>
    <row r="70" spans="2:11" s="8" customFormat="1" ht="19.9" customHeight="1">
      <c r="B70" s="183"/>
      <c r="C70" s="184"/>
      <c r="D70" s="185" t="s">
        <v>159</v>
      </c>
      <c r="E70" s="186"/>
      <c r="F70" s="186"/>
      <c r="G70" s="186"/>
      <c r="H70" s="186"/>
      <c r="I70" s="187"/>
      <c r="J70" s="188">
        <f>J297</f>
        <v>0</v>
      </c>
      <c r="K70" s="189"/>
    </row>
    <row r="71" spans="2:11" s="8" customFormat="1" ht="19.9" customHeight="1">
      <c r="B71" s="183"/>
      <c r="C71" s="184"/>
      <c r="D71" s="185" t="s">
        <v>160</v>
      </c>
      <c r="E71" s="186"/>
      <c r="F71" s="186"/>
      <c r="G71" s="186"/>
      <c r="H71" s="186"/>
      <c r="I71" s="187"/>
      <c r="J71" s="188">
        <f>J310</f>
        <v>0</v>
      </c>
      <c r="K71" s="189"/>
    </row>
    <row r="72" spans="2:11" s="8" customFormat="1" ht="19.9" customHeight="1">
      <c r="B72" s="183"/>
      <c r="C72" s="184"/>
      <c r="D72" s="185" t="s">
        <v>161</v>
      </c>
      <c r="E72" s="186"/>
      <c r="F72" s="186"/>
      <c r="G72" s="186"/>
      <c r="H72" s="186"/>
      <c r="I72" s="187"/>
      <c r="J72" s="188">
        <f>J345</f>
        <v>0</v>
      </c>
      <c r="K72" s="189"/>
    </row>
    <row r="73" spans="2:11" s="8" customFormat="1" ht="19.9" customHeight="1">
      <c r="B73" s="183"/>
      <c r="C73" s="184"/>
      <c r="D73" s="185" t="s">
        <v>162</v>
      </c>
      <c r="E73" s="186"/>
      <c r="F73" s="186"/>
      <c r="G73" s="186"/>
      <c r="H73" s="186"/>
      <c r="I73" s="187"/>
      <c r="J73" s="188">
        <f>J376</f>
        <v>0</v>
      </c>
      <c r="K73" s="189"/>
    </row>
    <row r="74" spans="2:11" s="8" customFormat="1" ht="19.9" customHeight="1">
      <c r="B74" s="183"/>
      <c r="C74" s="184"/>
      <c r="D74" s="185" t="s">
        <v>163</v>
      </c>
      <c r="E74" s="186"/>
      <c r="F74" s="186"/>
      <c r="G74" s="186"/>
      <c r="H74" s="186"/>
      <c r="I74" s="187"/>
      <c r="J74" s="188">
        <f>J405</f>
        <v>0</v>
      </c>
      <c r="K74" s="189"/>
    </row>
    <row r="75" spans="2:11" s="1" customFormat="1" ht="21.8" customHeight="1">
      <c r="B75" s="45"/>
      <c r="C75" s="46"/>
      <c r="D75" s="46"/>
      <c r="E75" s="46"/>
      <c r="F75" s="46"/>
      <c r="G75" s="46"/>
      <c r="H75" s="46"/>
      <c r="I75" s="143"/>
      <c r="J75" s="46"/>
      <c r="K75" s="50"/>
    </row>
    <row r="76" spans="2:11" s="1" customFormat="1" ht="6.95" customHeight="1">
      <c r="B76" s="66"/>
      <c r="C76" s="67"/>
      <c r="D76" s="67"/>
      <c r="E76" s="67"/>
      <c r="F76" s="67"/>
      <c r="G76" s="67"/>
      <c r="H76" s="67"/>
      <c r="I76" s="165"/>
      <c r="J76" s="67"/>
      <c r="K76" s="68"/>
    </row>
    <row r="80" spans="2:12" s="1" customFormat="1" ht="6.95" customHeight="1">
      <c r="B80" s="69"/>
      <c r="C80" s="70"/>
      <c r="D80" s="70"/>
      <c r="E80" s="70"/>
      <c r="F80" s="70"/>
      <c r="G80" s="70"/>
      <c r="H80" s="70"/>
      <c r="I80" s="168"/>
      <c r="J80" s="70"/>
      <c r="K80" s="70"/>
      <c r="L80" s="71"/>
    </row>
    <row r="81" spans="2:12" s="1" customFormat="1" ht="36.95" customHeight="1">
      <c r="B81" s="45"/>
      <c r="C81" s="72" t="s">
        <v>164</v>
      </c>
      <c r="D81" s="73"/>
      <c r="E81" s="73"/>
      <c r="F81" s="73"/>
      <c r="G81" s="73"/>
      <c r="H81" s="73"/>
      <c r="I81" s="190"/>
      <c r="J81" s="73"/>
      <c r="K81" s="73"/>
      <c r="L81" s="71"/>
    </row>
    <row r="82" spans="2:12" s="1" customFormat="1" ht="6.95" customHeight="1">
      <c r="B82" s="45"/>
      <c r="C82" s="73"/>
      <c r="D82" s="73"/>
      <c r="E82" s="73"/>
      <c r="F82" s="73"/>
      <c r="G82" s="73"/>
      <c r="H82" s="73"/>
      <c r="I82" s="190"/>
      <c r="J82" s="73"/>
      <c r="K82" s="73"/>
      <c r="L82" s="71"/>
    </row>
    <row r="83" spans="2:12" s="1" customFormat="1" ht="14.4" customHeight="1">
      <c r="B83" s="45"/>
      <c r="C83" s="75" t="s">
        <v>18</v>
      </c>
      <c r="D83" s="73"/>
      <c r="E83" s="73"/>
      <c r="F83" s="73"/>
      <c r="G83" s="73"/>
      <c r="H83" s="73"/>
      <c r="I83" s="190"/>
      <c r="J83" s="73"/>
      <c r="K83" s="73"/>
      <c r="L83" s="71"/>
    </row>
    <row r="84" spans="2:12" s="1" customFormat="1" ht="14.4" customHeight="1">
      <c r="B84" s="45"/>
      <c r="C84" s="73"/>
      <c r="D84" s="73"/>
      <c r="E84" s="191" t="str">
        <f>E7</f>
        <v>6118 Klatovská nemocnice, a. s.</v>
      </c>
      <c r="F84" s="75"/>
      <c r="G84" s="75"/>
      <c r="H84" s="75"/>
      <c r="I84" s="190"/>
      <c r="J84" s="73"/>
      <c r="K84" s="73"/>
      <c r="L84" s="71"/>
    </row>
    <row r="85" spans="2:12" s="1" customFormat="1" ht="14.4" customHeight="1">
      <c r="B85" s="45"/>
      <c r="C85" s="75" t="s">
        <v>139</v>
      </c>
      <c r="D85" s="73"/>
      <c r="E85" s="73"/>
      <c r="F85" s="73"/>
      <c r="G85" s="73"/>
      <c r="H85" s="73"/>
      <c r="I85" s="190"/>
      <c r="J85" s="73"/>
      <c r="K85" s="73"/>
      <c r="L85" s="71"/>
    </row>
    <row r="86" spans="2:12" s="1" customFormat="1" ht="16.2" customHeight="1">
      <c r="B86" s="45"/>
      <c r="C86" s="73"/>
      <c r="D86" s="73"/>
      <c r="E86" s="81" t="str">
        <f>E9</f>
        <v>02-4 - SO 02-4 Byt 1+1 č. 4</v>
      </c>
      <c r="F86" s="73"/>
      <c r="G86" s="73"/>
      <c r="H86" s="73"/>
      <c r="I86" s="190"/>
      <c r="J86" s="73"/>
      <c r="K86" s="73"/>
      <c r="L86" s="71"/>
    </row>
    <row r="87" spans="2:12" s="1" customFormat="1" ht="6.95" customHeight="1">
      <c r="B87" s="45"/>
      <c r="C87" s="73"/>
      <c r="D87" s="73"/>
      <c r="E87" s="73"/>
      <c r="F87" s="73"/>
      <c r="G87" s="73"/>
      <c r="H87" s="73"/>
      <c r="I87" s="190"/>
      <c r="J87" s="73"/>
      <c r="K87" s="73"/>
      <c r="L87" s="71"/>
    </row>
    <row r="88" spans="2:12" s="1" customFormat="1" ht="18" customHeight="1">
      <c r="B88" s="45"/>
      <c r="C88" s="75" t="s">
        <v>24</v>
      </c>
      <c r="D88" s="73"/>
      <c r="E88" s="73"/>
      <c r="F88" s="192" t="str">
        <f>F12</f>
        <v xml:space="preserve"> </v>
      </c>
      <c r="G88" s="73"/>
      <c r="H88" s="73"/>
      <c r="I88" s="193" t="s">
        <v>26</v>
      </c>
      <c r="J88" s="84" t="str">
        <f>IF(J12="","",J12)</f>
        <v>28. 5. 2018</v>
      </c>
      <c r="K88" s="73"/>
      <c r="L88" s="71"/>
    </row>
    <row r="89" spans="2:12" s="1" customFormat="1" ht="6.95" customHeight="1">
      <c r="B89" s="45"/>
      <c r="C89" s="73"/>
      <c r="D89" s="73"/>
      <c r="E89" s="73"/>
      <c r="F89" s="73"/>
      <c r="G89" s="73"/>
      <c r="H89" s="73"/>
      <c r="I89" s="190"/>
      <c r="J89" s="73"/>
      <c r="K89" s="73"/>
      <c r="L89" s="71"/>
    </row>
    <row r="90" spans="2:12" s="1" customFormat="1" ht="13.5">
      <c r="B90" s="45"/>
      <c r="C90" s="75" t="s">
        <v>30</v>
      </c>
      <c r="D90" s="73"/>
      <c r="E90" s="73"/>
      <c r="F90" s="192" t="str">
        <f>E15</f>
        <v xml:space="preserve"> </v>
      </c>
      <c r="G90" s="73"/>
      <c r="H90" s="73"/>
      <c r="I90" s="193" t="s">
        <v>36</v>
      </c>
      <c r="J90" s="192" t="str">
        <f>E21</f>
        <v xml:space="preserve"> </v>
      </c>
      <c r="K90" s="73"/>
      <c r="L90" s="71"/>
    </row>
    <row r="91" spans="2:12" s="1" customFormat="1" ht="14.4" customHeight="1">
      <c r="B91" s="45"/>
      <c r="C91" s="75" t="s">
        <v>33</v>
      </c>
      <c r="D91" s="73"/>
      <c r="E91" s="73"/>
      <c r="F91" s="192" t="str">
        <f>IF(E18="","",E18)</f>
        <v/>
      </c>
      <c r="G91" s="73"/>
      <c r="H91" s="73"/>
      <c r="I91" s="190"/>
      <c r="J91" s="73"/>
      <c r="K91" s="73"/>
      <c r="L91" s="71"/>
    </row>
    <row r="92" spans="2:12" s="1" customFormat="1" ht="10.3" customHeight="1">
      <c r="B92" s="45"/>
      <c r="C92" s="73"/>
      <c r="D92" s="73"/>
      <c r="E92" s="73"/>
      <c r="F92" s="73"/>
      <c r="G92" s="73"/>
      <c r="H92" s="73"/>
      <c r="I92" s="190"/>
      <c r="J92" s="73"/>
      <c r="K92" s="73"/>
      <c r="L92" s="71"/>
    </row>
    <row r="93" spans="2:20" s="9" customFormat="1" ht="29.25" customHeight="1">
      <c r="B93" s="194"/>
      <c r="C93" s="195" t="s">
        <v>165</v>
      </c>
      <c r="D93" s="196" t="s">
        <v>58</v>
      </c>
      <c r="E93" s="196" t="s">
        <v>54</v>
      </c>
      <c r="F93" s="196" t="s">
        <v>166</v>
      </c>
      <c r="G93" s="196" t="s">
        <v>167</v>
      </c>
      <c r="H93" s="196" t="s">
        <v>168</v>
      </c>
      <c r="I93" s="197" t="s">
        <v>169</v>
      </c>
      <c r="J93" s="196" t="s">
        <v>143</v>
      </c>
      <c r="K93" s="198" t="s">
        <v>170</v>
      </c>
      <c r="L93" s="199"/>
      <c r="M93" s="101" t="s">
        <v>171</v>
      </c>
      <c r="N93" s="102" t="s">
        <v>43</v>
      </c>
      <c r="O93" s="102" t="s">
        <v>172</v>
      </c>
      <c r="P93" s="102" t="s">
        <v>173</v>
      </c>
      <c r="Q93" s="102" t="s">
        <v>174</v>
      </c>
      <c r="R93" s="102" t="s">
        <v>175</v>
      </c>
      <c r="S93" s="102" t="s">
        <v>176</v>
      </c>
      <c r="T93" s="103" t="s">
        <v>177</v>
      </c>
    </row>
    <row r="94" spans="2:63" s="1" customFormat="1" ht="29.25" customHeight="1">
      <c r="B94" s="45"/>
      <c r="C94" s="107" t="s">
        <v>144</v>
      </c>
      <c r="D94" s="73"/>
      <c r="E94" s="73"/>
      <c r="F94" s="73"/>
      <c r="G94" s="73"/>
      <c r="H94" s="73"/>
      <c r="I94" s="190"/>
      <c r="J94" s="200">
        <f>BK94</f>
        <v>0</v>
      </c>
      <c r="K94" s="73"/>
      <c r="L94" s="71"/>
      <c r="M94" s="104"/>
      <c r="N94" s="105"/>
      <c r="O94" s="105"/>
      <c r="P94" s="201">
        <f>P95+P189</f>
        <v>0</v>
      </c>
      <c r="Q94" s="105"/>
      <c r="R94" s="201">
        <f>R95+R189</f>
        <v>0</v>
      </c>
      <c r="S94" s="105"/>
      <c r="T94" s="202">
        <f>T95+T189</f>
        <v>0</v>
      </c>
      <c r="AT94" s="23" t="s">
        <v>72</v>
      </c>
      <c r="AU94" s="23" t="s">
        <v>145</v>
      </c>
      <c r="BK94" s="203">
        <f>BK95+BK189</f>
        <v>0</v>
      </c>
    </row>
    <row r="95" spans="2:63" s="10" customFormat="1" ht="37.4" customHeight="1">
      <c r="B95" s="204"/>
      <c r="C95" s="205"/>
      <c r="D95" s="206" t="s">
        <v>72</v>
      </c>
      <c r="E95" s="207" t="s">
        <v>178</v>
      </c>
      <c r="F95" s="207" t="s">
        <v>179</v>
      </c>
      <c r="G95" s="205"/>
      <c r="H95" s="205"/>
      <c r="I95" s="208"/>
      <c r="J95" s="209">
        <f>BK95</f>
        <v>0</v>
      </c>
      <c r="K95" s="205"/>
      <c r="L95" s="210"/>
      <c r="M95" s="211"/>
      <c r="N95" s="212"/>
      <c r="O95" s="212"/>
      <c r="P95" s="213">
        <f>P96+P98+P121+P161+P173+P186</f>
        <v>0</v>
      </c>
      <c r="Q95" s="212"/>
      <c r="R95" s="213">
        <f>R96+R98+R121+R161+R173+R186</f>
        <v>0</v>
      </c>
      <c r="S95" s="212"/>
      <c r="T95" s="214">
        <f>T96+T98+T121+T161+T173+T186</f>
        <v>0</v>
      </c>
      <c r="AR95" s="215" t="s">
        <v>10</v>
      </c>
      <c r="AT95" s="216" t="s">
        <v>72</v>
      </c>
      <c r="AU95" s="216" t="s">
        <v>73</v>
      </c>
      <c r="AY95" s="215" t="s">
        <v>180</v>
      </c>
      <c r="BK95" s="217">
        <f>BK96+BK98+BK121+BK161+BK173+BK186</f>
        <v>0</v>
      </c>
    </row>
    <row r="96" spans="2:63" s="10" customFormat="1" ht="19.9" customHeight="1">
      <c r="B96" s="204"/>
      <c r="C96" s="205"/>
      <c r="D96" s="206" t="s">
        <v>72</v>
      </c>
      <c r="E96" s="218" t="s">
        <v>29</v>
      </c>
      <c r="F96" s="218" t="s">
        <v>181</v>
      </c>
      <c r="G96" s="205"/>
      <c r="H96" s="205"/>
      <c r="I96" s="208"/>
      <c r="J96" s="219">
        <f>BK96</f>
        <v>0</v>
      </c>
      <c r="K96" s="205"/>
      <c r="L96" s="210"/>
      <c r="M96" s="211"/>
      <c r="N96" s="212"/>
      <c r="O96" s="212"/>
      <c r="P96" s="213">
        <f>P97</f>
        <v>0</v>
      </c>
      <c r="Q96" s="212"/>
      <c r="R96" s="213">
        <f>R97</f>
        <v>0</v>
      </c>
      <c r="S96" s="212"/>
      <c r="T96" s="214">
        <f>T97</f>
        <v>0</v>
      </c>
      <c r="AR96" s="215" t="s">
        <v>10</v>
      </c>
      <c r="AT96" s="216" t="s">
        <v>72</v>
      </c>
      <c r="AU96" s="216" t="s">
        <v>10</v>
      </c>
      <c r="AY96" s="215" t="s">
        <v>180</v>
      </c>
      <c r="BK96" s="217">
        <f>BK97</f>
        <v>0</v>
      </c>
    </row>
    <row r="97" spans="2:65" s="1" customFormat="1" ht="14.4" customHeight="1">
      <c r="B97" s="45"/>
      <c r="C97" s="220" t="s">
        <v>10</v>
      </c>
      <c r="D97" s="220" t="s">
        <v>182</v>
      </c>
      <c r="E97" s="221" t="s">
        <v>183</v>
      </c>
      <c r="F97" s="222" t="s">
        <v>184</v>
      </c>
      <c r="G97" s="223" t="s">
        <v>185</v>
      </c>
      <c r="H97" s="224">
        <v>1</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187</v>
      </c>
    </row>
    <row r="98" spans="2:63" s="10" customFormat="1" ht="29.85" customHeight="1">
      <c r="B98" s="204"/>
      <c r="C98" s="205"/>
      <c r="D98" s="206" t="s">
        <v>72</v>
      </c>
      <c r="E98" s="218" t="s">
        <v>188</v>
      </c>
      <c r="F98" s="218" t="s">
        <v>189</v>
      </c>
      <c r="G98" s="205"/>
      <c r="H98" s="205"/>
      <c r="I98" s="208"/>
      <c r="J98" s="219">
        <f>BK98</f>
        <v>0</v>
      </c>
      <c r="K98" s="205"/>
      <c r="L98" s="210"/>
      <c r="M98" s="211"/>
      <c r="N98" s="212"/>
      <c r="O98" s="212"/>
      <c r="P98" s="213">
        <f>SUM(P99:P120)</f>
        <v>0</v>
      </c>
      <c r="Q98" s="212"/>
      <c r="R98" s="213">
        <f>SUM(R99:R120)</f>
        <v>0</v>
      </c>
      <c r="S98" s="212"/>
      <c r="T98" s="214">
        <f>SUM(T99:T120)</f>
        <v>0</v>
      </c>
      <c r="AR98" s="215" t="s">
        <v>10</v>
      </c>
      <c r="AT98" s="216" t="s">
        <v>72</v>
      </c>
      <c r="AU98" s="216" t="s">
        <v>10</v>
      </c>
      <c r="AY98" s="215" t="s">
        <v>180</v>
      </c>
      <c r="BK98" s="217">
        <f>SUM(BK99:BK120)</f>
        <v>0</v>
      </c>
    </row>
    <row r="99" spans="2:65" s="1" customFormat="1" ht="22.8" customHeight="1">
      <c r="B99" s="45"/>
      <c r="C99" s="220" t="s">
        <v>187</v>
      </c>
      <c r="D99" s="220" t="s">
        <v>182</v>
      </c>
      <c r="E99" s="221" t="s">
        <v>190</v>
      </c>
      <c r="F99" s="222" t="s">
        <v>191</v>
      </c>
      <c r="G99" s="223" t="s">
        <v>192</v>
      </c>
      <c r="H99" s="224">
        <v>12.1</v>
      </c>
      <c r="I99" s="225"/>
      <c r="J99" s="224">
        <f>ROUND(I99*H99,0)</f>
        <v>0</v>
      </c>
      <c r="K99" s="222" t="s">
        <v>193</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186</v>
      </c>
    </row>
    <row r="100" spans="2:51" s="11" customFormat="1" ht="13.5">
      <c r="B100" s="231"/>
      <c r="C100" s="232"/>
      <c r="D100" s="233" t="s">
        <v>194</v>
      </c>
      <c r="E100" s="234" t="s">
        <v>22</v>
      </c>
      <c r="F100" s="235" t="s">
        <v>195</v>
      </c>
      <c r="G100" s="232"/>
      <c r="H100" s="236">
        <v>12.1</v>
      </c>
      <c r="I100" s="237"/>
      <c r="J100" s="232"/>
      <c r="K100" s="232"/>
      <c r="L100" s="238"/>
      <c r="M100" s="239"/>
      <c r="N100" s="240"/>
      <c r="O100" s="240"/>
      <c r="P100" s="240"/>
      <c r="Q100" s="240"/>
      <c r="R100" s="240"/>
      <c r="S100" s="240"/>
      <c r="T100" s="241"/>
      <c r="AT100" s="242" t="s">
        <v>194</v>
      </c>
      <c r="AU100" s="242" t="s">
        <v>187</v>
      </c>
      <c r="AV100" s="11" t="s">
        <v>187</v>
      </c>
      <c r="AW100" s="11" t="s">
        <v>35</v>
      </c>
      <c r="AX100" s="11" t="s">
        <v>73</v>
      </c>
      <c r="AY100" s="242" t="s">
        <v>180</v>
      </c>
    </row>
    <row r="101" spans="2:51" s="12" customFormat="1" ht="13.5">
      <c r="B101" s="243"/>
      <c r="C101" s="244"/>
      <c r="D101" s="233" t="s">
        <v>194</v>
      </c>
      <c r="E101" s="245" t="s">
        <v>22</v>
      </c>
      <c r="F101" s="246" t="s">
        <v>196</v>
      </c>
      <c r="G101" s="244"/>
      <c r="H101" s="247">
        <v>12.1</v>
      </c>
      <c r="I101" s="248"/>
      <c r="J101" s="244"/>
      <c r="K101" s="244"/>
      <c r="L101" s="249"/>
      <c r="M101" s="250"/>
      <c r="N101" s="251"/>
      <c r="O101" s="251"/>
      <c r="P101" s="251"/>
      <c r="Q101" s="251"/>
      <c r="R101" s="251"/>
      <c r="S101" s="251"/>
      <c r="T101" s="252"/>
      <c r="AT101" s="253" t="s">
        <v>194</v>
      </c>
      <c r="AU101" s="253" t="s">
        <v>187</v>
      </c>
      <c r="AV101" s="12" t="s">
        <v>186</v>
      </c>
      <c r="AW101" s="12" t="s">
        <v>35</v>
      </c>
      <c r="AX101" s="12" t="s">
        <v>10</v>
      </c>
      <c r="AY101" s="253" t="s">
        <v>180</v>
      </c>
    </row>
    <row r="102" spans="2:65" s="1" customFormat="1" ht="22.8" customHeight="1">
      <c r="B102" s="45"/>
      <c r="C102" s="220" t="s">
        <v>188</v>
      </c>
      <c r="D102" s="220" t="s">
        <v>182</v>
      </c>
      <c r="E102" s="221" t="s">
        <v>197</v>
      </c>
      <c r="F102" s="222" t="s">
        <v>198</v>
      </c>
      <c r="G102" s="223" t="s">
        <v>192</v>
      </c>
      <c r="H102" s="224">
        <v>7.45</v>
      </c>
      <c r="I102" s="225"/>
      <c r="J102" s="224">
        <f>ROUND(I102*H102,0)</f>
        <v>0</v>
      </c>
      <c r="K102" s="222" t="s">
        <v>193</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199</v>
      </c>
    </row>
    <row r="103" spans="2:51" s="11" customFormat="1" ht="13.5">
      <c r="B103" s="231"/>
      <c r="C103" s="232"/>
      <c r="D103" s="233" t="s">
        <v>194</v>
      </c>
      <c r="E103" s="234" t="s">
        <v>22</v>
      </c>
      <c r="F103" s="235" t="s">
        <v>200</v>
      </c>
      <c r="G103" s="232"/>
      <c r="H103" s="236">
        <v>7.45</v>
      </c>
      <c r="I103" s="237"/>
      <c r="J103" s="232"/>
      <c r="K103" s="232"/>
      <c r="L103" s="238"/>
      <c r="M103" s="239"/>
      <c r="N103" s="240"/>
      <c r="O103" s="240"/>
      <c r="P103" s="240"/>
      <c r="Q103" s="240"/>
      <c r="R103" s="240"/>
      <c r="S103" s="240"/>
      <c r="T103" s="241"/>
      <c r="AT103" s="242" t="s">
        <v>194</v>
      </c>
      <c r="AU103" s="242" t="s">
        <v>187</v>
      </c>
      <c r="AV103" s="11" t="s">
        <v>187</v>
      </c>
      <c r="AW103" s="11" t="s">
        <v>35</v>
      </c>
      <c r="AX103" s="11" t="s">
        <v>73</v>
      </c>
      <c r="AY103" s="242" t="s">
        <v>180</v>
      </c>
    </row>
    <row r="104" spans="2:51" s="12" customFormat="1" ht="13.5">
      <c r="B104" s="243"/>
      <c r="C104" s="244"/>
      <c r="D104" s="233" t="s">
        <v>194</v>
      </c>
      <c r="E104" s="245" t="s">
        <v>22</v>
      </c>
      <c r="F104" s="246" t="s">
        <v>196</v>
      </c>
      <c r="G104" s="244"/>
      <c r="H104" s="247">
        <v>7.45</v>
      </c>
      <c r="I104" s="248"/>
      <c r="J104" s="244"/>
      <c r="K104" s="244"/>
      <c r="L104" s="249"/>
      <c r="M104" s="250"/>
      <c r="N104" s="251"/>
      <c r="O104" s="251"/>
      <c r="P104" s="251"/>
      <c r="Q104" s="251"/>
      <c r="R104" s="251"/>
      <c r="S104" s="251"/>
      <c r="T104" s="252"/>
      <c r="AT104" s="253" t="s">
        <v>194</v>
      </c>
      <c r="AU104" s="253" t="s">
        <v>187</v>
      </c>
      <c r="AV104" s="12" t="s">
        <v>186</v>
      </c>
      <c r="AW104" s="12" t="s">
        <v>35</v>
      </c>
      <c r="AX104" s="12" t="s">
        <v>10</v>
      </c>
      <c r="AY104" s="253" t="s">
        <v>180</v>
      </c>
    </row>
    <row r="105" spans="2:65" s="1" customFormat="1" ht="14.4" customHeight="1">
      <c r="B105" s="45"/>
      <c r="C105" s="220" t="s">
        <v>186</v>
      </c>
      <c r="D105" s="220" t="s">
        <v>182</v>
      </c>
      <c r="E105" s="221" t="s">
        <v>201</v>
      </c>
      <c r="F105" s="222" t="s">
        <v>202</v>
      </c>
      <c r="G105" s="223" t="s">
        <v>203</v>
      </c>
      <c r="H105" s="224">
        <v>5.1</v>
      </c>
      <c r="I105" s="225"/>
      <c r="J105" s="224">
        <f>ROUND(I105*H105,0)</f>
        <v>0</v>
      </c>
      <c r="K105" s="222" t="s">
        <v>193</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204</v>
      </c>
    </row>
    <row r="106" spans="2:47" s="1" customFormat="1" ht="13.5">
      <c r="B106" s="45"/>
      <c r="C106" s="73"/>
      <c r="D106" s="233" t="s">
        <v>205</v>
      </c>
      <c r="E106" s="73"/>
      <c r="F106" s="254" t="s">
        <v>206</v>
      </c>
      <c r="G106" s="73"/>
      <c r="H106" s="73"/>
      <c r="I106" s="190"/>
      <c r="J106" s="73"/>
      <c r="K106" s="73"/>
      <c r="L106" s="71"/>
      <c r="M106" s="255"/>
      <c r="N106" s="46"/>
      <c r="O106" s="46"/>
      <c r="P106" s="46"/>
      <c r="Q106" s="46"/>
      <c r="R106" s="46"/>
      <c r="S106" s="46"/>
      <c r="T106" s="94"/>
      <c r="AT106" s="23" t="s">
        <v>205</v>
      </c>
      <c r="AU106" s="23" t="s">
        <v>187</v>
      </c>
    </row>
    <row r="107" spans="2:51" s="11" customFormat="1" ht="13.5">
      <c r="B107" s="231"/>
      <c r="C107" s="232"/>
      <c r="D107" s="233" t="s">
        <v>194</v>
      </c>
      <c r="E107" s="234" t="s">
        <v>22</v>
      </c>
      <c r="F107" s="235" t="s">
        <v>207</v>
      </c>
      <c r="G107" s="232"/>
      <c r="H107" s="236">
        <v>5.1</v>
      </c>
      <c r="I107" s="237"/>
      <c r="J107" s="232"/>
      <c r="K107" s="232"/>
      <c r="L107" s="238"/>
      <c r="M107" s="239"/>
      <c r="N107" s="240"/>
      <c r="O107" s="240"/>
      <c r="P107" s="240"/>
      <c r="Q107" s="240"/>
      <c r="R107" s="240"/>
      <c r="S107" s="240"/>
      <c r="T107" s="241"/>
      <c r="AT107" s="242" t="s">
        <v>194</v>
      </c>
      <c r="AU107" s="242" t="s">
        <v>187</v>
      </c>
      <c r="AV107" s="11" t="s">
        <v>187</v>
      </c>
      <c r="AW107" s="11" t="s">
        <v>35</v>
      </c>
      <c r="AX107" s="11" t="s">
        <v>73</v>
      </c>
      <c r="AY107" s="242" t="s">
        <v>180</v>
      </c>
    </row>
    <row r="108" spans="2:51" s="12" customFormat="1" ht="13.5">
      <c r="B108" s="243"/>
      <c r="C108" s="244"/>
      <c r="D108" s="233" t="s">
        <v>194</v>
      </c>
      <c r="E108" s="245" t="s">
        <v>22</v>
      </c>
      <c r="F108" s="246" t="s">
        <v>196</v>
      </c>
      <c r="G108" s="244"/>
      <c r="H108" s="247">
        <v>5.1</v>
      </c>
      <c r="I108" s="248"/>
      <c r="J108" s="244"/>
      <c r="K108" s="244"/>
      <c r="L108" s="249"/>
      <c r="M108" s="250"/>
      <c r="N108" s="251"/>
      <c r="O108" s="251"/>
      <c r="P108" s="251"/>
      <c r="Q108" s="251"/>
      <c r="R108" s="251"/>
      <c r="S108" s="251"/>
      <c r="T108" s="252"/>
      <c r="AT108" s="253" t="s">
        <v>194</v>
      </c>
      <c r="AU108" s="253" t="s">
        <v>187</v>
      </c>
      <c r="AV108" s="12" t="s">
        <v>186</v>
      </c>
      <c r="AW108" s="12" t="s">
        <v>35</v>
      </c>
      <c r="AX108" s="12" t="s">
        <v>10</v>
      </c>
      <c r="AY108" s="253" t="s">
        <v>180</v>
      </c>
    </row>
    <row r="109" spans="2:65" s="1" customFormat="1" ht="14.4" customHeight="1">
      <c r="B109" s="45"/>
      <c r="C109" s="220" t="s">
        <v>208</v>
      </c>
      <c r="D109" s="220" t="s">
        <v>182</v>
      </c>
      <c r="E109" s="221" t="s">
        <v>209</v>
      </c>
      <c r="F109" s="222" t="s">
        <v>210</v>
      </c>
      <c r="G109" s="223" t="s">
        <v>203</v>
      </c>
      <c r="H109" s="224">
        <v>3.47</v>
      </c>
      <c r="I109" s="225"/>
      <c r="J109" s="224">
        <f>ROUND(I109*H109,0)</f>
        <v>0</v>
      </c>
      <c r="K109" s="222" t="s">
        <v>193</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28</v>
      </c>
    </row>
    <row r="110" spans="2:47" s="1" customFormat="1" ht="13.5">
      <c r="B110" s="45"/>
      <c r="C110" s="73"/>
      <c r="D110" s="233" t="s">
        <v>205</v>
      </c>
      <c r="E110" s="73"/>
      <c r="F110" s="254" t="s">
        <v>206</v>
      </c>
      <c r="G110" s="73"/>
      <c r="H110" s="73"/>
      <c r="I110" s="190"/>
      <c r="J110" s="73"/>
      <c r="K110" s="73"/>
      <c r="L110" s="71"/>
      <c r="M110" s="255"/>
      <c r="N110" s="46"/>
      <c r="O110" s="46"/>
      <c r="P110" s="46"/>
      <c r="Q110" s="46"/>
      <c r="R110" s="46"/>
      <c r="S110" s="46"/>
      <c r="T110" s="94"/>
      <c r="AT110" s="23" t="s">
        <v>205</v>
      </c>
      <c r="AU110" s="23" t="s">
        <v>187</v>
      </c>
    </row>
    <row r="111" spans="2:51" s="11" customFormat="1" ht="13.5">
      <c r="B111" s="231"/>
      <c r="C111" s="232"/>
      <c r="D111" s="233" t="s">
        <v>194</v>
      </c>
      <c r="E111" s="234" t="s">
        <v>22</v>
      </c>
      <c r="F111" s="235" t="s">
        <v>211</v>
      </c>
      <c r="G111" s="232"/>
      <c r="H111" s="236">
        <v>3.47</v>
      </c>
      <c r="I111" s="237"/>
      <c r="J111" s="232"/>
      <c r="K111" s="232"/>
      <c r="L111" s="238"/>
      <c r="M111" s="239"/>
      <c r="N111" s="240"/>
      <c r="O111" s="240"/>
      <c r="P111" s="240"/>
      <c r="Q111" s="240"/>
      <c r="R111" s="240"/>
      <c r="S111" s="240"/>
      <c r="T111" s="241"/>
      <c r="AT111" s="242" t="s">
        <v>194</v>
      </c>
      <c r="AU111" s="242" t="s">
        <v>187</v>
      </c>
      <c r="AV111" s="11" t="s">
        <v>187</v>
      </c>
      <c r="AW111" s="11" t="s">
        <v>35</v>
      </c>
      <c r="AX111" s="11" t="s">
        <v>73</v>
      </c>
      <c r="AY111" s="242" t="s">
        <v>180</v>
      </c>
    </row>
    <row r="112" spans="2:51" s="12" customFormat="1" ht="13.5">
      <c r="B112" s="243"/>
      <c r="C112" s="244"/>
      <c r="D112" s="233" t="s">
        <v>194</v>
      </c>
      <c r="E112" s="245" t="s">
        <v>22</v>
      </c>
      <c r="F112" s="246" t="s">
        <v>196</v>
      </c>
      <c r="G112" s="244"/>
      <c r="H112" s="247">
        <v>3.47</v>
      </c>
      <c r="I112" s="248"/>
      <c r="J112" s="244"/>
      <c r="K112" s="244"/>
      <c r="L112" s="249"/>
      <c r="M112" s="250"/>
      <c r="N112" s="251"/>
      <c r="O112" s="251"/>
      <c r="P112" s="251"/>
      <c r="Q112" s="251"/>
      <c r="R112" s="251"/>
      <c r="S112" s="251"/>
      <c r="T112" s="252"/>
      <c r="AT112" s="253" t="s">
        <v>194</v>
      </c>
      <c r="AU112" s="253" t="s">
        <v>187</v>
      </c>
      <c r="AV112" s="12" t="s">
        <v>186</v>
      </c>
      <c r="AW112" s="12" t="s">
        <v>35</v>
      </c>
      <c r="AX112" s="12" t="s">
        <v>10</v>
      </c>
      <c r="AY112" s="253" t="s">
        <v>180</v>
      </c>
    </row>
    <row r="113" spans="2:65" s="1" customFormat="1" ht="14.4" customHeight="1">
      <c r="B113" s="45"/>
      <c r="C113" s="220" t="s">
        <v>199</v>
      </c>
      <c r="D113" s="220" t="s">
        <v>182</v>
      </c>
      <c r="E113" s="221" t="s">
        <v>212</v>
      </c>
      <c r="F113" s="222" t="s">
        <v>213</v>
      </c>
      <c r="G113" s="223" t="s">
        <v>203</v>
      </c>
      <c r="H113" s="224">
        <v>10.4</v>
      </c>
      <c r="I113" s="225"/>
      <c r="J113" s="224">
        <f>ROUND(I113*H113,0)</f>
        <v>0</v>
      </c>
      <c r="K113" s="222" t="s">
        <v>193</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214</v>
      </c>
    </row>
    <row r="114" spans="2:47" s="1" customFormat="1" ht="13.5">
      <c r="B114" s="45"/>
      <c r="C114" s="73"/>
      <c r="D114" s="233" t="s">
        <v>205</v>
      </c>
      <c r="E114" s="73"/>
      <c r="F114" s="254" t="s">
        <v>206</v>
      </c>
      <c r="G114" s="73"/>
      <c r="H114" s="73"/>
      <c r="I114" s="190"/>
      <c r="J114" s="73"/>
      <c r="K114" s="73"/>
      <c r="L114" s="71"/>
      <c r="M114" s="255"/>
      <c r="N114" s="46"/>
      <c r="O114" s="46"/>
      <c r="P114" s="46"/>
      <c r="Q114" s="46"/>
      <c r="R114" s="46"/>
      <c r="S114" s="46"/>
      <c r="T114" s="94"/>
      <c r="AT114" s="23" t="s">
        <v>205</v>
      </c>
      <c r="AU114" s="23" t="s">
        <v>187</v>
      </c>
    </row>
    <row r="115" spans="2:51" s="11" customFormat="1" ht="13.5">
      <c r="B115" s="231"/>
      <c r="C115" s="232"/>
      <c r="D115" s="233" t="s">
        <v>194</v>
      </c>
      <c r="E115" s="234" t="s">
        <v>22</v>
      </c>
      <c r="F115" s="235" t="s">
        <v>215</v>
      </c>
      <c r="G115" s="232"/>
      <c r="H115" s="236">
        <v>10.4</v>
      </c>
      <c r="I115" s="237"/>
      <c r="J115" s="232"/>
      <c r="K115" s="232"/>
      <c r="L115" s="238"/>
      <c r="M115" s="239"/>
      <c r="N115" s="240"/>
      <c r="O115" s="240"/>
      <c r="P115" s="240"/>
      <c r="Q115" s="240"/>
      <c r="R115" s="240"/>
      <c r="S115" s="240"/>
      <c r="T115" s="241"/>
      <c r="AT115" s="242" t="s">
        <v>194</v>
      </c>
      <c r="AU115" s="242" t="s">
        <v>187</v>
      </c>
      <c r="AV115" s="11" t="s">
        <v>187</v>
      </c>
      <c r="AW115" s="11" t="s">
        <v>35</v>
      </c>
      <c r="AX115" s="11" t="s">
        <v>73</v>
      </c>
      <c r="AY115" s="242" t="s">
        <v>180</v>
      </c>
    </row>
    <row r="116" spans="2:51" s="12" customFormat="1" ht="13.5">
      <c r="B116" s="243"/>
      <c r="C116" s="244"/>
      <c r="D116" s="233" t="s">
        <v>194</v>
      </c>
      <c r="E116" s="245" t="s">
        <v>22</v>
      </c>
      <c r="F116" s="246" t="s">
        <v>196</v>
      </c>
      <c r="G116" s="244"/>
      <c r="H116" s="247">
        <v>10.4</v>
      </c>
      <c r="I116" s="248"/>
      <c r="J116" s="244"/>
      <c r="K116" s="244"/>
      <c r="L116" s="249"/>
      <c r="M116" s="250"/>
      <c r="N116" s="251"/>
      <c r="O116" s="251"/>
      <c r="P116" s="251"/>
      <c r="Q116" s="251"/>
      <c r="R116" s="251"/>
      <c r="S116" s="251"/>
      <c r="T116" s="252"/>
      <c r="AT116" s="253" t="s">
        <v>194</v>
      </c>
      <c r="AU116" s="253" t="s">
        <v>187</v>
      </c>
      <c r="AV116" s="12" t="s">
        <v>186</v>
      </c>
      <c r="AW116" s="12" t="s">
        <v>35</v>
      </c>
      <c r="AX116" s="12" t="s">
        <v>10</v>
      </c>
      <c r="AY116" s="253" t="s">
        <v>180</v>
      </c>
    </row>
    <row r="117" spans="2:65" s="1" customFormat="1" ht="14.4" customHeight="1">
      <c r="B117" s="45"/>
      <c r="C117" s="220" t="s">
        <v>216</v>
      </c>
      <c r="D117" s="220" t="s">
        <v>182</v>
      </c>
      <c r="E117" s="221" t="s">
        <v>217</v>
      </c>
      <c r="F117" s="222" t="s">
        <v>218</v>
      </c>
      <c r="G117" s="223" t="s">
        <v>203</v>
      </c>
      <c r="H117" s="224">
        <v>13</v>
      </c>
      <c r="I117" s="225"/>
      <c r="J117" s="224">
        <f>ROUND(I117*H117,0)</f>
        <v>0</v>
      </c>
      <c r="K117" s="222" t="s">
        <v>193</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219</v>
      </c>
    </row>
    <row r="118" spans="2:47" s="1" customFormat="1" ht="13.5">
      <c r="B118" s="45"/>
      <c r="C118" s="73"/>
      <c r="D118" s="233" t="s">
        <v>205</v>
      </c>
      <c r="E118" s="73"/>
      <c r="F118" s="254" t="s">
        <v>206</v>
      </c>
      <c r="G118" s="73"/>
      <c r="H118" s="73"/>
      <c r="I118" s="190"/>
      <c r="J118" s="73"/>
      <c r="K118" s="73"/>
      <c r="L118" s="71"/>
      <c r="M118" s="255"/>
      <c r="N118" s="46"/>
      <c r="O118" s="46"/>
      <c r="P118" s="46"/>
      <c r="Q118" s="46"/>
      <c r="R118" s="46"/>
      <c r="S118" s="46"/>
      <c r="T118" s="94"/>
      <c r="AT118" s="23" t="s">
        <v>205</v>
      </c>
      <c r="AU118" s="23" t="s">
        <v>187</v>
      </c>
    </row>
    <row r="119" spans="2:51" s="11" customFormat="1" ht="13.5">
      <c r="B119" s="231"/>
      <c r="C119" s="232"/>
      <c r="D119" s="233" t="s">
        <v>194</v>
      </c>
      <c r="E119" s="234" t="s">
        <v>22</v>
      </c>
      <c r="F119" s="235" t="s">
        <v>220</v>
      </c>
      <c r="G119" s="232"/>
      <c r="H119" s="236">
        <v>13</v>
      </c>
      <c r="I119" s="237"/>
      <c r="J119" s="232"/>
      <c r="K119" s="232"/>
      <c r="L119" s="238"/>
      <c r="M119" s="239"/>
      <c r="N119" s="240"/>
      <c r="O119" s="240"/>
      <c r="P119" s="240"/>
      <c r="Q119" s="240"/>
      <c r="R119" s="240"/>
      <c r="S119" s="240"/>
      <c r="T119" s="241"/>
      <c r="AT119" s="242" t="s">
        <v>194</v>
      </c>
      <c r="AU119" s="242" t="s">
        <v>187</v>
      </c>
      <c r="AV119" s="11" t="s">
        <v>187</v>
      </c>
      <c r="AW119" s="11" t="s">
        <v>35</v>
      </c>
      <c r="AX119" s="11" t="s">
        <v>73</v>
      </c>
      <c r="AY119" s="242" t="s">
        <v>180</v>
      </c>
    </row>
    <row r="120" spans="2:51" s="12" customFormat="1" ht="13.5">
      <c r="B120" s="243"/>
      <c r="C120" s="244"/>
      <c r="D120" s="233" t="s">
        <v>194</v>
      </c>
      <c r="E120" s="245" t="s">
        <v>22</v>
      </c>
      <c r="F120" s="246" t="s">
        <v>196</v>
      </c>
      <c r="G120" s="244"/>
      <c r="H120" s="247">
        <v>13</v>
      </c>
      <c r="I120" s="248"/>
      <c r="J120" s="244"/>
      <c r="K120" s="244"/>
      <c r="L120" s="249"/>
      <c r="M120" s="250"/>
      <c r="N120" s="251"/>
      <c r="O120" s="251"/>
      <c r="P120" s="251"/>
      <c r="Q120" s="251"/>
      <c r="R120" s="251"/>
      <c r="S120" s="251"/>
      <c r="T120" s="252"/>
      <c r="AT120" s="253" t="s">
        <v>194</v>
      </c>
      <c r="AU120" s="253" t="s">
        <v>187</v>
      </c>
      <c r="AV120" s="12" t="s">
        <v>186</v>
      </c>
      <c r="AW120" s="12" t="s">
        <v>35</v>
      </c>
      <c r="AX120" s="12" t="s">
        <v>10</v>
      </c>
      <c r="AY120" s="253" t="s">
        <v>180</v>
      </c>
    </row>
    <row r="121" spans="2:63" s="10" customFormat="1" ht="29.85" customHeight="1">
      <c r="B121" s="204"/>
      <c r="C121" s="205"/>
      <c r="D121" s="206" t="s">
        <v>72</v>
      </c>
      <c r="E121" s="218" t="s">
        <v>199</v>
      </c>
      <c r="F121" s="218" t="s">
        <v>221</v>
      </c>
      <c r="G121" s="205"/>
      <c r="H121" s="205"/>
      <c r="I121" s="208"/>
      <c r="J121" s="219">
        <f>BK121</f>
        <v>0</v>
      </c>
      <c r="K121" s="205"/>
      <c r="L121" s="210"/>
      <c r="M121" s="211"/>
      <c r="N121" s="212"/>
      <c r="O121" s="212"/>
      <c r="P121" s="213">
        <f>SUM(P122:P160)</f>
        <v>0</v>
      </c>
      <c r="Q121" s="212"/>
      <c r="R121" s="213">
        <f>SUM(R122:R160)</f>
        <v>0</v>
      </c>
      <c r="S121" s="212"/>
      <c r="T121" s="214">
        <f>SUM(T122:T160)</f>
        <v>0</v>
      </c>
      <c r="AR121" s="215" t="s">
        <v>10</v>
      </c>
      <c r="AT121" s="216" t="s">
        <v>72</v>
      </c>
      <c r="AU121" s="216" t="s">
        <v>10</v>
      </c>
      <c r="AY121" s="215" t="s">
        <v>180</v>
      </c>
      <c r="BK121" s="217">
        <f>SUM(BK122:BK160)</f>
        <v>0</v>
      </c>
    </row>
    <row r="122" spans="2:65" s="1" customFormat="1" ht="22.8" customHeight="1">
      <c r="B122" s="45"/>
      <c r="C122" s="220" t="s">
        <v>204</v>
      </c>
      <c r="D122" s="220" t="s">
        <v>182</v>
      </c>
      <c r="E122" s="221" t="s">
        <v>222</v>
      </c>
      <c r="F122" s="222" t="s">
        <v>223</v>
      </c>
      <c r="G122" s="223" t="s">
        <v>192</v>
      </c>
      <c r="H122" s="224">
        <v>19.3</v>
      </c>
      <c r="I122" s="225"/>
      <c r="J122" s="224">
        <f>ROUND(I122*H122,0)</f>
        <v>0</v>
      </c>
      <c r="K122" s="222" t="s">
        <v>193</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224</v>
      </c>
    </row>
    <row r="123" spans="2:51" s="11" customFormat="1" ht="13.5">
      <c r="B123" s="231"/>
      <c r="C123" s="232"/>
      <c r="D123" s="233" t="s">
        <v>194</v>
      </c>
      <c r="E123" s="234" t="s">
        <v>22</v>
      </c>
      <c r="F123" s="235" t="s">
        <v>225</v>
      </c>
      <c r="G123" s="232"/>
      <c r="H123" s="236">
        <v>19.3</v>
      </c>
      <c r="I123" s="237"/>
      <c r="J123" s="232"/>
      <c r="K123" s="232"/>
      <c r="L123" s="238"/>
      <c r="M123" s="239"/>
      <c r="N123" s="240"/>
      <c r="O123" s="240"/>
      <c r="P123" s="240"/>
      <c r="Q123" s="240"/>
      <c r="R123" s="240"/>
      <c r="S123" s="240"/>
      <c r="T123" s="241"/>
      <c r="AT123" s="242" t="s">
        <v>194</v>
      </c>
      <c r="AU123" s="242" t="s">
        <v>187</v>
      </c>
      <c r="AV123" s="11" t="s">
        <v>187</v>
      </c>
      <c r="AW123" s="11" t="s">
        <v>35</v>
      </c>
      <c r="AX123" s="11" t="s">
        <v>73</v>
      </c>
      <c r="AY123" s="242" t="s">
        <v>180</v>
      </c>
    </row>
    <row r="124" spans="2:51" s="12" customFormat="1" ht="13.5">
      <c r="B124" s="243"/>
      <c r="C124" s="244"/>
      <c r="D124" s="233" t="s">
        <v>194</v>
      </c>
      <c r="E124" s="245" t="s">
        <v>22</v>
      </c>
      <c r="F124" s="246" t="s">
        <v>196</v>
      </c>
      <c r="G124" s="244"/>
      <c r="H124" s="247">
        <v>19.3</v>
      </c>
      <c r="I124" s="248"/>
      <c r="J124" s="244"/>
      <c r="K124" s="244"/>
      <c r="L124" s="249"/>
      <c r="M124" s="250"/>
      <c r="N124" s="251"/>
      <c r="O124" s="251"/>
      <c r="P124" s="251"/>
      <c r="Q124" s="251"/>
      <c r="R124" s="251"/>
      <c r="S124" s="251"/>
      <c r="T124" s="252"/>
      <c r="AT124" s="253" t="s">
        <v>194</v>
      </c>
      <c r="AU124" s="253" t="s">
        <v>187</v>
      </c>
      <c r="AV124" s="12" t="s">
        <v>186</v>
      </c>
      <c r="AW124" s="12" t="s">
        <v>35</v>
      </c>
      <c r="AX124" s="12" t="s">
        <v>10</v>
      </c>
      <c r="AY124" s="253" t="s">
        <v>180</v>
      </c>
    </row>
    <row r="125" spans="2:65" s="1" customFormat="1" ht="22.8" customHeight="1">
      <c r="B125" s="45"/>
      <c r="C125" s="220" t="s">
        <v>226</v>
      </c>
      <c r="D125" s="220" t="s">
        <v>182</v>
      </c>
      <c r="E125" s="221" t="s">
        <v>227</v>
      </c>
      <c r="F125" s="222" t="s">
        <v>228</v>
      </c>
      <c r="G125" s="223" t="s">
        <v>192</v>
      </c>
      <c r="H125" s="224">
        <v>19.3</v>
      </c>
      <c r="I125" s="225"/>
      <c r="J125" s="224">
        <f>ROUND(I125*H125,0)</f>
        <v>0</v>
      </c>
      <c r="K125" s="222" t="s">
        <v>193</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229</v>
      </c>
    </row>
    <row r="126" spans="2:51" s="11" customFormat="1" ht="13.5">
      <c r="B126" s="231"/>
      <c r="C126" s="232"/>
      <c r="D126" s="233" t="s">
        <v>194</v>
      </c>
      <c r="E126" s="234" t="s">
        <v>22</v>
      </c>
      <c r="F126" s="235" t="s">
        <v>225</v>
      </c>
      <c r="G126" s="232"/>
      <c r="H126" s="236">
        <v>19.3</v>
      </c>
      <c r="I126" s="237"/>
      <c r="J126" s="232"/>
      <c r="K126" s="232"/>
      <c r="L126" s="238"/>
      <c r="M126" s="239"/>
      <c r="N126" s="240"/>
      <c r="O126" s="240"/>
      <c r="P126" s="240"/>
      <c r="Q126" s="240"/>
      <c r="R126" s="240"/>
      <c r="S126" s="240"/>
      <c r="T126" s="241"/>
      <c r="AT126" s="242" t="s">
        <v>194</v>
      </c>
      <c r="AU126" s="242" t="s">
        <v>187</v>
      </c>
      <c r="AV126" s="11" t="s">
        <v>187</v>
      </c>
      <c r="AW126" s="11" t="s">
        <v>35</v>
      </c>
      <c r="AX126" s="11" t="s">
        <v>73</v>
      </c>
      <c r="AY126" s="242" t="s">
        <v>180</v>
      </c>
    </row>
    <row r="127" spans="2:51" s="12" customFormat="1" ht="13.5">
      <c r="B127" s="243"/>
      <c r="C127" s="244"/>
      <c r="D127" s="233" t="s">
        <v>194</v>
      </c>
      <c r="E127" s="245" t="s">
        <v>22</v>
      </c>
      <c r="F127" s="246" t="s">
        <v>196</v>
      </c>
      <c r="G127" s="244"/>
      <c r="H127" s="247">
        <v>19.3</v>
      </c>
      <c r="I127" s="248"/>
      <c r="J127" s="244"/>
      <c r="K127" s="244"/>
      <c r="L127" s="249"/>
      <c r="M127" s="250"/>
      <c r="N127" s="251"/>
      <c r="O127" s="251"/>
      <c r="P127" s="251"/>
      <c r="Q127" s="251"/>
      <c r="R127" s="251"/>
      <c r="S127" s="251"/>
      <c r="T127" s="252"/>
      <c r="AT127" s="253" t="s">
        <v>194</v>
      </c>
      <c r="AU127" s="253" t="s">
        <v>187</v>
      </c>
      <c r="AV127" s="12" t="s">
        <v>186</v>
      </c>
      <c r="AW127" s="12" t="s">
        <v>35</v>
      </c>
      <c r="AX127" s="12" t="s">
        <v>10</v>
      </c>
      <c r="AY127" s="253" t="s">
        <v>180</v>
      </c>
    </row>
    <row r="128" spans="2:65" s="1" customFormat="1" ht="22.8" customHeight="1">
      <c r="B128" s="45"/>
      <c r="C128" s="220" t="s">
        <v>28</v>
      </c>
      <c r="D128" s="220" t="s">
        <v>182</v>
      </c>
      <c r="E128" s="221" t="s">
        <v>230</v>
      </c>
      <c r="F128" s="222" t="s">
        <v>231</v>
      </c>
      <c r="G128" s="223" t="s">
        <v>192</v>
      </c>
      <c r="H128" s="224">
        <v>46.44</v>
      </c>
      <c r="I128" s="225"/>
      <c r="J128" s="224">
        <f>ROUND(I128*H128,0)</f>
        <v>0</v>
      </c>
      <c r="K128" s="222" t="s">
        <v>193</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232</v>
      </c>
    </row>
    <row r="129" spans="2:51" s="11" customFormat="1" ht="13.5">
      <c r="B129" s="231"/>
      <c r="C129" s="232"/>
      <c r="D129" s="233" t="s">
        <v>194</v>
      </c>
      <c r="E129" s="234" t="s">
        <v>22</v>
      </c>
      <c r="F129" s="235" t="s">
        <v>233</v>
      </c>
      <c r="G129" s="232"/>
      <c r="H129" s="236">
        <v>29.72</v>
      </c>
      <c r="I129" s="237"/>
      <c r="J129" s="232"/>
      <c r="K129" s="232"/>
      <c r="L129" s="238"/>
      <c r="M129" s="239"/>
      <c r="N129" s="240"/>
      <c r="O129" s="240"/>
      <c r="P129" s="240"/>
      <c r="Q129" s="240"/>
      <c r="R129" s="240"/>
      <c r="S129" s="240"/>
      <c r="T129" s="241"/>
      <c r="AT129" s="242" t="s">
        <v>194</v>
      </c>
      <c r="AU129" s="242" t="s">
        <v>187</v>
      </c>
      <c r="AV129" s="11" t="s">
        <v>187</v>
      </c>
      <c r="AW129" s="11" t="s">
        <v>35</v>
      </c>
      <c r="AX129" s="11" t="s">
        <v>73</v>
      </c>
      <c r="AY129" s="242" t="s">
        <v>180</v>
      </c>
    </row>
    <row r="130" spans="2:51" s="11" customFormat="1" ht="13.5">
      <c r="B130" s="231"/>
      <c r="C130" s="232"/>
      <c r="D130" s="233" t="s">
        <v>194</v>
      </c>
      <c r="E130" s="234" t="s">
        <v>22</v>
      </c>
      <c r="F130" s="235" t="s">
        <v>234</v>
      </c>
      <c r="G130" s="232"/>
      <c r="H130" s="236">
        <v>7.44</v>
      </c>
      <c r="I130" s="237"/>
      <c r="J130" s="232"/>
      <c r="K130" s="232"/>
      <c r="L130" s="238"/>
      <c r="M130" s="239"/>
      <c r="N130" s="240"/>
      <c r="O130" s="240"/>
      <c r="P130" s="240"/>
      <c r="Q130" s="240"/>
      <c r="R130" s="240"/>
      <c r="S130" s="240"/>
      <c r="T130" s="241"/>
      <c r="AT130" s="242" t="s">
        <v>194</v>
      </c>
      <c r="AU130" s="242" t="s">
        <v>187</v>
      </c>
      <c r="AV130" s="11" t="s">
        <v>187</v>
      </c>
      <c r="AW130" s="11" t="s">
        <v>35</v>
      </c>
      <c r="AX130" s="11" t="s">
        <v>73</v>
      </c>
      <c r="AY130" s="242" t="s">
        <v>180</v>
      </c>
    </row>
    <row r="131" spans="2:51" s="11" customFormat="1" ht="13.5">
      <c r="B131" s="231"/>
      <c r="C131" s="232"/>
      <c r="D131" s="233" t="s">
        <v>194</v>
      </c>
      <c r="E131" s="234" t="s">
        <v>22</v>
      </c>
      <c r="F131" s="235" t="s">
        <v>235</v>
      </c>
      <c r="G131" s="232"/>
      <c r="H131" s="236">
        <v>3.64</v>
      </c>
      <c r="I131" s="237"/>
      <c r="J131" s="232"/>
      <c r="K131" s="232"/>
      <c r="L131" s="238"/>
      <c r="M131" s="239"/>
      <c r="N131" s="240"/>
      <c r="O131" s="240"/>
      <c r="P131" s="240"/>
      <c r="Q131" s="240"/>
      <c r="R131" s="240"/>
      <c r="S131" s="240"/>
      <c r="T131" s="241"/>
      <c r="AT131" s="242" t="s">
        <v>194</v>
      </c>
      <c r="AU131" s="242" t="s">
        <v>187</v>
      </c>
      <c r="AV131" s="11" t="s">
        <v>187</v>
      </c>
      <c r="AW131" s="11" t="s">
        <v>35</v>
      </c>
      <c r="AX131" s="11" t="s">
        <v>73</v>
      </c>
      <c r="AY131" s="242" t="s">
        <v>180</v>
      </c>
    </row>
    <row r="132" spans="2:51" s="11" customFormat="1" ht="13.5">
      <c r="B132" s="231"/>
      <c r="C132" s="232"/>
      <c r="D132" s="233" t="s">
        <v>194</v>
      </c>
      <c r="E132" s="234" t="s">
        <v>22</v>
      </c>
      <c r="F132" s="235" t="s">
        <v>236</v>
      </c>
      <c r="G132" s="232"/>
      <c r="H132" s="236">
        <v>5.64</v>
      </c>
      <c r="I132" s="237"/>
      <c r="J132" s="232"/>
      <c r="K132" s="232"/>
      <c r="L132" s="238"/>
      <c r="M132" s="239"/>
      <c r="N132" s="240"/>
      <c r="O132" s="240"/>
      <c r="P132" s="240"/>
      <c r="Q132" s="240"/>
      <c r="R132" s="240"/>
      <c r="S132" s="240"/>
      <c r="T132" s="241"/>
      <c r="AT132" s="242" t="s">
        <v>194</v>
      </c>
      <c r="AU132" s="242" t="s">
        <v>187</v>
      </c>
      <c r="AV132" s="11" t="s">
        <v>187</v>
      </c>
      <c r="AW132" s="11" t="s">
        <v>35</v>
      </c>
      <c r="AX132" s="11" t="s">
        <v>73</v>
      </c>
      <c r="AY132" s="242" t="s">
        <v>180</v>
      </c>
    </row>
    <row r="133" spans="2:51" s="12" customFormat="1" ht="13.5">
      <c r="B133" s="243"/>
      <c r="C133" s="244"/>
      <c r="D133" s="233" t="s">
        <v>194</v>
      </c>
      <c r="E133" s="245" t="s">
        <v>22</v>
      </c>
      <c r="F133" s="246" t="s">
        <v>196</v>
      </c>
      <c r="G133" s="244"/>
      <c r="H133" s="247">
        <v>46.44</v>
      </c>
      <c r="I133" s="248"/>
      <c r="J133" s="244"/>
      <c r="K133" s="244"/>
      <c r="L133" s="249"/>
      <c r="M133" s="250"/>
      <c r="N133" s="251"/>
      <c r="O133" s="251"/>
      <c r="P133" s="251"/>
      <c r="Q133" s="251"/>
      <c r="R133" s="251"/>
      <c r="S133" s="251"/>
      <c r="T133" s="252"/>
      <c r="AT133" s="253" t="s">
        <v>194</v>
      </c>
      <c r="AU133" s="253" t="s">
        <v>187</v>
      </c>
      <c r="AV133" s="12" t="s">
        <v>186</v>
      </c>
      <c r="AW133" s="12" t="s">
        <v>35</v>
      </c>
      <c r="AX133" s="12" t="s">
        <v>10</v>
      </c>
      <c r="AY133" s="253" t="s">
        <v>180</v>
      </c>
    </row>
    <row r="134" spans="2:65" s="1" customFormat="1" ht="22.8" customHeight="1">
      <c r="B134" s="45"/>
      <c r="C134" s="220" t="s">
        <v>237</v>
      </c>
      <c r="D134" s="220" t="s">
        <v>182</v>
      </c>
      <c r="E134" s="221" t="s">
        <v>238</v>
      </c>
      <c r="F134" s="222" t="s">
        <v>239</v>
      </c>
      <c r="G134" s="223" t="s">
        <v>192</v>
      </c>
      <c r="H134" s="224">
        <v>46.44</v>
      </c>
      <c r="I134" s="225"/>
      <c r="J134" s="224">
        <f>ROUND(I134*H134,0)</f>
        <v>0</v>
      </c>
      <c r="K134" s="222" t="s">
        <v>193</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240</v>
      </c>
    </row>
    <row r="135" spans="2:51" s="11" customFormat="1" ht="13.5">
      <c r="B135" s="231"/>
      <c r="C135" s="232"/>
      <c r="D135" s="233" t="s">
        <v>194</v>
      </c>
      <c r="E135" s="234" t="s">
        <v>22</v>
      </c>
      <c r="F135" s="235" t="s">
        <v>233</v>
      </c>
      <c r="G135" s="232"/>
      <c r="H135" s="236">
        <v>29.72</v>
      </c>
      <c r="I135" s="237"/>
      <c r="J135" s="232"/>
      <c r="K135" s="232"/>
      <c r="L135" s="238"/>
      <c r="M135" s="239"/>
      <c r="N135" s="240"/>
      <c r="O135" s="240"/>
      <c r="P135" s="240"/>
      <c r="Q135" s="240"/>
      <c r="R135" s="240"/>
      <c r="S135" s="240"/>
      <c r="T135" s="241"/>
      <c r="AT135" s="242" t="s">
        <v>194</v>
      </c>
      <c r="AU135" s="242" t="s">
        <v>187</v>
      </c>
      <c r="AV135" s="11" t="s">
        <v>187</v>
      </c>
      <c r="AW135" s="11" t="s">
        <v>35</v>
      </c>
      <c r="AX135" s="11" t="s">
        <v>73</v>
      </c>
      <c r="AY135" s="242" t="s">
        <v>180</v>
      </c>
    </row>
    <row r="136" spans="2:51" s="11" customFormat="1" ht="13.5">
      <c r="B136" s="231"/>
      <c r="C136" s="232"/>
      <c r="D136" s="233" t="s">
        <v>194</v>
      </c>
      <c r="E136" s="234" t="s">
        <v>22</v>
      </c>
      <c r="F136" s="235" t="s">
        <v>234</v>
      </c>
      <c r="G136" s="232"/>
      <c r="H136" s="236">
        <v>7.44</v>
      </c>
      <c r="I136" s="237"/>
      <c r="J136" s="232"/>
      <c r="K136" s="232"/>
      <c r="L136" s="238"/>
      <c r="M136" s="239"/>
      <c r="N136" s="240"/>
      <c r="O136" s="240"/>
      <c r="P136" s="240"/>
      <c r="Q136" s="240"/>
      <c r="R136" s="240"/>
      <c r="S136" s="240"/>
      <c r="T136" s="241"/>
      <c r="AT136" s="242" t="s">
        <v>194</v>
      </c>
      <c r="AU136" s="242" t="s">
        <v>187</v>
      </c>
      <c r="AV136" s="11" t="s">
        <v>187</v>
      </c>
      <c r="AW136" s="11" t="s">
        <v>35</v>
      </c>
      <c r="AX136" s="11" t="s">
        <v>73</v>
      </c>
      <c r="AY136" s="242" t="s">
        <v>180</v>
      </c>
    </row>
    <row r="137" spans="2:51" s="11" customFormat="1" ht="13.5">
      <c r="B137" s="231"/>
      <c r="C137" s="232"/>
      <c r="D137" s="233" t="s">
        <v>194</v>
      </c>
      <c r="E137" s="234" t="s">
        <v>22</v>
      </c>
      <c r="F137" s="235" t="s">
        <v>235</v>
      </c>
      <c r="G137" s="232"/>
      <c r="H137" s="236">
        <v>3.64</v>
      </c>
      <c r="I137" s="237"/>
      <c r="J137" s="232"/>
      <c r="K137" s="232"/>
      <c r="L137" s="238"/>
      <c r="M137" s="239"/>
      <c r="N137" s="240"/>
      <c r="O137" s="240"/>
      <c r="P137" s="240"/>
      <c r="Q137" s="240"/>
      <c r="R137" s="240"/>
      <c r="S137" s="240"/>
      <c r="T137" s="241"/>
      <c r="AT137" s="242" t="s">
        <v>194</v>
      </c>
      <c r="AU137" s="242" t="s">
        <v>187</v>
      </c>
      <c r="AV137" s="11" t="s">
        <v>187</v>
      </c>
      <c r="AW137" s="11" t="s">
        <v>35</v>
      </c>
      <c r="AX137" s="11" t="s">
        <v>73</v>
      </c>
      <c r="AY137" s="242" t="s">
        <v>180</v>
      </c>
    </row>
    <row r="138" spans="2:51" s="11" customFormat="1" ht="13.5">
      <c r="B138" s="231"/>
      <c r="C138" s="232"/>
      <c r="D138" s="233" t="s">
        <v>194</v>
      </c>
      <c r="E138" s="234" t="s">
        <v>22</v>
      </c>
      <c r="F138" s="235" t="s">
        <v>236</v>
      </c>
      <c r="G138" s="232"/>
      <c r="H138" s="236">
        <v>5.64</v>
      </c>
      <c r="I138" s="237"/>
      <c r="J138" s="232"/>
      <c r="K138" s="232"/>
      <c r="L138" s="238"/>
      <c r="M138" s="239"/>
      <c r="N138" s="240"/>
      <c r="O138" s="240"/>
      <c r="P138" s="240"/>
      <c r="Q138" s="240"/>
      <c r="R138" s="240"/>
      <c r="S138" s="240"/>
      <c r="T138" s="241"/>
      <c r="AT138" s="242" t="s">
        <v>194</v>
      </c>
      <c r="AU138" s="242" t="s">
        <v>187</v>
      </c>
      <c r="AV138" s="11" t="s">
        <v>187</v>
      </c>
      <c r="AW138" s="11" t="s">
        <v>35</v>
      </c>
      <c r="AX138" s="11" t="s">
        <v>73</v>
      </c>
      <c r="AY138" s="242" t="s">
        <v>180</v>
      </c>
    </row>
    <row r="139" spans="2:51" s="12" customFormat="1" ht="13.5">
      <c r="B139" s="243"/>
      <c r="C139" s="244"/>
      <c r="D139" s="233" t="s">
        <v>194</v>
      </c>
      <c r="E139" s="245" t="s">
        <v>22</v>
      </c>
      <c r="F139" s="246" t="s">
        <v>196</v>
      </c>
      <c r="G139" s="244"/>
      <c r="H139" s="247">
        <v>46.44</v>
      </c>
      <c r="I139" s="248"/>
      <c r="J139" s="244"/>
      <c r="K139" s="244"/>
      <c r="L139" s="249"/>
      <c r="M139" s="250"/>
      <c r="N139" s="251"/>
      <c r="O139" s="251"/>
      <c r="P139" s="251"/>
      <c r="Q139" s="251"/>
      <c r="R139" s="251"/>
      <c r="S139" s="251"/>
      <c r="T139" s="252"/>
      <c r="AT139" s="253" t="s">
        <v>194</v>
      </c>
      <c r="AU139" s="253" t="s">
        <v>187</v>
      </c>
      <c r="AV139" s="12" t="s">
        <v>186</v>
      </c>
      <c r="AW139" s="12" t="s">
        <v>35</v>
      </c>
      <c r="AX139" s="12" t="s">
        <v>10</v>
      </c>
      <c r="AY139" s="253" t="s">
        <v>180</v>
      </c>
    </row>
    <row r="140" spans="2:65" s="1" customFormat="1" ht="22.8" customHeight="1">
      <c r="B140" s="45"/>
      <c r="C140" s="220" t="s">
        <v>214</v>
      </c>
      <c r="D140" s="220" t="s">
        <v>182</v>
      </c>
      <c r="E140" s="221" t="s">
        <v>241</v>
      </c>
      <c r="F140" s="222" t="s">
        <v>242</v>
      </c>
      <c r="G140" s="223" t="s">
        <v>192</v>
      </c>
      <c r="H140" s="224">
        <v>28.25</v>
      </c>
      <c r="I140" s="225"/>
      <c r="J140" s="224">
        <f>ROUND(I140*H140,0)</f>
        <v>0</v>
      </c>
      <c r="K140" s="222" t="s">
        <v>193</v>
      </c>
      <c r="L140" s="71"/>
      <c r="M140" s="226" t="s">
        <v>22</v>
      </c>
      <c r="N140" s="227" t="s">
        <v>45</v>
      </c>
      <c r="O140" s="46"/>
      <c r="P140" s="228">
        <f>O140*H140</f>
        <v>0</v>
      </c>
      <c r="Q140" s="228">
        <v>0</v>
      </c>
      <c r="R140" s="228">
        <f>Q140*H140</f>
        <v>0</v>
      </c>
      <c r="S140" s="228">
        <v>0</v>
      </c>
      <c r="T140" s="229">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243</v>
      </c>
    </row>
    <row r="141" spans="2:47" s="1" customFormat="1" ht="13.5">
      <c r="B141" s="45"/>
      <c r="C141" s="73"/>
      <c r="D141" s="233" t="s">
        <v>205</v>
      </c>
      <c r="E141" s="73"/>
      <c r="F141" s="254" t="s">
        <v>244</v>
      </c>
      <c r="G141" s="73"/>
      <c r="H141" s="73"/>
      <c r="I141" s="190"/>
      <c r="J141" s="73"/>
      <c r="K141" s="73"/>
      <c r="L141" s="71"/>
      <c r="M141" s="255"/>
      <c r="N141" s="46"/>
      <c r="O141" s="46"/>
      <c r="P141" s="46"/>
      <c r="Q141" s="46"/>
      <c r="R141" s="46"/>
      <c r="S141" s="46"/>
      <c r="T141" s="94"/>
      <c r="AT141" s="23" t="s">
        <v>205</v>
      </c>
      <c r="AU141" s="23" t="s">
        <v>187</v>
      </c>
    </row>
    <row r="142" spans="2:51" s="11" customFormat="1" ht="13.5">
      <c r="B142" s="231"/>
      <c r="C142" s="232"/>
      <c r="D142" s="233" t="s">
        <v>194</v>
      </c>
      <c r="E142" s="234" t="s">
        <v>22</v>
      </c>
      <c r="F142" s="235" t="s">
        <v>245</v>
      </c>
      <c r="G142" s="232"/>
      <c r="H142" s="236">
        <v>7.45</v>
      </c>
      <c r="I142" s="237"/>
      <c r="J142" s="232"/>
      <c r="K142" s="232"/>
      <c r="L142" s="238"/>
      <c r="M142" s="239"/>
      <c r="N142" s="240"/>
      <c r="O142" s="240"/>
      <c r="P142" s="240"/>
      <c r="Q142" s="240"/>
      <c r="R142" s="240"/>
      <c r="S142" s="240"/>
      <c r="T142" s="241"/>
      <c r="AT142" s="242" t="s">
        <v>194</v>
      </c>
      <c r="AU142" s="242" t="s">
        <v>187</v>
      </c>
      <c r="AV142" s="11" t="s">
        <v>187</v>
      </c>
      <c r="AW142" s="11" t="s">
        <v>35</v>
      </c>
      <c r="AX142" s="11" t="s">
        <v>73</v>
      </c>
      <c r="AY142" s="242" t="s">
        <v>180</v>
      </c>
    </row>
    <row r="143" spans="2:51" s="11" customFormat="1" ht="13.5">
      <c r="B143" s="231"/>
      <c r="C143" s="232"/>
      <c r="D143" s="233" t="s">
        <v>194</v>
      </c>
      <c r="E143" s="234" t="s">
        <v>22</v>
      </c>
      <c r="F143" s="235" t="s">
        <v>246</v>
      </c>
      <c r="G143" s="232"/>
      <c r="H143" s="236">
        <v>4.48</v>
      </c>
      <c r="I143" s="237"/>
      <c r="J143" s="232"/>
      <c r="K143" s="232"/>
      <c r="L143" s="238"/>
      <c r="M143" s="239"/>
      <c r="N143" s="240"/>
      <c r="O143" s="240"/>
      <c r="P143" s="240"/>
      <c r="Q143" s="240"/>
      <c r="R143" s="240"/>
      <c r="S143" s="240"/>
      <c r="T143" s="241"/>
      <c r="AT143" s="242" t="s">
        <v>194</v>
      </c>
      <c r="AU143" s="242" t="s">
        <v>187</v>
      </c>
      <c r="AV143" s="11" t="s">
        <v>187</v>
      </c>
      <c r="AW143" s="11" t="s">
        <v>35</v>
      </c>
      <c r="AX143" s="11" t="s">
        <v>73</v>
      </c>
      <c r="AY143" s="242" t="s">
        <v>180</v>
      </c>
    </row>
    <row r="144" spans="2:51" s="11" customFormat="1" ht="13.5">
      <c r="B144" s="231"/>
      <c r="C144" s="232"/>
      <c r="D144" s="233" t="s">
        <v>194</v>
      </c>
      <c r="E144" s="234" t="s">
        <v>22</v>
      </c>
      <c r="F144" s="235" t="s">
        <v>247</v>
      </c>
      <c r="G144" s="232"/>
      <c r="H144" s="236">
        <v>12.06</v>
      </c>
      <c r="I144" s="237"/>
      <c r="J144" s="232"/>
      <c r="K144" s="232"/>
      <c r="L144" s="238"/>
      <c r="M144" s="239"/>
      <c r="N144" s="240"/>
      <c r="O144" s="240"/>
      <c r="P144" s="240"/>
      <c r="Q144" s="240"/>
      <c r="R144" s="240"/>
      <c r="S144" s="240"/>
      <c r="T144" s="241"/>
      <c r="AT144" s="242" t="s">
        <v>194</v>
      </c>
      <c r="AU144" s="242" t="s">
        <v>187</v>
      </c>
      <c r="AV144" s="11" t="s">
        <v>187</v>
      </c>
      <c r="AW144" s="11" t="s">
        <v>35</v>
      </c>
      <c r="AX144" s="11" t="s">
        <v>73</v>
      </c>
      <c r="AY144" s="242" t="s">
        <v>180</v>
      </c>
    </row>
    <row r="145" spans="2:51" s="11" customFormat="1" ht="13.5">
      <c r="B145" s="231"/>
      <c r="C145" s="232"/>
      <c r="D145" s="233" t="s">
        <v>194</v>
      </c>
      <c r="E145" s="234" t="s">
        <v>22</v>
      </c>
      <c r="F145" s="235" t="s">
        <v>248</v>
      </c>
      <c r="G145" s="232"/>
      <c r="H145" s="236">
        <v>4.26</v>
      </c>
      <c r="I145" s="237"/>
      <c r="J145" s="232"/>
      <c r="K145" s="232"/>
      <c r="L145" s="238"/>
      <c r="M145" s="239"/>
      <c r="N145" s="240"/>
      <c r="O145" s="240"/>
      <c r="P145" s="240"/>
      <c r="Q145" s="240"/>
      <c r="R145" s="240"/>
      <c r="S145" s="240"/>
      <c r="T145" s="241"/>
      <c r="AT145" s="242" t="s">
        <v>194</v>
      </c>
      <c r="AU145" s="242" t="s">
        <v>187</v>
      </c>
      <c r="AV145" s="11" t="s">
        <v>187</v>
      </c>
      <c r="AW145" s="11" t="s">
        <v>35</v>
      </c>
      <c r="AX145" s="11" t="s">
        <v>73</v>
      </c>
      <c r="AY145" s="242" t="s">
        <v>180</v>
      </c>
    </row>
    <row r="146" spans="2:51" s="12" customFormat="1" ht="13.5">
      <c r="B146" s="243"/>
      <c r="C146" s="244"/>
      <c r="D146" s="233" t="s">
        <v>194</v>
      </c>
      <c r="E146" s="245" t="s">
        <v>22</v>
      </c>
      <c r="F146" s="246" t="s">
        <v>196</v>
      </c>
      <c r="G146" s="244"/>
      <c r="H146" s="247">
        <v>28.25</v>
      </c>
      <c r="I146" s="248"/>
      <c r="J146" s="244"/>
      <c r="K146" s="244"/>
      <c r="L146" s="249"/>
      <c r="M146" s="250"/>
      <c r="N146" s="251"/>
      <c r="O146" s="251"/>
      <c r="P146" s="251"/>
      <c r="Q146" s="251"/>
      <c r="R146" s="251"/>
      <c r="S146" s="251"/>
      <c r="T146" s="252"/>
      <c r="AT146" s="253" t="s">
        <v>194</v>
      </c>
      <c r="AU146" s="253" t="s">
        <v>187</v>
      </c>
      <c r="AV146" s="12" t="s">
        <v>186</v>
      </c>
      <c r="AW146" s="12" t="s">
        <v>35</v>
      </c>
      <c r="AX146" s="12" t="s">
        <v>10</v>
      </c>
      <c r="AY146" s="253" t="s">
        <v>180</v>
      </c>
    </row>
    <row r="147" spans="2:65" s="1" customFormat="1" ht="22.8" customHeight="1">
      <c r="B147" s="45"/>
      <c r="C147" s="220" t="s">
        <v>249</v>
      </c>
      <c r="D147" s="220" t="s">
        <v>182</v>
      </c>
      <c r="E147" s="221" t="s">
        <v>250</v>
      </c>
      <c r="F147" s="222" t="s">
        <v>251</v>
      </c>
      <c r="G147" s="223" t="s">
        <v>252</v>
      </c>
      <c r="H147" s="224">
        <v>0.02</v>
      </c>
      <c r="I147" s="225"/>
      <c r="J147" s="224">
        <f>ROUND(I147*H147,0)</f>
        <v>0</v>
      </c>
      <c r="K147" s="222" t="s">
        <v>193</v>
      </c>
      <c r="L147" s="71"/>
      <c r="M147" s="226" t="s">
        <v>22</v>
      </c>
      <c r="N147" s="227" t="s">
        <v>45</v>
      </c>
      <c r="O147" s="46"/>
      <c r="P147" s="228">
        <f>O147*H147</f>
        <v>0</v>
      </c>
      <c r="Q147" s="228">
        <v>0</v>
      </c>
      <c r="R147" s="228">
        <f>Q147*H147</f>
        <v>0</v>
      </c>
      <c r="S147" s="228">
        <v>0</v>
      </c>
      <c r="T147" s="229">
        <f>S147*H147</f>
        <v>0</v>
      </c>
      <c r="AR147" s="23" t="s">
        <v>186</v>
      </c>
      <c r="AT147" s="23" t="s">
        <v>182</v>
      </c>
      <c r="AU147" s="23" t="s">
        <v>187</v>
      </c>
      <c r="AY147" s="23" t="s">
        <v>180</v>
      </c>
      <c r="BE147" s="230">
        <f>IF(N147="základní",J147,0)</f>
        <v>0</v>
      </c>
      <c r="BF147" s="230">
        <f>IF(N147="snížená",J147,0)</f>
        <v>0</v>
      </c>
      <c r="BG147" s="230">
        <f>IF(N147="zákl. přenesená",J147,0)</f>
        <v>0</v>
      </c>
      <c r="BH147" s="230">
        <f>IF(N147="sníž. přenesená",J147,0)</f>
        <v>0</v>
      </c>
      <c r="BI147" s="230">
        <f>IF(N147="nulová",J147,0)</f>
        <v>0</v>
      </c>
      <c r="BJ147" s="23" t="s">
        <v>187</v>
      </c>
      <c r="BK147" s="230">
        <f>ROUND(I147*H147,0)</f>
        <v>0</v>
      </c>
      <c r="BL147" s="23" t="s">
        <v>186</v>
      </c>
      <c r="BM147" s="23" t="s">
        <v>253</v>
      </c>
    </row>
    <row r="148" spans="2:47" s="1" customFormat="1" ht="13.5">
      <c r="B148" s="45"/>
      <c r="C148" s="73"/>
      <c r="D148" s="233" t="s">
        <v>205</v>
      </c>
      <c r="E148" s="73"/>
      <c r="F148" s="254" t="s">
        <v>254</v>
      </c>
      <c r="G148" s="73"/>
      <c r="H148" s="73"/>
      <c r="I148" s="190"/>
      <c r="J148" s="73"/>
      <c r="K148" s="73"/>
      <c r="L148" s="71"/>
      <c r="M148" s="255"/>
      <c r="N148" s="46"/>
      <c r="O148" s="46"/>
      <c r="P148" s="46"/>
      <c r="Q148" s="46"/>
      <c r="R148" s="46"/>
      <c r="S148" s="46"/>
      <c r="T148" s="94"/>
      <c r="AT148" s="23" t="s">
        <v>205</v>
      </c>
      <c r="AU148" s="23" t="s">
        <v>187</v>
      </c>
    </row>
    <row r="149" spans="2:51" s="11" customFormat="1" ht="13.5">
      <c r="B149" s="231"/>
      <c r="C149" s="232"/>
      <c r="D149" s="233" t="s">
        <v>194</v>
      </c>
      <c r="E149" s="234" t="s">
        <v>22</v>
      </c>
      <c r="F149" s="235" t="s">
        <v>255</v>
      </c>
      <c r="G149" s="232"/>
      <c r="H149" s="236">
        <v>0.02</v>
      </c>
      <c r="I149" s="237"/>
      <c r="J149" s="232"/>
      <c r="K149" s="232"/>
      <c r="L149" s="238"/>
      <c r="M149" s="239"/>
      <c r="N149" s="240"/>
      <c r="O149" s="240"/>
      <c r="P149" s="240"/>
      <c r="Q149" s="240"/>
      <c r="R149" s="240"/>
      <c r="S149" s="240"/>
      <c r="T149" s="241"/>
      <c r="AT149" s="242" t="s">
        <v>194</v>
      </c>
      <c r="AU149" s="242" t="s">
        <v>187</v>
      </c>
      <c r="AV149" s="11" t="s">
        <v>187</v>
      </c>
      <c r="AW149" s="11" t="s">
        <v>35</v>
      </c>
      <c r="AX149" s="11" t="s">
        <v>73</v>
      </c>
      <c r="AY149" s="242" t="s">
        <v>180</v>
      </c>
    </row>
    <row r="150" spans="2:51" s="12" customFormat="1" ht="13.5">
      <c r="B150" s="243"/>
      <c r="C150" s="244"/>
      <c r="D150" s="233" t="s">
        <v>194</v>
      </c>
      <c r="E150" s="245" t="s">
        <v>22</v>
      </c>
      <c r="F150" s="246" t="s">
        <v>196</v>
      </c>
      <c r="G150" s="244"/>
      <c r="H150" s="247">
        <v>0.02</v>
      </c>
      <c r="I150" s="248"/>
      <c r="J150" s="244"/>
      <c r="K150" s="244"/>
      <c r="L150" s="249"/>
      <c r="M150" s="250"/>
      <c r="N150" s="251"/>
      <c r="O150" s="251"/>
      <c r="P150" s="251"/>
      <c r="Q150" s="251"/>
      <c r="R150" s="251"/>
      <c r="S150" s="251"/>
      <c r="T150" s="252"/>
      <c r="AT150" s="253" t="s">
        <v>194</v>
      </c>
      <c r="AU150" s="253" t="s">
        <v>187</v>
      </c>
      <c r="AV150" s="12" t="s">
        <v>186</v>
      </c>
      <c r="AW150" s="12" t="s">
        <v>35</v>
      </c>
      <c r="AX150" s="12" t="s">
        <v>10</v>
      </c>
      <c r="AY150" s="253" t="s">
        <v>180</v>
      </c>
    </row>
    <row r="151" spans="2:65" s="1" customFormat="1" ht="14.4" customHeight="1">
      <c r="B151" s="45"/>
      <c r="C151" s="220" t="s">
        <v>219</v>
      </c>
      <c r="D151" s="220" t="s">
        <v>182</v>
      </c>
      <c r="E151" s="221" t="s">
        <v>256</v>
      </c>
      <c r="F151" s="222" t="s">
        <v>257</v>
      </c>
      <c r="G151" s="223" t="s">
        <v>192</v>
      </c>
      <c r="H151" s="224">
        <v>65.74</v>
      </c>
      <c r="I151" s="225"/>
      <c r="J151" s="224">
        <f>ROUND(I151*H151,0)</f>
        <v>0</v>
      </c>
      <c r="K151" s="222" t="s">
        <v>193</v>
      </c>
      <c r="L151" s="71"/>
      <c r="M151" s="226" t="s">
        <v>22</v>
      </c>
      <c r="N151" s="227" t="s">
        <v>45</v>
      </c>
      <c r="O151" s="46"/>
      <c r="P151" s="228">
        <f>O151*H151</f>
        <v>0</v>
      </c>
      <c r="Q151" s="228">
        <v>0</v>
      </c>
      <c r="R151" s="228">
        <f>Q151*H151</f>
        <v>0</v>
      </c>
      <c r="S151" s="228">
        <v>0</v>
      </c>
      <c r="T151" s="229">
        <f>S151*H151</f>
        <v>0</v>
      </c>
      <c r="AR151" s="23" t="s">
        <v>186</v>
      </c>
      <c r="AT151" s="23" t="s">
        <v>182</v>
      </c>
      <c r="AU151" s="23" t="s">
        <v>187</v>
      </c>
      <c r="AY151" s="23" t="s">
        <v>180</v>
      </c>
      <c r="BE151" s="230">
        <f>IF(N151="základní",J151,0)</f>
        <v>0</v>
      </c>
      <c r="BF151" s="230">
        <f>IF(N151="snížená",J151,0)</f>
        <v>0</v>
      </c>
      <c r="BG151" s="230">
        <f>IF(N151="zákl. přenesená",J151,0)</f>
        <v>0</v>
      </c>
      <c r="BH151" s="230">
        <f>IF(N151="sníž. přenesená",J151,0)</f>
        <v>0</v>
      </c>
      <c r="BI151" s="230">
        <f>IF(N151="nulová",J151,0)</f>
        <v>0</v>
      </c>
      <c r="BJ151" s="23" t="s">
        <v>187</v>
      </c>
      <c r="BK151" s="230">
        <f>ROUND(I151*H151,0)</f>
        <v>0</v>
      </c>
      <c r="BL151" s="23" t="s">
        <v>186</v>
      </c>
      <c r="BM151" s="23" t="s">
        <v>258</v>
      </c>
    </row>
    <row r="152" spans="2:47" s="1" customFormat="1" ht="13.5">
      <c r="B152" s="45"/>
      <c r="C152" s="73"/>
      <c r="D152" s="233" t="s">
        <v>205</v>
      </c>
      <c r="E152" s="73"/>
      <c r="F152" s="254" t="s">
        <v>259</v>
      </c>
      <c r="G152" s="73"/>
      <c r="H152" s="73"/>
      <c r="I152" s="190"/>
      <c r="J152" s="73"/>
      <c r="K152" s="73"/>
      <c r="L152" s="71"/>
      <c r="M152" s="255"/>
      <c r="N152" s="46"/>
      <c r="O152" s="46"/>
      <c r="P152" s="46"/>
      <c r="Q152" s="46"/>
      <c r="R152" s="46"/>
      <c r="S152" s="46"/>
      <c r="T152" s="94"/>
      <c r="AT152" s="23" t="s">
        <v>205</v>
      </c>
      <c r="AU152" s="23" t="s">
        <v>187</v>
      </c>
    </row>
    <row r="153" spans="2:51" s="13" customFormat="1" ht="13.5">
      <c r="B153" s="256"/>
      <c r="C153" s="257"/>
      <c r="D153" s="233" t="s">
        <v>194</v>
      </c>
      <c r="E153" s="258" t="s">
        <v>22</v>
      </c>
      <c r="F153" s="259" t="s">
        <v>260</v>
      </c>
      <c r="G153" s="257"/>
      <c r="H153" s="258" t="s">
        <v>22</v>
      </c>
      <c r="I153" s="260"/>
      <c r="J153" s="257"/>
      <c r="K153" s="257"/>
      <c r="L153" s="261"/>
      <c r="M153" s="262"/>
      <c r="N153" s="263"/>
      <c r="O153" s="263"/>
      <c r="P153" s="263"/>
      <c r="Q153" s="263"/>
      <c r="R153" s="263"/>
      <c r="S153" s="263"/>
      <c r="T153" s="264"/>
      <c r="AT153" s="265" t="s">
        <v>194</v>
      </c>
      <c r="AU153" s="265" t="s">
        <v>187</v>
      </c>
      <c r="AV153" s="13" t="s">
        <v>10</v>
      </c>
      <c r="AW153" s="13" t="s">
        <v>35</v>
      </c>
      <c r="AX153" s="13" t="s">
        <v>73</v>
      </c>
      <c r="AY153" s="265" t="s">
        <v>180</v>
      </c>
    </row>
    <row r="154" spans="2:51" s="11" customFormat="1" ht="13.5">
      <c r="B154" s="231"/>
      <c r="C154" s="232"/>
      <c r="D154" s="233" t="s">
        <v>194</v>
      </c>
      <c r="E154" s="234" t="s">
        <v>22</v>
      </c>
      <c r="F154" s="235" t="s">
        <v>225</v>
      </c>
      <c r="G154" s="232"/>
      <c r="H154" s="236">
        <v>19.3</v>
      </c>
      <c r="I154" s="237"/>
      <c r="J154" s="232"/>
      <c r="K154" s="232"/>
      <c r="L154" s="238"/>
      <c r="M154" s="239"/>
      <c r="N154" s="240"/>
      <c r="O154" s="240"/>
      <c r="P154" s="240"/>
      <c r="Q154" s="240"/>
      <c r="R154" s="240"/>
      <c r="S154" s="240"/>
      <c r="T154" s="241"/>
      <c r="AT154" s="242" t="s">
        <v>194</v>
      </c>
      <c r="AU154" s="242" t="s">
        <v>187</v>
      </c>
      <c r="AV154" s="11" t="s">
        <v>187</v>
      </c>
      <c r="AW154" s="11" t="s">
        <v>35</v>
      </c>
      <c r="AX154" s="11" t="s">
        <v>73</v>
      </c>
      <c r="AY154" s="242" t="s">
        <v>180</v>
      </c>
    </row>
    <row r="155" spans="2:51" s="13" customFormat="1" ht="13.5">
      <c r="B155" s="256"/>
      <c r="C155" s="257"/>
      <c r="D155" s="233" t="s">
        <v>194</v>
      </c>
      <c r="E155" s="258" t="s">
        <v>22</v>
      </c>
      <c r="F155" s="259" t="s">
        <v>261</v>
      </c>
      <c r="G155" s="257"/>
      <c r="H155" s="258" t="s">
        <v>22</v>
      </c>
      <c r="I155" s="260"/>
      <c r="J155" s="257"/>
      <c r="K155" s="257"/>
      <c r="L155" s="261"/>
      <c r="M155" s="262"/>
      <c r="N155" s="263"/>
      <c r="O155" s="263"/>
      <c r="P155" s="263"/>
      <c r="Q155" s="263"/>
      <c r="R155" s="263"/>
      <c r="S155" s="263"/>
      <c r="T155" s="264"/>
      <c r="AT155" s="265" t="s">
        <v>194</v>
      </c>
      <c r="AU155" s="265" t="s">
        <v>187</v>
      </c>
      <c r="AV155" s="13" t="s">
        <v>10</v>
      </c>
      <c r="AW155" s="13" t="s">
        <v>35</v>
      </c>
      <c r="AX155" s="13" t="s">
        <v>73</v>
      </c>
      <c r="AY155" s="265" t="s">
        <v>180</v>
      </c>
    </row>
    <row r="156" spans="2:51" s="11" customFormat="1" ht="13.5">
      <c r="B156" s="231"/>
      <c r="C156" s="232"/>
      <c r="D156" s="233" t="s">
        <v>194</v>
      </c>
      <c r="E156" s="234" t="s">
        <v>22</v>
      </c>
      <c r="F156" s="235" t="s">
        <v>233</v>
      </c>
      <c r="G156" s="232"/>
      <c r="H156" s="236">
        <v>29.72</v>
      </c>
      <c r="I156" s="237"/>
      <c r="J156" s="232"/>
      <c r="K156" s="232"/>
      <c r="L156" s="238"/>
      <c r="M156" s="239"/>
      <c r="N156" s="240"/>
      <c r="O156" s="240"/>
      <c r="P156" s="240"/>
      <c r="Q156" s="240"/>
      <c r="R156" s="240"/>
      <c r="S156" s="240"/>
      <c r="T156" s="241"/>
      <c r="AT156" s="242" t="s">
        <v>194</v>
      </c>
      <c r="AU156" s="242" t="s">
        <v>187</v>
      </c>
      <c r="AV156" s="11" t="s">
        <v>187</v>
      </c>
      <c r="AW156" s="11" t="s">
        <v>35</v>
      </c>
      <c r="AX156" s="11" t="s">
        <v>73</v>
      </c>
      <c r="AY156" s="242" t="s">
        <v>180</v>
      </c>
    </row>
    <row r="157" spans="2:51" s="11" customFormat="1" ht="13.5">
      <c r="B157" s="231"/>
      <c r="C157" s="232"/>
      <c r="D157" s="233" t="s">
        <v>194</v>
      </c>
      <c r="E157" s="234" t="s">
        <v>22</v>
      </c>
      <c r="F157" s="235" t="s">
        <v>234</v>
      </c>
      <c r="G157" s="232"/>
      <c r="H157" s="236">
        <v>7.44</v>
      </c>
      <c r="I157" s="237"/>
      <c r="J157" s="232"/>
      <c r="K157" s="232"/>
      <c r="L157" s="238"/>
      <c r="M157" s="239"/>
      <c r="N157" s="240"/>
      <c r="O157" s="240"/>
      <c r="P157" s="240"/>
      <c r="Q157" s="240"/>
      <c r="R157" s="240"/>
      <c r="S157" s="240"/>
      <c r="T157" s="241"/>
      <c r="AT157" s="242" t="s">
        <v>194</v>
      </c>
      <c r="AU157" s="242" t="s">
        <v>187</v>
      </c>
      <c r="AV157" s="11" t="s">
        <v>187</v>
      </c>
      <c r="AW157" s="11" t="s">
        <v>35</v>
      </c>
      <c r="AX157" s="11" t="s">
        <v>73</v>
      </c>
      <c r="AY157" s="242" t="s">
        <v>180</v>
      </c>
    </row>
    <row r="158" spans="2:51" s="11" customFormat="1" ht="13.5">
      <c r="B158" s="231"/>
      <c r="C158" s="232"/>
      <c r="D158" s="233" t="s">
        <v>194</v>
      </c>
      <c r="E158" s="234" t="s">
        <v>22</v>
      </c>
      <c r="F158" s="235" t="s">
        <v>235</v>
      </c>
      <c r="G158" s="232"/>
      <c r="H158" s="236">
        <v>3.64</v>
      </c>
      <c r="I158" s="237"/>
      <c r="J158" s="232"/>
      <c r="K158" s="232"/>
      <c r="L158" s="238"/>
      <c r="M158" s="239"/>
      <c r="N158" s="240"/>
      <c r="O158" s="240"/>
      <c r="P158" s="240"/>
      <c r="Q158" s="240"/>
      <c r="R158" s="240"/>
      <c r="S158" s="240"/>
      <c r="T158" s="241"/>
      <c r="AT158" s="242" t="s">
        <v>194</v>
      </c>
      <c r="AU158" s="242" t="s">
        <v>187</v>
      </c>
      <c r="AV158" s="11" t="s">
        <v>187</v>
      </c>
      <c r="AW158" s="11" t="s">
        <v>35</v>
      </c>
      <c r="AX158" s="11" t="s">
        <v>73</v>
      </c>
      <c r="AY158" s="242" t="s">
        <v>180</v>
      </c>
    </row>
    <row r="159" spans="2:51" s="11" customFormat="1" ht="13.5">
      <c r="B159" s="231"/>
      <c r="C159" s="232"/>
      <c r="D159" s="233" t="s">
        <v>194</v>
      </c>
      <c r="E159" s="234" t="s">
        <v>22</v>
      </c>
      <c r="F159" s="235" t="s">
        <v>236</v>
      </c>
      <c r="G159" s="232"/>
      <c r="H159" s="236">
        <v>5.64</v>
      </c>
      <c r="I159" s="237"/>
      <c r="J159" s="232"/>
      <c r="K159" s="232"/>
      <c r="L159" s="238"/>
      <c r="M159" s="239"/>
      <c r="N159" s="240"/>
      <c r="O159" s="240"/>
      <c r="P159" s="240"/>
      <c r="Q159" s="240"/>
      <c r="R159" s="240"/>
      <c r="S159" s="240"/>
      <c r="T159" s="241"/>
      <c r="AT159" s="242" t="s">
        <v>194</v>
      </c>
      <c r="AU159" s="242" t="s">
        <v>187</v>
      </c>
      <c r="AV159" s="11" t="s">
        <v>187</v>
      </c>
      <c r="AW159" s="11" t="s">
        <v>35</v>
      </c>
      <c r="AX159" s="11" t="s">
        <v>73</v>
      </c>
      <c r="AY159" s="242" t="s">
        <v>180</v>
      </c>
    </row>
    <row r="160" spans="2:51" s="12" customFormat="1" ht="13.5">
      <c r="B160" s="243"/>
      <c r="C160" s="244"/>
      <c r="D160" s="233" t="s">
        <v>194</v>
      </c>
      <c r="E160" s="245" t="s">
        <v>22</v>
      </c>
      <c r="F160" s="246" t="s">
        <v>196</v>
      </c>
      <c r="G160" s="244"/>
      <c r="H160" s="247">
        <v>65.74</v>
      </c>
      <c r="I160" s="248"/>
      <c r="J160" s="244"/>
      <c r="K160" s="244"/>
      <c r="L160" s="249"/>
      <c r="M160" s="250"/>
      <c r="N160" s="251"/>
      <c r="O160" s="251"/>
      <c r="P160" s="251"/>
      <c r="Q160" s="251"/>
      <c r="R160" s="251"/>
      <c r="S160" s="251"/>
      <c r="T160" s="252"/>
      <c r="AT160" s="253" t="s">
        <v>194</v>
      </c>
      <c r="AU160" s="253" t="s">
        <v>187</v>
      </c>
      <c r="AV160" s="12" t="s">
        <v>186</v>
      </c>
      <c r="AW160" s="12" t="s">
        <v>35</v>
      </c>
      <c r="AX160" s="12" t="s">
        <v>10</v>
      </c>
      <c r="AY160" s="253" t="s">
        <v>180</v>
      </c>
    </row>
    <row r="161" spans="2:63" s="10" customFormat="1" ht="29.85" customHeight="1">
      <c r="B161" s="204"/>
      <c r="C161" s="205"/>
      <c r="D161" s="206" t="s">
        <v>72</v>
      </c>
      <c r="E161" s="218" t="s">
        <v>226</v>
      </c>
      <c r="F161" s="218" t="s">
        <v>262</v>
      </c>
      <c r="G161" s="205"/>
      <c r="H161" s="205"/>
      <c r="I161" s="208"/>
      <c r="J161" s="219">
        <f>BK161</f>
        <v>0</v>
      </c>
      <c r="K161" s="205"/>
      <c r="L161" s="210"/>
      <c r="M161" s="211"/>
      <c r="N161" s="212"/>
      <c r="O161" s="212"/>
      <c r="P161" s="213">
        <f>SUM(P162:P172)</f>
        <v>0</v>
      </c>
      <c r="Q161" s="212"/>
      <c r="R161" s="213">
        <f>SUM(R162:R172)</f>
        <v>0</v>
      </c>
      <c r="S161" s="212"/>
      <c r="T161" s="214">
        <f>SUM(T162:T172)</f>
        <v>0</v>
      </c>
      <c r="AR161" s="215" t="s">
        <v>10</v>
      </c>
      <c r="AT161" s="216" t="s">
        <v>72</v>
      </c>
      <c r="AU161" s="216" t="s">
        <v>10</v>
      </c>
      <c r="AY161" s="215" t="s">
        <v>180</v>
      </c>
      <c r="BK161" s="217">
        <f>SUM(BK162:BK172)</f>
        <v>0</v>
      </c>
    </row>
    <row r="162" spans="2:65" s="1" customFormat="1" ht="22.8" customHeight="1">
      <c r="B162" s="45"/>
      <c r="C162" s="220" t="s">
        <v>11</v>
      </c>
      <c r="D162" s="220" t="s">
        <v>182</v>
      </c>
      <c r="E162" s="221" t="s">
        <v>263</v>
      </c>
      <c r="F162" s="222" t="s">
        <v>264</v>
      </c>
      <c r="G162" s="223" t="s">
        <v>192</v>
      </c>
      <c r="H162" s="224">
        <v>19.3</v>
      </c>
      <c r="I162" s="225"/>
      <c r="J162" s="224">
        <f>ROUND(I162*H162,0)</f>
        <v>0</v>
      </c>
      <c r="K162" s="222" t="s">
        <v>193</v>
      </c>
      <c r="L162" s="71"/>
      <c r="M162" s="226" t="s">
        <v>22</v>
      </c>
      <c r="N162" s="227" t="s">
        <v>45</v>
      </c>
      <c r="O162" s="46"/>
      <c r="P162" s="228">
        <f>O162*H162</f>
        <v>0</v>
      </c>
      <c r="Q162" s="228">
        <v>0</v>
      </c>
      <c r="R162" s="228">
        <f>Q162*H162</f>
        <v>0</v>
      </c>
      <c r="S162" s="228">
        <v>0</v>
      </c>
      <c r="T162" s="229">
        <f>S162*H162</f>
        <v>0</v>
      </c>
      <c r="AR162" s="23" t="s">
        <v>186</v>
      </c>
      <c r="AT162" s="23" t="s">
        <v>182</v>
      </c>
      <c r="AU162" s="23" t="s">
        <v>187</v>
      </c>
      <c r="AY162" s="23" t="s">
        <v>180</v>
      </c>
      <c r="BE162" s="230">
        <f>IF(N162="základní",J162,0)</f>
        <v>0</v>
      </c>
      <c r="BF162" s="230">
        <f>IF(N162="snížená",J162,0)</f>
        <v>0</v>
      </c>
      <c r="BG162" s="230">
        <f>IF(N162="zákl. přenesená",J162,0)</f>
        <v>0</v>
      </c>
      <c r="BH162" s="230">
        <f>IF(N162="sníž. přenesená",J162,0)</f>
        <v>0</v>
      </c>
      <c r="BI162" s="230">
        <f>IF(N162="nulová",J162,0)</f>
        <v>0</v>
      </c>
      <c r="BJ162" s="23" t="s">
        <v>187</v>
      </c>
      <c r="BK162" s="230">
        <f>ROUND(I162*H162,0)</f>
        <v>0</v>
      </c>
      <c r="BL162" s="23" t="s">
        <v>186</v>
      </c>
      <c r="BM162" s="23" t="s">
        <v>265</v>
      </c>
    </row>
    <row r="163" spans="2:47" s="1" customFormat="1" ht="13.5">
      <c r="B163" s="45"/>
      <c r="C163" s="73"/>
      <c r="D163" s="233" t="s">
        <v>205</v>
      </c>
      <c r="E163" s="73"/>
      <c r="F163" s="254" t="s">
        <v>266</v>
      </c>
      <c r="G163" s="73"/>
      <c r="H163" s="73"/>
      <c r="I163" s="190"/>
      <c r="J163" s="73"/>
      <c r="K163" s="73"/>
      <c r="L163" s="71"/>
      <c r="M163" s="255"/>
      <c r="N163" s="46"/>
      <c r="O163" s="46"/>
      <c r="P163" s="46"/>
      <c r="Q163" s="46"/>
      <c r="R163" s="46"/>
      <c r="S163" s="46"/>
      <c r="T163" s="94"/>
      <c r="AT163" s="23" t="s">
        <v>205</v>
      </c>
      <c r="AU163" s="23" t="s">
        <v>187</v>
      </c>
    </row>
    <row r="164" spans="2:51" s="11" customFormat="1" ht="13.5">
      <c r="B164" s="231"/>
      <c r="C164" s="232"/>
      <c r="D164" s="233" t="s">
        <v>194</v>
      </c>
      <c r="E164" s="234" t="s">
        <v>22</v>
      </c>
      <c r="F164" s="235" t="s">
        <v>225</v>
      </c>
      <c r="G164" s="232"/>
      <c r="H164" s="236">
        <v>19.3</v>
      </c>
      <c r="I164" s="237"/>
      <c r="J164" s="232"/>
      <c r="K164" s="232"/>
      <c r="L164" s="238"/>
      <c r="M164" s="239"/>
      <c r="N164" s="240"/>
      <c r="O164" s="240"/>
      <c r="P164" s="240"/>
      <c r="Q164" s="240"/>
      <c r="R164" s="240"/>
      <c r="S164" s="240"/>
      <c r="T164" s="241"/>
      <c r="AT164" s="242" t="s">
        <v>194</v>
      </c>
      <c r="AU164" s="242" t="s">
        <v>187</v>
      </c>
      <c r="AV164" s="11" t="s">
        <v>187</v>
      </c>
      <c r="AW164" s="11" t="s">
        <v>35</v>
      </c>
      <c r="AX164" s="11" t="s">
        <v>73</v>
      </c>
      <c r="AY164" s="242" t="s">
        <v>180</v>
      </c>
    </row>
    <row r="165" spans="2:51" s="12" customFormat="1" ht="13.5">
      <c r="B165" s="243"/>
      <c r="C165" s="244"/>
      <c r="D165" s="233" t="s">
        <v>194</v>
      </c>
      <c r="E165" s="245" t="s">
        <v>22</v>
      </c>
      <c r="F165" s="246" t="s">
        <v>196</v>
      </c>
      <c r="G165" s="244"/>
      <c r="H165" s="247">
        <v>19.3</v>
      </c>
      <c r="I165" s="248"/>
      <c r="J165" s="244"/>
      <c r="K165" s="244"/>
      <c r="L165" s="249"/>
      <c r="M165" s="250"/>
      <c r="N165" s="251"/>
      <c r="O165" s="251"/>
      <c r="P165" s="251"/>
      <c r="Q165" s="251"/>
      <c r="R165" s="251"/>
      <c r="S165" s="251"/>
      <c r="T165" s="252"/>
      <c r="AT165" s="253" t="s">
        <v>194</v>
      </c>
      <c r="AU165" s="253" t="s">
        <v>187</v>
      </c>
      <c r="AV165" s="12" t="s">
        <v>186</v>
      </c>
      <c r="AW165" s="12" t="s">
        <v>35</v>
      </c>
      <c r="AX165" s="12" t="s">
        <v>10</v>
      </c>
      <c r="AY165" s="253" t="s">
        <v>180</v>
      </c>
    </row>
    <row r="166" spans="2:65" s="1" customFormat="1" ht="14.4" customHeight="1">
      <c r="B166" s="45"/>
      <c r="C166" s="220" t="s">
        <v>224</v>
      </c>
      <c r="D166" s="220" t="s">
        <v>182</v>
      </c>
      <c r="E166" s="221" t="s">
        <v>267</v>
      </c>
      <c r="F166" s="222" t="s">
        <v>268</v>
      </c>
      <c r="G166" s="223" t="s">
        <v>269</v>
      </c>
      <c r="H166" s="224">
        <v>1</v>
      </c>
      <c r="I166" s="225"/>
      <c r="J166" s="224">
        <f>ROUND(I166*H166,0)</f>
        <v>0</v>
      </c>
      <c r="K166" s="222" t="s">
        <v>22</v>
      </c>
      <c r="L166" s="71"/>
      <c r="M166" s="226" t="s">
        <v>22</v>
      </c>
      <c r="N166" s="227" t="s">
        <v>45</v>
      </c>
      <c r="O166" s="46"/>
      <c r="P166" s="228">
        <f>O166*H166</f>
        <v>0</v>
      </c>
      <c r="Q166" s="228">
        <v>0</v>
      </c>
      <c r="R166" s="228">
        <f>Q166*H166</f>
        <v>0</v>
      </c>
      <c r="S166" s="228">
        <v>0</v>
      </c>
      <c r="T166" s="229">
        <f>S166*H166</f>
        <v>0</v>
      </c>
      <c r="AR166" s="23" t="s">
        <v>186</v>
      </c>
      <c r="AT166" s="23" t="s">
        <v>182</v>
      </c>
      <c r="AU166" s="23" t="s">
        <v>187</v>
      </c>
      <c r="AY166" s="23" t="s">
        <v>180</v>
      </c>
      <c r="BE166" s="230">
        <f>IF(N166="základní",J166,0)</f>
        <v>0</v>
      </c>
      <c r="BF166" s="230">
        <f>IF(N166="snížená",J166,0)</f>
        <v>0</v>
      </c>
      <c r="BG166" s="230">
        <f>IF(N166="zákl. přenesená",J166,0)</f>
        <v>0</v>
      </c>
      <c r="BH166" s="230">
        <f>IF(N166="sníž. přenesená",J166,0)</f>
        <v>0</v>
      </c>
      <c r="BI166" s="230">
        <f>IF(N166="nulová",J166,0)</f>
        <v>0</v>
      </c>
      <c r="BJ166" s="23" t="s">
        <v>187</v>
      </c>
      <c r="BK166" s="230">
        <f>ROUND(I166*H166,0)</f>
        <v>0</v>
      </c>
      <c r="BL166" s="23" t="s">
        <v>186</v>
      </c>
      <c r="BM166" s="23" t="s">
        <v>270</v>
      </c>
    </row>
    <row r="167" spans="2:65" s="1" customFormat="1" ht="45.6" customHeight="1">
      <c r="B167" s="45"/>
      <c r="C167" s="220" t="s">
        <v>271</v>
      </c>
      <c r="D167" s="220" t="s">
        <v>182</v>
      </c>
      <c r="E167" s="221" t="s">
        <v>272</v>
      </c>
      <c r="F167" s="222" t="s">
        <v>273</v>
      </c>
      <c r="G167" s="223" t="s">
        <v>192</v>
      </c>
      <c r="H167" s="224">
        <v>26.34</v>
      </c>
      <c r="I167" s="225"/>
      <c r="J167" s="224">
        <f>ROUND(I167*H167,0)</f>
        <v>0</v>
      </c>
      <c r="K167" s="222" t="s">
        <v>193</v>
      </c>
      <c r="L167" s="71"/>
      <c r="M167" s="226" t="s">
        <v>22</v>
      </c>
      <c r="N167" s="227" t="s">
        <v>45</v>
      </c>
      <c r="O167" s="46"/>
      <c r="P167" s="228">
        <f>O167*H167</f>
        <v>0</v>
      </c>
      <c r="Q167" s="228">
        <v>0</v>
      </c>
      <c r="R167" s="228">
        <f>Q167*H167</f>
        <v>0</v>
      </c>
      <c r="S167" s="228">
        <v>0</v>
      </c>
      <c r="T167" s="229">
        <f>S167*H167</f>
        <v>0</v>
      </c>
      <c r="AR167" s="23" t="s">
        <v>186</v>
      </c>
      <c r="AT167" s="23" t="s">
        <v>182</v>
      </c>
      <c r="AU167" s="23" t="s">
        <v>187</v>
      </c>
      <c r="AY167" s="23" t="s">
        <v>180</v>
      </c>
      <c r="BE167" s="230">
        <f>IF(N167="základní",J167,0)</f>
        <v>0</v>
      </c>
      <c r="BF167" s="230">
        <f>IF(N167="snížená",J167,0)</f>
        <v>0</v>
      </c>
      <c r="BG167" s="230">
        <f>IF(N167="zákl. přenesená",J167,0)</f>
        <v>0</v>
      </c>
      <c r="BH167" s="230">
        <f>IF(N167="sníž. přenesená",J167,0)</f>
        <v>0</v>
      </c>
      <c r="BI167" s="230">
        <f>IF(N167="nulová",J167,0)</f>
        <v>0</v>
      </c>
      <c r="BJ167" s="23" t="s">
        <v>187</v>
      </c>
      <c r="BK167" s="230">
        <f>ROUND(I167*H167,0)</f>
        <v>0</v>
      </c>
      <c r="BL167" s="23" t="s">
        <v>186</v>
      </c>
      <c r="BM167" s="23" t="s">
        <v>274</v>
      </c>
    </row>
    <row r="168" spans="2:51" s="11" customFormat="1" ht="13.5">
      <c r="B168" s="231"/>
      <c r="C168" s="232"/>
      <c r="D168" s="233" t="s">
        <v>194</v>
      </c>
      <c r="E168" s="234" t="s">
        <v>22</v>
      </c>
      <c r="F168" s="235" t="s">
        <v>275</v>
      </c>
      <c r="G168" s="232"/>
      <c r="H168" s="236">
        <v>26.34</v>
      </c>
      <c r="I168" s="237"/>
      <c r="J168" s="232"/>
      <c r="K168" s="232"/>
      <c r="L168" s="238"/>
      <c r="M168" s="239"/>
      <c r="N168" s="240"/>
      <c r="O168" s="240"/>
      <c r="P168" s="240"/>
      <c r="Q168" s="240"/>
      <c r="R168" s="240"/>
      <c r="S168" s="240"/>
      <c r="T168" s="241"/>
      <c r="AT168" s="242" t="s">
        <v>194</v>
      </c>
      <c r="AU168" s="242" t="s">
        <v>187</v>
      </c>
      <c r="AV168" s="11" t="s">
        <v>187</v>
      </c>
      <c r="AW168" s="11" t="s">
        <v>35</v>
      </c>
      <c r="AX168" s="11" t="s">
        <v>73</v>
      </c>
      <c r="AY168" s="242" t="s">
        <v>180</v>
      </c>
    </row>
    <row r="169" spans="2:51" s="12" customFormat="1" ht="13.5">
      <c r="B169" s="243"/>
      <c r="C169" s="244"/>
      <c r="D169" s="233" t="s">
        <v>194</v>
      </c>
      <c r="E169" s="245" t="s">
        <v>22</v>
      </c>
      <c r="F169" s="246" t="s">
        <v>196</v>
      </c>
      <c r="G169" s="244"/>
      <c r="H169" s="247">
        <v>26.34</v>
      </c>
      <c r="I169" s="248"/>
      <c r="J169" s="244"/>
      <c r="K169" s="244"/>
      <c r="L169" s="249"/>
      <c r="M169" s="250"/>
      <c r="N169" s="251"/>
      <c r="O169" s="251"/>
      <c r="P169" s="251"/>
      <c r="Q169" s="251"/>
      <c r="R169" s="251"/>
      <c r="S169" s="251"/>
      <c r="T169" s="252"/>
      <c r="AT169" s="253" t="s">
        <v>194</v>
      </c>
      <c r="AU169" s="253" t="s">
        <v>187</v>
      </c>
      <c r="AV169" s="12" t="s">
        <v>186</v>
      </c>
      <c r="AW169" s="12" t="s">
        <v>35</v>
      </c>
      <c r="AX169" s="12" t="s">
        <v>10</v>
      </c>
      <c r="AY169" s="253" t="s">
        <v>180</v>
      </c>
    </row>
    <row r="170" spans="2:65" s="1" customFormat="1" ht="22.8" customHeight="1">
      <c r="B170" s="45"/>
      <c r="C170" s="220" t="s">
        <v>229</v>
      </c>
      <c r="D170" s="220" t="s">
        <v>182</v>
      </c>
      <c r="E170" s="221" t="s">
        <v>276</v>
      </c>
      <c r="F170" s="222" t="s">
        <v>277</v>
      </c>
      <c r="G170" s="223" t="s">
        <v>203</v>
      </c>
      <c r="H170" s="224">
        <v>1</v>
      </c>
      <c r="I170" s="225"/>
      <c r="J170" s="224">
        <f>ROUND(I170*H170,0)</f>
        <v>0</v>
      </c>
      <c r="K170" s="222" t="s">
        <v>193</v>
      </c>
      <c r="L170" s="71"/>
      <c r="M170" s="226" t="s">
        <v>22</v>
      </c>
      <c r="N170" s="227" t="s">
        <v>45</v>
      </c>
      <c r="O170" s="46"/>
      <c r="P170" s="228">
        <f>O170*H170</f>
        <v>0</v>
      </c>
      <c r="Q170" s="228">
        <v>0</v>
      </c>
      <c r="R170" s="228">
        <f>Q170*H170</f>
        <v>0</v>
      </c>
      <c r="S170" s="228">
        <v>0</v>
      </c>
      <c r="T170" s="229">
        <f>S170*H170</f>
        <v>0</v>
      </c>
      <c r="AR170" s="23" t="s">
        <v>186</v>
      </c>
      <c r="AT170" s="23" t="s">
        <v>182</v>
      </c>
      <c r="AU170" s="23" t="s">
        <v>187</v>
      </c>
      <c r="AY170" s="23" t="s">
        <v>180</v>
      </c>
      <c r="BE170" s="230">
        <f>IF(N170="základní",J170,0)</f>
        <v>0</v>
      </c>
      <c r="BF170" s="230">
        <f>IF(N170="snížená",J170,0)</f>
        <v>0</v>
      </c>
      <c r="BG170" s="230">
        <f>IF(N170="zákl. přenesená",J170,0)</f>
        <v>0</v>
      </c>
      <c r="BH170" s="230">
        <f>IF(N170="sníž. přenesená",J170,0)</f>
        <v>0</v>
      </c>
      <c r="BI170" s="230">
        <f>IF(N170="nulová",J170,0)</f>
        <v>0</v>
      </c>
      <c r="BJ170" s="23" t="s">
        <v>187</v>
      </c>
      <c r="BK170" s="230">
        <f>ROUND(I170*H170,0)</f>
        <v>0</v>
      </c>
      <c r="BL170" s="23" t="s">
        <v>186</v>
      </c>
      <c r="BM170" s="23" t="s">
        <v>278</v>
      </c>
    </row>
    <row r="171" spans="2:51" s="11" customFormat="1" ht="13.5">
      <c r="B171" s="231"/>
      <c r="C171" s="232"/>
      <c r="D171" s="233" t="s">
        <v>194</v>
      </c>
      <c r="E171" s="234" t="s">
        <v>22</v>
      </c>
      <c r="F171" s="235" t="s">
        <v>279</v>
      </c>
      <c r="G171" s="232"/>
      <c r="H171" s="236">
        <v>1</v>
      </c>
      <c r="I171" s="237"/>
      <c r="J171" s="232"/>
      <c r="K171" s="232"/>
      <c r="L171" s="238"/>
      <c r="M171" s="239"/>
      <c r="N171" s="240"/>
      <c r="O171" s="240"/>
      <c r="P171" s="240"/>
      <c r="Q171" s="240"/>
      <c r="R171" s="240"/>
      <c r="S171" s="240"/>
      <c r="T171" s="241"/>
      <c r="AT171" s="242" t="s">
        <v>194</v>
      </c>
      <c r="AU171" s="242" t="s">
        <v>187</v>
      </c>
      <c r="AV171" s="11" t="s">
        <v>187</v>
      </c>
      <c r="AW171" s="11" t="s">
        <v>35</v>
      </c>
      <c r="AX171" s="11" t="s">
        <v>73</v>
      </c>
      <c r="AY171" s="242" t="s">
        <v>180</v>
      </c>
    </row>
    <row r="172" spans="2:51" s="12" customFormat="1" ht="13.5">
      <c r="B172" s="243"/>
      <c r="C172" s="244"/>
      <c r="D172" s="233" t="s">
        <v>194</v>
      </c>
      <c r="E172" s="245" t="s">
        <v>22</v>
      </c>
      <c r="F172" s="246" t="s">
        <v>196</v>
      </c>
      <c r="G172" s="244"/>
      <c r="H172" s="247">
        <v>1</v>
      </c>
      <c r="I172" s="248"/>
      <c r="J172" s="244"/>
      <c r="K172" s="244"/>
      <c r="L172" s="249"/>
      <c r="M172" s="250"/>
      <c r="N172" s="251"/>
      <c r="O172" s="251"/>
      <c r="P172" s="251"/>
      <c r="Q172" s="251"/>
      <c r="R172" s="251"/>
      <c r="S172" s="251"/>
      <c r="T172" s="252"/>
      <c r="AT172" s="253" t="s">
        <v>194</v>
      </c>
      <c r="AU172" s="253" t="s">
        <v>187</v>
      </c>
      <c r="AV172" s="12" t="s">
        <v>186</v>
      </c>
      <c r="AW172" s="12" t="s">
        <v>35</v>
      </c>
      <c r="AX172" s="12" t="s">
        <v>10</v>
      </c>
      <c r="AY172" s="253" t="s">
        <v>180</v>
      </c>
    </row>
    <row r="173" spans="2:63" s="10" customFormat="1" ht="29.85" customHeight="1">
      <c r="B173" s="204"/>
      <c r="C173" s="205"/>
      <c r="D173" s="206" t="s">
        <v>72</v>
      </c>
      <c r="E173" s="218" t="s">
        <v>280</v>
      </c>
      <c r="F173" s="218" t="s">
        <v>281</v>
      </c>
      <c r="G173" s="205"/>
      <c r="H173" s="205"/>
      <c r="I173" s="208"/>
      <c r="J173" s="219">
        <f>BK173</f>
        <v>0</v>
      </c>
      <c r="K173" s="205"/>
      <c r="L173" s="210"/>
      <c r="M173" s="211"/>
      <c r="N173" s="212"/>
      <c r="O173" s="212"/>
      <c r="P173" s="213">
        <f>SUM(P174:P185)</f>
        <v>0</v>
      </c>
      <c r="Q173" s="212"/>
      <c r="R173" s="213">
        <f>SUM(R174:R185)</f>
        <v>0</v>
      </c>
      <c r="S173" s="212"/>
      <c r="T173" s="214">
        <f>SUM(T174:T185)</f>
        <v>0</v>
      </c>
      <c r="AR173" s="215" t="s">
        <v>10</v>
      </c>
      <c r="AT173" s="216" t="s">
        <v>72</v>
      </c>
      <c r="AU173" s="216" t="s">
        <v>10</v>
      </c>
      <c r="AY173" s="215" t="s">
        <v>180</v>
      </c>
      <c r="BK173" s="217">
        <f>SUM(BK174:BK185)</f>
        <v>0</v>
      </c>
    </row>
    <row r="174" spans="2:65" s="1" customFormat="1" ht="22.8" customHeight="1">
      <c r="B174" s="45"/>
      <c r="C174" s="220" t="s">
        <v>282</v>
      </c>
      <c r="D174" s="220" t="s">
        <v>182</v>
      </c>
      <c r="E174" s="221" t="s">
        <v>283</v>
      </c>
      <c r="F174" s="222" t="s">
        <v>284</v>
      </c>
      <c r="G174" s="223" t="s">
        <v>285</v>
      </c>
      <c r="H174" s="224">
        <v>2.85</v>
      </c>
      <c r="I174" s="225"/>
      <c r="J174" s="224">
        <f>ROUND(I174*H174,0)</f>
        <v>0</v>
      </c>
      <c r="K174" s="222" t="s">
        <v>193</v>
      </c>
      <c r="L174" s="71"/>
      <c r="M174" s="226" t="s">
        <v>22</v>
      </c>
      <c r="N174" s="227" t="s">
        <v>45</v>
      </c>
      <c r="O174" s="46"/>
      <c r="P174" s="228">
        <f>O174*H174</f>
        <v>0</v>
      </c>
      <c r="Q174" s="228">
        <v>0</v>
      </c>
      <c r="R174" s="228">
        <f>Q174*H174</f>
        <v>0</v>
      </c>
      <c r="S174" s="228">
        <v>0</v>
      </c>
      <c r="T174" s="229">
        <f>S174*H174</f>
        <v>0</v>
      </c>
      <c r="AR174" s="23" t="s">
        <v>186</v>
      </c>
      <c r="AT174" s="23" t="s">
        <v>182</v>
      </c>
      <c r="AU174" s="23" t="s">
        <v>187</v>
      </c>
      <c r="AY174" s="23" t="s">
        <v>180</v>
      </c>
      <c r="BE174" s="230">
        <f>IF(N174="základní",J174,0)</f>
        <v>0</v>
      </c>
      <c r="BF174" s="230">
        <f>IF(N174="snížená",J174,0)</f>
        <v>0</v>
      </c>
      <c r="BG174" s="230">
        <f>IF(N174="zákl. přenesená",J174,0)</f>
        <v>0</v>
      </c>
      <c r="BH174" s="230">
        <f>IF(N174="sníž. přenesená",J174,0)</f>
        <v>0</v>
      </c>
      <c r="BI174" s="230">
        <f>IF(N174="nulová",J174,0)</f>
        <v>0</v>
      </c>
      <c r="BJ174" s="23" t="s">
        <v>187</v>
      </c>
      <c r="BK174" s="230">
        <f>ROUND(I174*H174,0)</f>
        <v>0</v>
      </c>
      <c r="BL174" s="23" t="s">
        <v>186</v>
      </c>
      <c r="BM174" s="23" t="s">
        <v>286</v>
      </c>
    </row>
    <row r="175" spans="2:47" s="1" customFormat="1" ht="13.5">
      <c r="B175" s="45"/>
      <c r="C175" s="73"/>
      <c r="D175" s="233" t="s">
        <v>205</v>
      </c>
      <c r="E175" s="73"/>
      <c r="F175" s="254" t="s">
        <v>287</v>
      </c>
      <c r="G175" s="73"/>
      <c r="H175" s="73"/>
      <c r="I175" s="190"/>
      <c r="J175" s="73"/>
      <c r="K175" s="73"/>
      <c r="L175" s="71"/>
      <c r="M175" s="255"/>
      <c r="N175" s="46"/>
      <c r="O175" s="46"/>
      <c r="P175" s="46"/>
      <c r="Q175" s="46"/>
      <c r="R175" s="46"/>
      <c r="S175" s="46"/>
      <c r="T175" s="94"/>
      <c r="AT175" s="23" t="s">
        <v>205</v>
      </c>
      <c r="AU175" s="23" t="s">
        <v>187</v>
      </c>
    </row>
    <row r="176" spans="2:65" s="1" customFormat="1" ht="34.2" customHeight="1">
      <c r="B176" s="45"/>
      <c r="C176" s="220" t="s">
        <v>232</v>
      </c>
      <c r="D176" s="220" t="s">
        <v>182</v>
      </c>
      <c r="E176" s="221" t="s">
        <v>288</v>
      </c>
      <c r="F176" s="222" t="s">
        <v>289</v>
      </c>
      <c r="G176" s="223" t="s">
        <v>285</v>
      </c>
      <c r="H176" s="224">
        <v>2.85</v>
      </c>
      <c r="I176" s="225"/>
      <c r="J176" s="224">
        <f>ROUND(I176*H176,0)</f>
        <v>0</v>
      </c>
      <c r="K176" s="222" t="s">
        <v>193</v>
      </c>
      <c r="L176" s="71"/>
      <c r="M176" s="226" t="s">
        <v>22</v>
      </c>
      <c r="N176" s="227" t="s">
        <v>45</v>
      </c>
      <c r="O176" s="46"/>
      <c r="P176" s="228">
        <f>O176*H176</f>
        <v>0</v>
      </c>
      <c r="Q176" s="228">
        <v>0</v>
      </c>
      <c r="R176" s="228">
        <f>Q176*H176</f>
        <v>0</v>
      </c>
      <c r="S176" s="228">
        <v>0</v>
      </c>
      <c r="T176" s="229">
        <f>S176*H176</f>
        <v>0</v>
      </c>
      <c r="AR176" s="23" t="s">
        <v>186</v>
      </c>
      <c r="AT176" s="23" t="s">
        <v>182</v>
      </c>
      <c r="AU176" s="23" t="s">
        <v>187</v>
      </c>
      <c r="AY176" s="23" t="s">
        <v>180</v>
      </c>
      <c r="BE176" s="230">
        <f>IF(N176="základní",J176,0)</f>
        <v>0</v>
      </c>
      <c r="BF176" s="230">
        <f>IF(N176="snížená",J176,0)</f>
        <v>0</v>
      </c>
      <c r="BG176" s="230">
        <f>IF(N176="zákl. přenesená",J176,0)</f>
        <v>0</v>
      </c>
      <c r="BH176" s="230">
        <f>IF(N176="sníž. přenesená",J176,0)</f>
        <v>0</v>
      </c>
      <c r="BI176" s="230">
        <f>IF(N176="nulová",J176,0)</f>
        <v>0</v>
      </c>
      <c r="BJ176" s="23" t="s">
        <v>187</v>
      </c>
      <c r="BK176" s="230">
        <f>ROUND(I176*H176,0)</f>
        <v>0</v>
      </c>
      <c r="BL176" s="23" t="s">
        <v>186</v>
      </c>
      <c r="BM176" s="23" t="s">
        <v>290</v>
      </c>
    </row>
    <row r="177" spans="2:47" s="1" customFormat="1" ht="13.5">
      <c r="B177" s="45"/>
      <c r="C177" s="73"/>
      <c r="D177" s="233" t="s">
        <v>205</v>
      </c>
      <c r="E177" s="73"/>
      <c r="F177" s="254" t="s">
        <v>291</v>
      </c>
      <c r="G177" s="73"/>
      <c r="H177" s="73"/>
      <c r="I177" s="190"/>
      <c r="J177" s="73"/>
      <c r="K177" s="73"/>
      <c r="L177" s="71"/>
      <c r="M177" s="255"/>
      <c r="N177" s="46"/>
      <c r="O177" s="46"/>
      <c r="P177" s="46"/>
      <c r="Q177" s="46"/>
      <c r="R177" s="46"/>
      <c r="S177" s="46"/>
      <c r="T177" s="94"/>
      <c r="AT177" s="23" t="s">
        <v>205</v>
      </c>
      <c r="AU177" s="23" t="s">
        <v>187</v>
      </c>
    </row>
    <row r="178" spans="2:65" s="1" customFormat="1" ht="22.8" customHeight="1">
      <c r="B178" s="45"/>
      <c r="C178" s="220" t="s">
        <v>9</v>
      </c>
      <c r="D178" s="220" t="s">
        <v>182</v>
      </c>
      <c r="E178" s="221" t="s">
        <v>292</v>
      </c>
      <c r="F178" s="222" t="s">
        <v>293</v>
      </c>
      <c r="G178" s="223" t="s">
        <v>285</v>
      </c>
      <c r="H178" s="224">
        <v>2.85</v>
      </c>
      <c r="I178" s="225"/>
      <c r="J178" s="224">
        <f>ROUND(I178*H178,0)</f>
        <v>0</v>
      </c>
      <c r="K178" s="222" t="s">
        <v>193</v>
      </c>
      <c r="L178" s="71"/>
      <c r="M178" s="226" t="s">
        <v>22</v>
      </c>
      <c r="N178" s="227" t="s">
        <v>45</v>
      </c>
      <c r="O178" s="46"/>
      <c r="P178" s="228">
        <f>O178*H178</f>
        <v>0</v>
      </c>
      <c r="Q178" s="228">
        <v>0</v>
      </c>
      <c r="R178" s="228">
        <f>Q178*H178</f>
        <v>0</v>
      </c>
      <c r="S178" s="228">
        <v>0</v>
      </c>
      <c r="T178" s="229">
        <f>S178*H178</f>
        <v>0</v>
      </c>
      <c r="AR178" s="23" t="s">
        <v>186</v>
      </c>
      <c r="AT178" s="23" t="s">
        <v>182</v>
      </c>
      <c r="AU178" s="23" t="s">
        <v>187</v>
      </c>
      <c r="AY178" s="23" t="s">
        <v>180</v>
      </c>
      <c r="BE178" s="230">
        <f>IF(N178="základní",J178,0)</f>
        <v>0</v>
      </c>
      <c r="BF178" s="230">
        <f>IF(N178="snížená",J178,0)</f>
        <v>0</v>
      </c>
      <c r="BG178" s="230">
        <f>IF(N178="zákl. přenesená",J178,0)</f>
        <v>0</v>
      </c>
      <c r="BH178" s="230">
        <f>IF(N178="sníž. přenesená",J178,0)</f>
        <v>0</v>
      </c>
      <c r="BI178" s="230">
        <f>IF(N178="nulová",J178,0)</f>
        <v>0</v>
      </c>
      <c r="BJ178" s="23" t="s">
        <v>187</v>
      </c>
      <c r="BK178" s="230">
        <f>ROUND(I178*H178,0)</f>
        <v>0</v>
      </c>
      <c r="BL178" s="23" t="s">
        <v>186</v>
      </c>
      <c r="BM178" s="23" t="s">
        <v>294</v>
      </c>
    </row>
    <row r="179" spans="2:47" s="1" customFormat="1" ht="13.5">
      <c r="B179" s="45"/>
      <c r="C179" s="73"/>
      <c r="D179" s="233" t="s">
        <v>205</v>
      </c>
      <c r="E179" s="73"/>
      <c r="F179" s="254" t="s">
        <v>295</v>
      </c>
      <c r="G179" s="73"/>
      <c r="H179" s="73"/>
      <c r="I179" s="190"/>
      <c r="J179" s="73"/>
      <c r="K179" s="73"/>
      <c r="L179" s="71"/>
      <c r="M179" s="255"/>
      <c r="N179" s="46"/>
      <c r="O179" s="46"/>
      <c r="P179" s="46"/>
      <c r="Q179" s="46"/>
      <c r="R179" s="46"/>
      <c r="S179" s="46"/>
      <c r="T179" s="94"/>
      <c r="AT179" s="23" t="s">
        <v>205</v>
      </c>
      <c r="AU179" s="23" t="s">
        <v>187</v>
      </c>
    </row>
    <row r="180" spans="2:65" s="1" customFormat="1" ht="34.2" customHeight="1">
      <c r="B180" s="45"/>
      <c r="C180" s="220" t="s">
        <v>240</v>
      </c>
      <c r="D180" s="220" t="s">
        <v>182</v>
      </c>
      <c r="E180" s="221" t="s">
        <v>296</v>
      </c>
      <c r="F180" s="222" t="s">
        <v>297</v>
      </c>
      <c r="G180" s="223" t="s">
        <v>285</v>
      </c>
      <c r="H180" s="224">
        <v>13.75</v>
      </c>
      <c r="I180" s="225"/>
      <c r="J180" s="224">
        <f>ROUND(I180*H180,0)</f>
        <v>0</v>
      </c>
      <c r="K180" s="222" t="s">
        <v>193</v>
      </c>
      <c r="L180" s="71"/>
      <c r="M180" s="226" t="s">
        <v>22</v>
      </c>
      <c r="N180" s="227" t="s">
        <v>45</v>
      </c>
      <c r="O180" s="46"/>
      <c r="P180" s="228">
        <f>O180*H180</f>
        <v>0</v>
      </c>
      <c r="Q180" s="228">
        <v>0</v>
      </c>
      <c r="R180" s="228">
        <f>Q180*H180</f>
        <v>0</v>
      </c>
      <c r="S180" s="228">
        <v>0</v>
      </c>
      <c r="T180" s="229">
        <f>S180*H180</f>
        <v>0</v>
      </c>
      <c r="AR180" s="23" t="s">
        <v>186</v>
      </c>
      <c r="AT180" s="23" t="s">
        <v>182</v>
      </c>
      <c r="AU180" s="23" t="s">
        <v>187</v>
      </c>
      <c r="AY180" s="23" t="s">
        <v>180</v>
      </c>
      <c r="BE180" s="230">
        <f>IF(N180="základní",J180,0)</f>
        <v>0</v>
      </c>
      <c r="BF180" s="230">
        <f>IF(N180="snížená",J180,0)</f>
        <v>0</v>
      </c>
      <c r="BG180" s="230">
        <f>IF(N180="zákl. přenesená",J180,0)</f>
        <v>0</v>
      </c>
      <c r="BH180" s="230">
        <f>IF(N180="sníž. přenesená",J180,0)</f>
        <v>0</v>
      </c>
      <c r="BI180" s="230">
        <f>IF(N180="nulová",J180,0)</f>
        <v>0</v>
      </c>
      <c r="BJ180" s="23" t="s">
        <v>187</v>
      </c>
      <c r="BK180" s="230">
        <f>ROUND(I180*H180,0)</f>
        <v>0</v>
      </c>
      <c r="BL180" s="23" t="s">
        <v>186</v>
      </c>
      <c r="BM180" s="23" t="s">
        <v>298</v>
      </c>
    </row>
    <row r="181" spans="2:47" s="1" customFormat="1" ht="13.5">
      <c r="B181" s="45"/>
      <c r="C181" s="73"/>
      <c r="D181" s="233" t="s">
        <v>205</v>
      </c>
      <c r="E181" s="73"/>
      <c r="F181" s="254" t="s">
        <v>295</v>
      </c>
      <c r="G181" s="73"/>
      <c r="H181" s="73"/>
      <c r="I181" s="190"/>
      <c r="J181" s="73"/>
      <c r="K181" s="73"/>
      <c r="L181" s="71"/>
      <c r="M181" s="255"/>
      <c r="N181" s="46"/>
      <c r="O181" s="46"/>
      <c r="P181" s="46"/>
      <c r="Q181" s="46"/>
      <c r="R181" s="46"/>
      <c r="S181" s="46"/>
      <c r="T181" s="94"/>
      <c r="AT181" s="23" t="s">
        <v>205</v>
      </c>
      <c r="AU181" s="23" t="s">
        <v>187</v>
      </c>
    </row>
    <row r="182" spans="2:51" s="11" customFormat="1" ht="13.5">
      <c r="B182" s="231"/>
      <c r="C182" s="232"/>
      <c r="D182" s="233" t="s">
        <v>194</v>
      </c>
      <c r="E182" s="234" t="s">
        <v>22</v>
      </c>
      <c r="F182" s="235" t="s">
        <v>299</v>
      </c>
      <c r="G182" s="232"/>
      <c r="H182" s="236">
        <v>13.75</v>
      </c>
      <c r="I182" s="237"/>
      <c r="J182" s="232"/>
      <c r="K182" s="232"/>
      <c r="L182" s="238"/>
      <c r="M182" s="239"/>
      <c r="N182" s="240"/>
      <c r="O182" s="240"/>
      <c r="P182" s="240"/>
      <c r="Q182" s="240"/>
      <c r="R182" s="240"/>
      <c r="S182" s="240"/>
      <c r="T182" s="241"/>
      <c r="AT182" s="242" t="s">
        <v>194</v>
      </c>
      <c r="AU182" s="242" t="s">
        <v>187</v>
      </c>
      <c r="AV182" s="11" t="s">
        <v>187</v>
      </c>
      <c r="AW182" s="11" t="s">
        <v>35</v>
      </c>
      <c r="AX182" s="11" t="s">
        <v>73</v>
      </c>
      <c r="AY182" s="242" t="s">
        <v>180</v>
      </c>
    </row>
    <row r="183" spans="2:51" s="12" customFormat="1" ht="13.5">
      <c r="B183" s="243"/>
      <c r="C183" s="244"/>
      <c r="D183" s="233" t="s">
        <v>194</v>
      </c>
      <c r="E183" s="245" t="s">
        <v>22</v>
      </c>
      <c r="F183" s="246" t="s">
        <v>196</v>
      </c>
      <c r="G183" s="244"/>
      <c r="H183" s="247">
        <v>13.75</v>
      </c>
      <c r="I183" s="248"/>
      <c r="J183" s="244"/>
      <c r="K183" s="244"/>
      <c r="L183" s="249"/>
      <c r="M183" s="250"/>
      <c r="N183" s="251"/>
      <c r="O183" s="251"/>
      <c r="P183" s="251"/>
      <c r="Q183" s="251"/>
      <c r="R183" s="251"/>
      <c r="S183" s="251"/>
      <c r="T183" s="252"/>
      <c r="AT183" s="253" t="s">
        <v>194</v>
      </c>
      <c r="AU183" s="253" t="s">
        <v>187</v>
      </c>
      <c r="AV183" s="12" t="s">
        <v>186</v>
      </c>
      <c r="AW183" s="12" t="s">
        <v>35</v>
      </c>
      <c r="AX183" s="12" t="s">
        <v>10</v>
      </c>
      <c r="AY183" s="253" t="s">
        <v>180</v>
      </c>
    </row>
    <row r="184" spans="2:65" s="1" customFormat="1" ht="34.2" customHeight="1">
      <c r="B184" s="45"/>
      <c r="C184" s="220" t="s">
        <v>300</v>
      </c>
      <c r="D184" s="220" t="s">
        <v>182</v>
      </c>
      <c r="E184" s="221" t="s">
        <v>301</v>
      </c>
      <c r="F184" s="222" t="s">
        <v>302</v>
      </c>
      <c r="G184" s="223" t="s">
        <v>285</v>
      </c>
      <c r="H184" s="224">
        <v>2.75</v>
      </c>
      <c r="I184" s="225"/>
      <c r="J184" s="224">
        <f>ROUND(I184*H184,0)</f>
        <v>0</v>
      </c>
      <c r="K184" s="222" t="s">
        <v>193</v>
      </c>
      <c r="L184" s="71"/>
      <c r="M184" s="226" t="s">
        <v>22</v>
      </c>
      <c r="N184" s="227" t="s">
        <v>45</v>
      </c>
      <c r="O184" s="46"/>
      <c r="P184" s="228">
        <f>O184*H184</f>
        <v>0</v>
      </c>
      <c r="Q184" s="228">
        <v>0</v>
      </c>
      <c r="R184" s="228">
        <f>Q184*H184</f>
        <v>0</v>
      </c>
      <c r="S184" s="228">
        <v>0</v>
      </c>
      <c r="T184" s="229">
        <f>S184*H184</f>
        <v>0</v>
      </c>
      <c r="AR184" s="23" t="s">
        <v>186</v>
      </c>
      <c r="AT184" s="23" t="s">
        <v>182</v>
      </c>
      <c r="AU184" s="23" t="s">
        <v>187</v>
      </c>
      <c r="AY184" s="23" t="s">
        <v>180</v>
      </c>
      <c r="BE184" s="230">
        <f>IF(N184="základní",J184,0)</f>
        <v>0</v>
      </c>
      <c r="BF184" s="230">
        <f>IF(N184="snížená",J184,0)</f>
        <v>0</v>
      </c>
      <c r="BG184" s="230">
        <f>IF(N184="zákl. přenesená",J184,0)</f>
        <v>0</v>
      </c>
      <c r="BH184" s="230">
        <f>IF(N184="sníž. přenesená",J184,0)</f>
        <v>0</v>
      </c>
      <c r="BI184" s="230">
        <f>IF(N184="nulová",J184,0)</f>
        <v>0</v>
      </c>
      <c r="BJ184" s="23" t="s">
        <v>187</v>
      </c>
      <c r="BK184" s="230">
        <f>ROUND(I184*H184,0)</f>
        <v>0</v>
      </c>
      <c r="BL184" s="23" t="s">
        <v>186</v>
      </c>
      <c r="BM184" s="23" t="s">
        <v>303</v>
      </c>
    </row>
    <row r="185" spans="2:47" s="1" customFormat="1" ht="13.5">
      <c r="B185" s="45"/>
      <c r="C185" s="73"/>
      <c r="D185" s="233" t="s">
        <v>205</v>
      </c>
      <c r="E185" s="73"/>
      <c r="F185" s="254" t="s">
        <v>304</v>
      </c>
      <c r="G185" s="73"/>
      <c r="H185" s="73"/>
      <c r="I185" s="190"/>
      <c r="J185" s="73"/>
      <c r="K185" s="73"/>
      <c r="L185" s="71"/>
      <c r="M185" s="255"/>
      <c r="N185" s="46"/>
      <c r="O185" s="46"/>
      <c r="P185" s="46"/>
      <c r="Q185" s="46"/>
      <c r="R185" s="46"/>
      <c r="S185" s="46"/>
      <c r="T185" s="94"/>
      <c r="AT185" s="23" t="s">
        <v>205</v>
      </c>
      <c r="AU185" s="23" t="s">
        <v>187</v>
      </c>
    </row>
    <row r="186" spans="2:63" s="10" customFormat="1" ht="29.85" customHeight="1">
      <c r="B186" s="204"/>
      <c r="C186" s="205"/>
      <c r="D186" s="206" t="s">
        <v>72</v>
      </c>
      <c r="E186" s="218" t="s">
        <v>305</v>
      </c>
      <c r="F186" s="218" t="s">
        <v>306</v>
      </c>
      <c r="G186" s="205"/>
      <c r="H186" s="205"/>
      <c r="I186" s="208"/>
      <c r="J186" s="219">
        <f>BK186</f>
        <v>0</v>
      </c>
      <c r="K186" s="205"/>
      <c r="L186" s="210"/>
      <c r="M186" s="211"/>
      <c r="N186" s="212"/>
      <c r="O186" s="212"/>
      <c r="P186" s="213">
        <f>SUM(P187:P188)</f>
        <v>0</v>
      </c>
      <c r="Q186" s="212"/>
      <c r="R186" s="213">
        <f>SUM(R187:R188)</f>
        <v>0</v>
      </c>
      <c r="S186" s="212"/>
      <c r="T186" s="214">
        <f>SUM(T187:T188)</f>
        <v>0</v>
      </c>
      <c r="AR186" s="215" t="s">
        <v>10</v>
      </c>
      <c r="AT186" s="216" t="s">
        <v>72</v>
      </c>
      <c r="AU186" s="216" t="s">
        <v>10</v>
      </c>
      <c r="AY186" s="215" t="s">
        <v>180</v>
      </c>
      <c r="BK186" s="217">
        <f>SUM(BK187:BK188)</f>
        <v>0</v>
      </c>
    </row>
    <row r="187" spans="2:65" s="1" customFormat="1" ht="45.6" customHeight="1">
      <c r="B187" s="45"/>
      <c r="C187" s="220" t="s">
        <v>243</v>
      </c>
      <c r="D187" s="220" t="s">
        <v>182</v>
      </c>
      <c r="E187" s="221" t="s">
        <v>307</v>
      </c>
      <c r="F187" s="222" t="s">
        <v>308</v>
      </c>
      <c r="G187" s="223" t="s">
        <v>285</v>
      </c>
      <c r="H187" s="224">
        <v>2.31</v>
      </c>
      <c r="I187" s="225"/>
      <c r="J187" s="224">
        <f>ROUND(I187*H187,0)</f>
        <v>0</v>
      </c>
      <c r="K187" s="222" t="s">
        <v>193</v>
      </c>
      <c r="L187" s="71"/>
      <c r="M187" s="226" t="s">
        <v>22</v>
      </c>
      <c r="N187" s="227" t="s">
        <v>45</v>
      </c>
      <c r="O187" s="46"/>
      <c r="P187" s="228">
        <f>O187*H187</f>
        <v>0</v>
      </c>
      <c r="Q187" s="228">
        <v>0</v>
      </c>
      <c r="R187" s="228">
        <f>Q187*H187</f>
        <v>0</v>
      </c>
      <c r="S187" s="228">
        <v>0</v>
      </c>
      <c r="T187" s="229">
        <f>S187*H187</f>
        <v>0</v>
      </c>
      <c r="AR187" s="23" t="s">
        <v>186</v>
      </c>
      <c r="AT187" s="23" t="s">
        <v>182</v>
      </c>
      <c r="AU187" s="23" t="s">
        <v>187</v>
      </c>
      <c r="AY187" s="23" t="s">
        <v>180</v>
      </c>
      <c r="BE187" s="230">
        <f>IF(N187="základní",J187,0)</f>
        <v>0</v>
      </c>
      <c r="BF187" s="230">
        <f>IF(N187="snížená",J187,0)</f>
        <v>0</v>
      </c>
      <c r="BG187" s="230">
        <f>IF(N187="zákl. přenesená",J187,0)</f>
        <v>0</v>
      </c>
      <c r="BH187" s="230">
        <f>IF(N187="sníž. přenesená",J187,0)</f>
        <v>0</v>
      </c>
      <c r="BI187" s="230">
        <f>IF(N187="nulová",J187,0)</f>
        <v>0</v>
      </c>
      <c r="BJ187" s="23" t="s">
        <v>187</v>
      </c>
      <c r="BK187" s="230">
        <f>ROUND(I187*H187,0)</f>
        <v>0</v>
      </c>
      <c r="BL187" s="23" t="s">
        <v>186</v>
      </c>
      <c r="BM187" s="23" t="s">
        <v>309</v>
      </c>
    </row>
    <row r="188" spans="2:47" s="1" customFormat="1" ht="13.5">
      <c r="B188" s="45"/>
      <c r="C188" s="73"/>
      <c r="D188" s="233" t="s">
        <v>205</v>
      </c>
      <c r="E188" s="73"/>
      <c r="F188" s="254" t="s">
        <v>310</v>
      </c>
      <c r="G188" s="73"/>
      <c r="H188" s="73"/>
      <c r="I188" s="190"/>
      <c r="J188" s="73"/>
      <c r="K188" s="73"/>
      <c r="L188" s="71"/>
      <c r="M188" s="255"/>
      <c r="N188" s="46"/>
      <c r="O188" s="46"/>
      <c r="P188" s="46"/>
      <c r="Q188" s="46"/>
      <c r="R188" s="46"/>
      <c r="S188" s="46"/>
      <c r="T188" s="94"/>
      <c r="AT188" s="23" t="s">
        <v>205</v>
      </c>
      <c r="AU188" s="23" t="s">
        <v>187</v>
      </c>
    </row>
    <row r="189" spans="2:63" s="10" customFormat="1" ht="37.4" customHeight="1">
      <c r="B189" s="204"/>
      <c r="C189" s="205"/>
      <c r="D189" s="206" t="s">
        <v>72</v>
      </c>
      <c r="E189" s="207" t="s">
        <v>311</v>
      </c>
      <c r="F189" s="207" t="s">
        <v>312</v>
      </c>
      <c r="G189" s="205"/>
      <c r="H189" s="205"/>
      <c r="I189" s="208"/>
      <c r="J189" s="209">
        <f>BK189</f>
        <v>0</v>
      </c>
      <c r="K189" s="205"/>
      <c r="L189" s="210"/>
      <c r="M189" s="211"/>
      <c r="N189" s="212"/>
      <c r="O189" s="212"/>
      <c r="P189" s="213">
        <f>P190+P205+P226+P245+P269+P297+P310+P345+P376+P405</f>
        <v>0</v>
      </c>
      <c r="Q189" s="212"/>
      <c r="R189" s="213">
        <f>R190+R205+R226+R245+R269+R297+R310+R345+R376+R405</f>
        <v>0</v>
      </c>
      <c r="S189" s="212"/>
      <c r="T189" s="214">
        <f>T190+T205+T226+T245+T269+T297+T310+T345+T376+T405</f>
        <v>0</v>
      </c>
      <c r="AR189" s="215" t="s">
        <v>187</v>
      </c>
      <c r="AT189" s="216" t="s">
        <v>72</v>
      </c>
      <c r="AU189" s="216" t="s">
        <v>73</v>
      </c>
      <c r="AY189" s="215" t="s">
        <v>180</v>
      </c>
      <c r="BK189" s="217">
        <f>BK190+BK205+BK226+BK245+BK269+BK297+BK310+BK345+BK376+BK405</f>
        <v>0</v>
      </c>
    </row>
    <row r="190" spans="2:63" s="10" customFormat="1" ht="19.9" customHeight="1">
      <c r="B190" s="204"/>
      <c r="C190" s="205"/>
      <c r="D190" s="206" t="s">
        <v>72</v>
      </c>
      <c r="E190" s="218" t="s">
        <v>313</v>
      </c>
      <c r="F190" s="218" t="s">
        <v>314</v>
      </c>
      <c r="G190" s="205"/>
      <c r="H190" s="205"/>
      <c r="I190" s="208"/>
      <c r="J190" s="219">
        <f>BK190</f>
        <v>0</v>
      </c>
      <c r="K190" s="205"/>
      <c r="L190" s="210"/>
      <c r="M190" s="211"/>
      <c r="N190" s="212"/>
      <c r="O190" s="212"/>
      <c r="P190" s="213">
        <f>SUM(P191:P204)</f>
        <v>0</v>
      </c>
      <c r="Q190" s="212"/>
      <c r="R190" s="213">
        <f>SUM(R191:R204)</f>
        <v>0</v>
      </c>
      <c r="S190" s="212"/>
      <c r="T190" s="214">
        <f>SUM(T191:T204)</f>
        <v>0</v>
      </c>
      <c r="AR190" s="215" t="s">
        <v>187</v>
      </c>
      <c r="AT190" s="216" t="s">
        <v>72</v>
      </c>
      <c r="AU190" s="216" t="s">
        <v>10</v>
      </c>
      <c r="AY190" s="215" t="s">
        <v>180</v>
      </c>
      <c r="BK190" s="217">
        <f>SUM(BK191:BK204)</f>
        <v>0</v>
      </c>
    </row>
    <row r="191" spans="2:65" s="1" customFormat="1" ht="14.4" customHeight="1">
      <c r="B191" s="45"/>
      <c r="C191" s="220" t="s">
        <v>315</v>
      </c>
      <c r="D191" s="220" t="s">
        <v>182</v>
      </c>
      <c r="E191" s="221" t="s">
        <v>316</v>
      </c>
      <c r="F191" s="222" t="s">
        <v>317</v>
      </c>
      <c r="G191" s="223" t="s">
        <v>203</v>
      </c>
      <c r="H191" s="224">
        <v>10.06</v>
      </c>
      <c r="I191" s="225"/>
      <c r="J191" s="224">
        <f>ROUND(I191*H191,0)</f>
        <v>0</v>
      </c>
      <c r="K191" s="222" t="s">
        <v>22</v>
      </c>
      <c r="L191" s="71"/>
      <c r="M191" s="226" t="s">
        <v>22</v>
      </c>
      <c r="N191" s="227" t="s">
        <v>45</v>
      </c>
      <c r="O191" s="46"/>
      <c r="P191" s="228">
        <f>O191*H191</f>
        <v>0</v>
      </c>
      <c r="Q191" s="228">
        <v>0</v>
      </c>
      <c r="R191" s="228">
        <f>Q191*H191</f>
        <v>0</v>
      </c>
      <c r="S191" s="228">
        <v>0</v>
      </c>
      <c r="T191" s="229">
        <f>S191*H191</f>
        <v>0</v>
      </c>
      <c r="AR191" s="23" t="s">
        <v>224</v>
      </c>
      <c r="AT191" s="23" t="s">
        <v>182</v>
      </c>
      <c r="AU191" s="23" t="s">
        <v>187</v>
      </c>
      <c r="AY191" s="23" t="s">
        <v>180</v>
      </c>
      <c r="BE191" s="230">
        <f>IF(N191="základní",J191,0)</f>
        <v>0</v>
      </c>
      <c r="BF191" s="230">
        <f>IF(N191="snížená",J191,0)</f>
        <v>0</v>
      </c>
      <c r="BG191" s="230">
        <f>IF(N191="zákl. přenesená",J191,0)</f>
        <v>0</v>
      </c>
      <c r="BH191" s="230">
        <f>IF(N191="sníž. přenesená",J191,0)</f>
        <v>0</v>
      </c>
      <c r="BI191" s="230">
        <f>IF(N191="nulová",J191,0)</f>
        <v>0</v>
      </c>
      <c r="BJ191" s="23" t="s">
        <v>187</v>
      </c>
      <c r="BK191" s="230">
        <f>ROUND(I191*H191,0)</f>
        <v>0</v>
      </c>
      <c r="BL191" s="23" t="s">
        <v>224</v>
      </c>
      <c r="BM191" s="23" t="s">
        <v>318</v>
      </c>
    </row>
    <row r="192" spans="2:51" s="11" customFormat="1" ht="13.5">
      <c r="B192" s="231"/>
      <c r="C192" s="232"/>
      <c r="D192" s="233" t="s">
        <v>194</v>
      </c>
      <c r="E192" s="234" t="s">
        <v>22</v>
      </c>
      <c r="F192" s="235" t="s">
        <v>319</v>
      </c>
      <c r="G192" s="232"/>
      <c r="H192" s="236">
        <v>5.72</v>
      </c>
      <c r="I192" s="237"/>
      <c r="J192" s="232"/>
      <c r="K192" s="232"/>
      <c r="L192" s="238"/>
      <c r="M192" s="239"/>
      <c r="N192" s="240"/>
      <c r="O192" s="240"/>
      <c r="P192" s="240"/>
      <c r="Q192" s="240"/>
      <c r="R192" s="240"/>
      <c r="S192" s="240"/>
      <c r="T192" s="241"/>
      <c r="AT192" s="242" t="s">
        <v>194</v>
      </c>
      <c r="AU192" s="242" t="s">
        <v>187</v>
      </c>
      <c r="AV192" s="11" t="s">
        <v>187</v>
      </c>
      <c r="AW192" s="11" t="s">
        <v>35</v>
      </c>
      <c r="AX192" s="11" t="s">
        <v>73</v>
      </c>
      <c r="AY192" s="242" t="s">
        <v>180</v>
      </c>
    </row>
    <row r="193" spans="2:51" s="11" customFormat="1" ht="13.5">
      <c r="B193" s="231"/>
      <c r="C193" s="232"/>
      <c r="D193" s="233" t="s">
        <v>194</v>
      </c>
      <c r="E193" s="234" t="s">
        <v>22</v>
      </c>
      <c r="F193" s="235" t="s">
        <v>320</v>
      </c>
      <c r="G193" s="232"/>
      <c r="H193" s="236">
        <v>4.34</v>
      </c>
      <c r="I193" s="237"/>
      <c r="J193" s="232"/>
      <c r="K193" s="232"/>
      <c r="L193" s="238"/>
      <c r="M193" s="239"/>
      <c r="N193" s="240"/>
      <c r="O193" s="240"/>
      <c r="P193" s="240"/>
      <c r="Q193" s="240"/>
      <c r="R193" s="240"/>
      <c r="S193" s="240"/>
      <c r="T193" s="241"/>
      <c r="AT193" s="242" t="s">
        <v>194</v>
      </c>
      <c r="AU193" s="242" t="s">
        <v>187</v>
      </c>
      <c r="AV193" s="11" t="s">
        <v>187</v>
      </c>
      <c r="AW193" s="11" t="s">
        <v>35</v>
      </c>
      <c r="AX193" s="11" t="s">
        <v>73</v>
      </c>
      <c r="AY193" s="242" t="s">
        <v>180</v>
      </c>
    </row>
    <row r="194" spans="2:51" s="12" customFormat="1" ht="13.5">
      <c r="B194" s="243"/>
      <c r="C194" s="244"/>
      <c r="D194" s="233" t="s">
        <v>194</v>
      </c>
      <c r="E194" s="245" t="s">
        <v>22</v>
      </c>
      <c r="F194" s="246" t="s">
        <v>196</v>
      </c>
      <c r="G194" s="244"/>
      <c r="H194" s="247">
        <v>10.06</v>
      </c>
      <c r="I194" s="248"/>
      <c r="J194" s="244"/>
      <c r="K194" s="244"/>
      <c r="L194" s="249"/>
      <c r="M194" s="250"/>
      <c r="N194" s="251"/>
      <c r="O194" s="251"/>
      <c r="P194" s="251"/>
      <c r="Q194" s="251"/>
      <c r="R194" s="251"/>
      <c r="S194" s="251"/>
      <c r="T194" s="252"/>
      <c r="AT194" s="253" t="s">
        <v>194</v>
      </c>
      <c r="AU194" s="253" t="s">
        <v>187</v>
      </c>
      <c r="AV194" s="12" t="s">
        <v>186</v>
      </c>
      <c r="AW194" s="12" t="s">
        <v>35</v>
      </c>
      <c r="AX194" s="12" t="s">
        <v>10</v>
      </c>
      <c r="AY194" s="253" t="s">
        <v>180</v>
      </c>
    </row>
    <row r="195" spans="2:65" s="1" customFormat="1" ht="34.2" customHeight="1">
      <c r="B195" s="45"/>
      <c r="C195" s="220" t="s">
        <v>253</v>
      </c>
      <c r="D195" s="220" t="s">
        <v>182</v>
      </c>
      <c r="E195" s="221" t="s">
        <v>321</v>
      </c>
      <c r="F195" s="222" t="s">
        <v>322</v>
      </c>
      <c r="G195" s="223" t="s">
        <v>192</v>
      </c>
      <c r="H195" s="224">
        <v>3.55</v>
      </c>
      <c r="I195" s="225"/>
      <c r="J195" s="224">
        <f>ROUND(I195*H195,0)</f>
        <v>0</v>
      </c>
      <c r="K195" s="222" t="s">
        <v>193</v>
      </c>
      <c r="L195" s="71"/>
      <c r="M195" s="226" t="s">
        <v>22</v>
      </c>
      <c r="N195" s="227" t="s">
        <v>45</v>
      </c>
      <c r="O195" s="46"/>
      <c r="P195" s="228">
        <f>O195*H195</f>
        <v>0</v>
      </c>
      <c r="Q195" s="228">
        <v>0</v>
      </c>
      <c r="R195" s="228">
        <f>Q195*H195</f>
        <v>0</v>
      </c>
      <c r="S195" s="228">
        <v>0</v>
      </c>
      <c r="T195" s="229">
        <f>S195*H195</f>
        <v>0</v>
      </c>
      <c r="AR195" s="23" t="s">
        <v>224</v>
      </c>
      <c r="AT195" s="23" t="s">
        <v>182</v>
      </c>
      <c r="AU195" s="23" t="s">
        <v>187</v>
      </c>
      <c r="AY195" s="23" t="s">
        <v>180</v>
      </c>
      <c r="BE195" s="230">
        <f>IF(N195="základní",J195,0)</f>
        <v>0</v>
      </c>
      <c r="BF195" s="230">
        <f>IF(N195="snížená",J195,0)</f>
        <v>0</v>
      </c>
      <c r="BG195" s="230">
        <f>IF(N195="zákl. přenesená",J195,0)</f>
        <v>0</v>
      </c>
      <c r="BH195" s="230">
        <f>IF(N195="sníž. přenesená",J195,0)</f>
        <v>0</v>
      </c>
      <c r="BI195" s="230">
        <f>IF(N195="nulová",J195,0)</f>
        <v>0</v>
      </c>
      <c r="BJ195" s="23" t="s">
        <v>187</v>
      </c>
      <c r="BK195" s="230">
        <f>ROUND(I195*H195,0)</f>
        <v>0</v>
      </c>
      <c r="BL195" s="23" t="s">
        <v>224</v>
      </c>
      <c r="BM195" s="23" t="s">
        <v>323</v>
      </c>
    </row>
    <row r="196" spans="2:51" s="11" customFormat="1" ht="13.5">
      <c r="B196" s="231"/>
      <c r="C196" s="232"/>
      <c r="D196" s="233" t="s">
        <v>194</v>
      </c>
      <c r="E196" s="234" t="s">
        <v>22</v>
      </c>
      <c r="F196" s="235" t="s">
        <v>324</v>
      </c>
      <c r="G196" s="232"/>
      <c r="H196" s="236">
        <v>2.45</v>
      </c>
      <c r="I196" s="237"/>
      <c r="J196" s="232"/>
      <c r="K196" s="232"/>
      <c r="L196" s="238"/>
      <c r="M196" s="239"/>
      <c r="N196" s="240"/>
      <c r="O196" s="240"/>
      <c r="P196" s="240"/>
      <c r="Q196" s="240"/>
      <c r="R196" s="240"/>
      <c r="S196" s="240"/>
      <c r="T196" s="241"/>
      <c r="AT196" s="242" t="s">
        <v>194</v>
      </c>
      <c r="AU196" s="242" t="s">
        <v>187</v>
      </c>
      <c r="AV196" s="11" t="s">
        <v>187</v>
      </c>
      <c r="AW196" s="11" t="s">
        <v>35</v>
      </c>
      <c r="AX196" s="11" t="s">
        <v>73</v>
      </c>
      <c r="AY196" s="242" t="s">
        <v>180</v>
      </c>
    </row>
    <row r="197" spans="2:51" s="11" customFormat="1" ht="13.5">
      <c r="B197" s="231"/>
      <c r="C197" s="232"/>
      <c r="D197" s="233" t="s">
        <v>194</v>
      </c>
      <c r="E197" s="234" t="s">
        <v>22</v>
      </c>
      <c r="F197" s="235" t="s">
        <v>325</v>
      </c>
      <c r="G197" s="232"/>
      <c r="H197" s="236">
        <v>1.1</v>
      </c>
      <c r="I197" s="237"/>
      <c r="J197" s="232"/>
      <c r="K197" s="232"/>
      <c r="L197" s="238"/>
      <c r="M197" s="239"/>
      <c r="N197" s="240"/>
      <c r="O197" s="240"/>
      <c r="P197" s="240"/>
      <c r="Q197" s="240"/>
      <c r="R197" s="240"/>
      <c r="S197" s="240"/>
      <c r="T197" s="241"/>
      <c r="AT197" s="242" t="s">
        <v>194</v>
      </c>
      <c r="AU197" s="242" t="s">
        <v>187</v>
      </c>
      <c r="AV197" s="11" t="s">
        <v>187</v>
      </c>
      <c r="AW197" s="11" t="s">
        <v>35</v>
      </c>
      <c r="AX197" s="11" t="s">
        <v>73</v>
      </c>
      <c r="AY197" s="242" t="s">
        <v>180</v>
      </c>
    </row>
    <row r="198" spans="2:51" s="12" customFormat="1" ht="13.5">
      <c r="B198" s="243"/>
      <c r="C198" s="244"/>
      <c r="D198" s="233" t="s">
        <v>194</v>
      </c>
      <c r="E198" s="245" t="s">
        <v>22</v>
      </c>
      <c r="F198" s="246" t="s">
        <v>196</v>
      </c>
      <c r="G198" s="244"/>
      <c r="H198" s="247">
        <v>3.55</v>
      </c>
      <c r="I198" s="248"/>
      <c r="J198" s="244"/>
      <c r="K198" s="244"/>
      <c r="L198" s="249"/>
      <c r="M198" s="250"/>
      <c r="N198" s="251"/>
      <c r="O198" s="251"/>
      <c r="P198" s="251"/>
      <c r="Q198" s="251"/>
      <c r="R198" s="251"/>
      <c r="S198" s="251"/>
      <c r="T198" s="252"/>
      <c r="AT198" s="253" t="s">
        <v>194</v>
      </c>
      <c r="AU198" s="253" t="s">
        <v>187</v>
      </c>
      <c r="AV198" s="12" t="s">
        <v>186</v>
      </c>
      <c r="AW198" s="12" t="s">
        <v>35</v>
      </c>
      <c r="AX198" s="12" t="s">
        <v>10</v>
      </c>
      <c r="AY198" s="253" t="s">
        <v>180</v>
      </c>
    </row>
    <row r="199" spans="2:65" s="1" customFormat="1" ht="34.2" customHeight="1">
      <c r="B199" s="45"/>
      <c r="C199" s="220" t="s">
        <v>326</v>
      </c>
      <c r="D199" s="220" t="s">
        <v>182</v>
      </c>
      <c r="E199" s="221" t="s">
        <v>327</v>
      </c>
      <c r="F199" s="222" t="s">
        <v>328</v>
      </c>
      <c r="G199" s="223" t="s">
        <v>192</v>
      </c>
      <c r="H199" s="224">
        <v>15.26</v>
      </c>
      <c r="I199" s="225"/>
      <c r="J199" s="224">
        <f>ROUND(I199*H199,0)</f>
        <v>0</v>
      </c>
      <c r="K199" s="222" t="s">
        <v>193</v>
      </c>
      <c r="L199" s="71"/>
      <c r="M199" s="226" t="s">
        <v>22</v>
      </c>
      <c r="N199" s="227" t="s">
        <v>45</v>
      </c>
      <c r="O199" s="46"/>
      <c r="P199" s="228">
        <f>O199*H199</f>
        <v>0</v>
      </c>
      <c r="Q199" s="228">
        <v>0</v>
      </c>
      <c r="R199" s="228">
        <f>Q199*H199</f>
        <v>0</v>
      </c>
      <c r="S199" s="228">
        <v>0</v>
      </c>
      <c r="T199" s="229">
        <f>S199*H199</f>
        <v>0</v>
      </c>
      <c r="AR199" s="23" t="s">
        <v>224</v>
      </c>
      <c r="AT199" s="23" t="s">
        <v>182</v>
      </c>
      <c r="AU199" s="23" t="s">
        <v>187</v>
      </c>
      <c r="AY199" s="23" t="s">
        <v>180</v>
      </c>
      <c r="BE199" s="230">
        <f>IF(N199="základní",J199,0)</f>
        <v>0</v>
      </c>
      <c r="BF199" s="230">
        <f>IF(N199="snížená",J199,0)</f>
        <v>0</v>
      </c>
      <c r="BG199" s="230">
        <f>IF(N199="zákl. přenesená",J199,0)</f>
        <v>0</v>
      </c>
      <c r="BH199" s="230">
        <f>IF(N199="sníž. přenesená",J199,0)</f>
        <v>0</v>
      </c>
      <c r="BI199" s="230">
        <f>IF(N199="nulová",J199,0)</f>
        <v>0</v>
      </c>
      <c r="BJ199" s="23" t="s">
        <v>187</v>
      </c>
      <c r="BK199" s="230">
        <f>ROUND(I199*H199,0)</f>
        <v>0</v>
      </c>
      <c r="BL199" s="23" t="s">
        <v>224</v>
      </c>
      <c r="BM199" s="23" t="s">
        <v>329</v>
      </c>
    </row>
    <row r="200" spans="2:51" s="11" customFormat="1" ht="13.5">
      <c r="B200" s="231"/>
      <c r="C200" s="232"/>
      <c r="D200" s="233" t="s">
        <v>194</v>
      </c>
      <c r="E200" s="234" t="s">
        <v>22</v>
      </c>
      <c r="F200" s="235" t="s">
        <v>330</v>
      </c>
      <c r="G200" s="232"/>
      <c r="H200" s="236">
        <v>9.8</v>
      </c>
      <c r="I200" s="237"/>
      <c r="J200" s="232"/>
      <c r="K200" s="232"/>
      <c r="L200" s="238"/>
      <c r="M200" s="239"/>
      <c r="N200" s="240"/>
      <c r="O200" s="240"/>
      <c r="P200" s="240"/>
      <c r="Q200" s="240"/>
      <c r="R200" s="240"/>
      <c r="S200" s="240"/>
      <c r="T200" s="241"/>
      <c r="AT200" s="242" t="s">
        <v>194</v>
      </c>
      <c r="AU200" s="242" t="s">
        <v>187</v>
      </c>
      <c r="AV200" s="11" t="s">
        <v>187</v>
      </c>
      <c r="AW200" s="11" t="s">
        <v>35</v>
      </c>
      <c r="AX200" s="11" t="s">
        <v>73</v>
      </c>
      <c r="AY200" s="242" t="s">
        <v>180</v>
      </c>
    </row>
    <row r="201" spans="2:51" s="11" customFormat="1" ht="13.5">
      <c r="B201" s="231"/>
      <c r="C201" s="232"/>
      <c r="D201" s="233" t="s">
        <v>194</v>
      </c>
      <c r="E201" s="234" t="s">
        <v>22</v>
      </c>
      <c r="F201" s="235" t="s">
        <v>331</v>
      </c>
      <c r="G201" s="232"/>
      <c r="H201" s="236">
        <v>5.46</v>
      </c>
      <c r="I201" s="237"/>
      <c r="J201" s="232"/>
      <c r="K201" s="232"/>
      <c r="L201" s="238"/>
      <c r="M201" s="239"/>
      <c r="N201" s="240"/>
      <c r="O201" s="240"/>
      <c r="P201" s="240"/>
      <c r="Q201" s="240"/>
      <c r="R201" s="240"/>
      <c r="S201" s="240"/>
      <c r="T201" s="241"/>
      <c r="AT201" s="242" t="s">
        <v>194</v>
      </c>
      <c r="AU201" s="242" t="s">
        <v>187</v>
      </c>
      <c r="AV201" s="11" t="s">
        <v>187</v>
      </c>
      <c r="AW201" s="11" t="s">
        <v>35</v>
      </c>
      <c r="AX201" s="11" t="s">
        <v>73</v>
      </c>
      <c r="AY201" s="242" t="s">
        <v>180</v>
      </c>
    </row>
    <row r="202" spans="2:51" s="12" customFormat="1" ht="13.5">
      <c r="B202" s="243"/>
      <c r="C202" s="244"/>
      <c r="D202" s="233" t="s">
        <v>194</v>
      </c>
      <c r="E202" s="245" t="s">
        <v>22</v>
      </c>
      <c r="F202" s="246" t="s">
        <v>196</v>
      </c>
      <c r="G202" s="244"/>
      <c r="H202" s="247">
        <v>15.26</v>
      </c>
      <c r="I202" s="248"/>
      <c r="J202" s="244"/>
      <c r="K202" s="244"/>
      <c r="L202" s="249"/>
      <c r="M202" s="250"/>
      <c r="N202" s="251"/>
      <c r="O202" s="251"/>
      <c r="P202" s="251"/>
      <c r="Q202" s="251"/>
      <c r="R202" s="251"/>
      <c r="S202" s="251"/>
      <c r="T202" s="252"/>
      <c r="AT202" s="253" t="s">
        <v>194</v>
      </c>
      <c r="AU202" s="253" t="s">
        <v>187</v>
      </c>
      <c r="AV202" s="12" t="s">
        <v>186</v>
      </c>
      <c r="AW202" s="12" t="s">
        <v>35</v>
      </c>
      <c r="AX202" s="12" t="s">
        <v>10</v>
      </c>
      <c r="AY202" s="253" t="s">
        <v>180</v>
      </c>
    </row>
    <row r="203" spans="2:65" s="1" customFormat="1" ht="34.2" customHeight="1">
      <c r="B203" s="45"/>
      <c r="C203" s="220" t="s">
        <v>258</v>
      </c>
      <c r="D203" s="220" t="s">
        <v>182</v>
      </c>
      <c r="E203" s="221" t="s">
        <v>332</v>
      </c>
      <c r="F203" s="222" t="s">
        <v>333</v>
      </c>
      <c r="G203" s="223" t="s">
        <v>334</v>
      </c>
      <c r="H203" s="225"/>
      <c r="I203" s="225"/>
      <c r="J203" s="224">
        <f>ROUND(I203*H203,0)</f>
        <v>0</v>
      </c>
      <c r="K203" s="222" t="s">
        <v>193</v>
      </c>
      <c r="L203" s="71"/>
      <c r="M203" s="226" t="s">
        <v>22</v>
      </c>
      <c r="N203" s="227" t="s">
        <v>45</v>
      </c>
      <c r="O203" s="46"/>
      <c r="P203" s="228">
        <f>O203*H203</f>
        <v>0</v>
      </c>
      <c r="Q203" s="228">
        <v>0</v>
      </c>
      <c r="R203" s="228">
        <f>Q203*H203</f>
        <v>0</v>
      </c>
      <c r="S203" s="228">
        <v>0</v>
      </c>
      <c r="T203" s="229">
        <f>S203*H203</f>
        <v>0</v>
      </c>
      <c r="AR203" s="23" t="s">
        <v>224</v>
      </c>
      <c r="AT203" s="23" t="s">
        <v>182</v>
      </c>
      <c r="AU203" s="23" t="s">
        <v>187</v>
      </c>
      <c r="AY203" s="23" t="s">
        <v>180</v>
      </c>
      <c r="BE203" s="230">
        <f>IF(N203="základní",J203,0)</f>
        <v>0</v>
      </c>
      <c r="BF203" s="230">
        <f>IF(N203="snížená",J203,0)</f>
        <v>0</v>
      </c>
      <c r="BG203" s="230">
        <f>IF(N203="zákl. přenesená",J203,0)</f>
        <v>0</v>
      </c>
      <c r="BH203" s="230">
        <f>IF(N203="sníž. přenesená",J203,0)</f>
        <v>0</v>
      </c>
      <c r="BI203" s="230">
        <f>IF(N203="nulová",J203,0)</f>
        <v>0</v>
      </c>
      <c r="BJ203" s="23" t="s">
        <v>187</v>
      </c>
      <c r="BK203" s="230">
        <f>ROUND(I203*H203,0)</f>
        <v>0</v>
      </c>
      <c r="BL203" s="23" t="s">
        <v>224</v>
      </c>
      <c r="BM203" s="23" t="s">
        <v>335</v>
      </c>
    </row>
    <row r="204" spans="2:47" s="1" customFormat="1" ht="13.5">
      <c r="B204" s="45"/>
      <c r="C204" s="73"/>
      <c r="D204" s="233" t="s">
        <v>205</v>
      </c>
      <c r="E204" s="73"/>
      <c r="F204" s="254" t="s">
        <v>336</v>
      </c>
      <c r="G204" s="73"/>
      <c r="H204" s="73"/>
      <c r="I204" s="190"/>
      <c r="J204" s="73"/>
      <c r="K204" s="73"/>
      <c r="L204" s="71"/>
      <c r="M204" s="255"/>
      <c r="N204" s="46"/>
      <c r="O204" s="46"/>
      <c r="P204" s="46"/>
      <c r="Q204" s="46"/>
      <c r="R204" s="46"/>
      <c r="S204" s="46"/>
      <c r="T204" s="94"/>
      <c r="AT204" s="23" t="s">
        <v>205</v>
      </c>
      <c r="AU204" s="23" t="s">
        <v>187</v>
      </c>
    </row>
    <row r="205" spans="2:63" s="10" customFormat="1" ht="29.85" customHeight="1">
      <c r="B205" s="204"/>
      <c r="C205" s="205"/>
      <c r="D205" s="206" t="s">
        <v>72</v>
      </c>
      <c r="E205" s="218" t="s">
        <v>337</v>
      </c>
      <c r="F205" s="218" t="s">
        <v>338</v>
      </c>
      <c r="G205" s="205"/>
      <c r="H205" s="205"/>
      <c r="I205" s="208"/>
      <c r="J205" s="219">
        <f>BK205</f>
        <v>0</v>
      </c>
      <c r="K205" s="205"/>
      <c r="L205" s="210"/>
      <c r="M205" s="211"/>
      <c r="N205" s="212"/>
      <c r="O205" s="212"/>
      <c r="P205" s="213">
        <f>SUM(P206:P225)</f>
        <v>0</v>
      </c>
      <c r="Q205" s="212"/>
      <c r="R205" s="213">
        <f>SUM(R206:R225)</f>
        <v>0</v>
      </c>
      <c r="S205" s="212"/>
      <c r="T205" s="214">
        <f>SUM(T206:T225)</f>
        <v>0</v>
      </c>
      <c r="AR205" s="215" t="s">
        <v>187</v>
      </c>
      <c r="AT205" s="216" t="s">
        <v>72</v>
      </c>
      <c r="AU205" s="216" t="s">
        <v>10</v>
      </c>
      <c r="AY205" s="215" t="s">
        <v>180</v>
      </c>
      <c r="BK205" s="217">
        <f>SUM(BK206:BK225)</f>
        <v>0</v>
      </c>
    </row>
    <row r="206" spans="2:65" s="1" customFormat="1" ht="14.4" customHeight="1">
      <c r="B206" s="45"/>
      <c r="C206" s="220" t="s">
        <v>339</v>
      </c>
      <c r="D206" s="220" t="s">
        <v>182</v>
      </c>
      <c r="E206" s="221" t="s">
        <v>340</v>
      </c>
      <c r="F206" s="222" t="s">
        <v>341</v>
      </c>
      <c r="G206" s="223" t="s">
        <v>269</v>
      </c>
      <c r="H206" s="224">
        <v>1</v>
      </c>
      <c r="I206" s="225"/>
      <c r="J206" s="224">
        <f>ROUND(I206*H206,0)</f>
        <v>0</v>
      </c>
      <c r="K206" s="222" t="s">
        <v>22</v>
      </c>
      <c r="L206" s="71"/>
      <c r="M206" s="226" t="s">
        <v>22</v>
      </c>
      <c r="N206" s="227" t="s">
        <v>45</v>
      </c>
      <c r="O206" s="46"/>
      <c r="P206" s="228">
        <f>O206*H206</f>
        <v>0</v>
      </c>
      <c r="Q206" s="228">
        <v>0</v>
      </c>
      <c r="R206" s="228">
        <f>Q206*H206</f>
        <v>0</v>
      </c>
      <c r="S206" s="228">
        <v>0</v>
      </c>
      <c r="T206" s="229">
        <f>S206*H206</f>
        <v>0</v>
      </c>
      <c r="AR206" s="23" t="s">
        <v>224</v>
      </c>
      <c r="AT206" s="23" t="s">
        <v>182</v>
      </c>
      <c r="AU206" s="23" t="s">
        <v>187</v>
      </c>
      <c r="AY206" s="23" t="s">
        <v>180</v>
      </c>
      <c r="BE206" s="230">
        <f>IF(N206="základní",J206,0)</f>
        <v>0</v>
      </c>
      <c r="BF206" s="230">
        <f>IF(N206="snížená",J206,0)</f>
        <v>0</v>
      </c>
      <c r="BG206" s="230">
        <f>IF(N206="zákl. přenesená",J206,0)</f>
        <v>0</v>
      </c>
      <c r="BH206" s="230">
        <f>IF(N206="sníž. přenesená",J206,0)</f>
        <v>0</v>
      </c>
      <c r="BI206" s="230">
        <f>IF(N206="nulová",J206,0)</f>
        <v>0</v>
      </c>
      <c r="BJ206" s="23" t="s">
        <v>187</v>
      </c>
      <c r="BK206" s="230">
        <f>ROUND(I206*H206,0)</f>
        <v>0</v>
      </c>
      <c r="BL206" s="23" t="s">
        <v>224</v>
      </c>
      <c r="BM206" s="23" t="s">
        <v>342</v>
      </c>
    </row>
    <row r="207" spans="2:65" s="1" customFormat="1" ht="14.4" customHeight="1">
      <c r="B207" s="45"/>
      <c r="C207" s="220" t="s">
        <v>265</v>
      </c>
      <c r="D207" s="220" t="s">
        <v>182</v>
      </c>
      <c r="E207" s="221" t="s">
        <v>343</v>
      </c>
      <c r="F207" s="222" t="s">
        <v>344</v>
      </c>
      <c r="G207" s="223" t="s">
        <v>203</v>
      </c>
      <c r="H207" s="224">
        <v>2</v>
      </c>
      <c r="I207" s="225"/>
      <c r="J207" s="224">
        <f>ROUND(I207*H207,0)</f>
        <v>0</v>
      </c>
      <c r="K207" s="222" t="s">
        <v>193</v>
      </c>
      <c r="L207" s="71"/>
      <c r="M207" s="226" t="s">
        <v>22</v>
      </c>
      <c r="N207" s="227" t="s">
        <v>45</v>
      </c>
      <c r="O207" s="46"/>
      <c r="P207" s="228">
        <f>O207*H207</f>
        <v>0</v>
      </c>
      <c r="Q207" s="228">
        <v>0</v>
      </c>
      <c r="R207" s="228">
        <f>Q207*H207</f>
        <v>0</v>
      </c>
      <c r="S207" s="228">
        <v>0</v>
      </c>
      <c r="T207" s="229">
        <f>S207*H207</f>
        <v>0</v>
      </c>
      <c r="AR207" s="23" t="s">
        <v>224</v>
      </c>
      <c r="AT207" s="23" t="s">
        <v>182</v>
      </c>
      <c r="AU207" s="23" t="s">
        <v>187</v>
      </c>
      <c r="AY207" s="23" t="s">
        <v>180</v>
      </c>
      <c r="BE207" s="230">
        <f>IF(N207="základní",J207,0)</f>
        <v>0</v>
      </c>
      <c r="BF207" s="230">
        <f>IF(N207="snížená",J207,0)</f>
        <v>0</v>
      </c>
      <c r="BG207" s="230">
        <f>IF(N207="zákl. přenesená",J207,0)</f>
        <v>0</v>
      </c>
      <c r="BH207" s="230">
        <f>IF(N207="sníž. přenesená",J207,0)</f>
        <v>0</v>
      </c>
      <c r="BI207" s="230">
        <f>IF(N207="nulová",J207,0)</f>
        <v>0</v>
      </c>
      <c r="BJ207" s="23" t="s">
        <v>187</v>
      </c>
      <c r="BK207" s="230">
        <f>ROUND(I207*H207,0)</f>
        <v>0</v>
      </c>
      <c r="BL207" s="23" t="s">
        <v>224</v>
      </c>
      <c r="BM207" s="23" t="s">
        <v>345</v>
      </c>
    </row>
    <row r="208" spans="2:47" s="1" customFormat="1" ht="13.5">
      <c r="B208" s="45"/>
      <c r="C208" s="73"/>
      <c r="D208" s="233" t="s">
        <v>205</v>
      </c>
      <c r="E208" s="73"/>
      <c r="F208" s="254" t="s">
        <v>346</v>
      </c>
      <c r="G208" s="73"/>
      <c r="H208" s="73"/>
      <c r="I208" s="190"/>
      <c r="J208" s="73"/>
      <c r="K208" s="73"/>
      <c r="L208" s="71"/>
      <c r="M208" s="255"/>
      <c r="N208" s="46"/>
      <c r="O208" s="46"/>
      <c r="P208" s="46"/>
      <c r="Q208" s="46"/>
      <c r="R208" s="46"/>
      <c r="S208" s="46"/>
      <c r="T208" s="94"/>
      <c r="AT208" s="23" t="s">
        <v>205</v>
      </c>
      <c r="AU208" s="23" t="s">
        <v>187</v>
      </c>
    </row>
    <row r="209" spans="2:51" s="11" customFormat="1" ht="13.5">
      <c r="B209" s="231"/>
      <c r="C209" s="232"/>
      <c r="D209" s="233" t="s">
        <v>194</v>
      </c>
      <c r="E209" s="234" t="s">
        <v>22</v>
      </c>
      <c r="F209" s="235" t="s">
        <v>347</v>
      </c>
      <c r="G209" s="232"/>
      <c r="H209" s="236">
        <v>2</v>
      </c>
      <c r="I209" s="237"/>
      <c r="J209" s="232"/>
      <c r="K209" s="232"/>
      <c r="L209" s="238"/>
      <c r="M209" s="239"/>
      <c r="N209" s="240"/>
      <c r="O209" s="240"/>
      <c r="P209" s="240"/>
      <c r="Q209" s="240"/>
      <c r="R209" s="240"/>
      <c r="S209" s="240"/>
      <c r="T209" s="241"/>
      <c r="AT209" s="242" t="s">
        <v>194</v>
      </c>
      <c r="AU209" s="242" t="s">
        <v>187</v>
      </c>
      <c r="AV209" s="11" t="s">
        <v>187</v>
      </c>
      <c r="AW209" s="11" t="s">
        <v>35</v>
      </c>
      <c r="AX209" s="11" t="s">
        <v>73</v>
      </c>
      <c r="AY209" s="242" t="s">
        <v>180</v>
      </c>
    </row>
    <row r="210" spans="2:51" s="12" customFormat="1" ht="13.5">
      <c r="B210" s="243"/>
      <c r="C210" s="244"/>
      <c r="D210" s="233" t="s">
        <v>194</v>
      </c>
      <c r="E210" s="245" t="s">
        <v>22</v>
      </c>
      <c r="F210" s="246" t="s">
        <v>196</v>
      </c>
      <c r="G210" s="244"/>
      <c r="H210" s="247">
        <v>2</v>
      </c>
      <c r="I210" s="248"/>
      <c r="J210" s="244"/>
      <c r="K210" s="244"/>
      <c r="L210" s="249"/>
      <c r="M210" s="250"/>
      <c r="N210" s="251"/>
      <c r="O210" s="251"/>
      <c r="P210" s="251"/>
      <c r="Q210" s="251"/>
      <c r="R210" s="251"/>
      <c r="S210" s="251"/>
      <c r="T210" s="252"/>
      <c r="AT210" s="253" t="s">
        <v>194</v>
      </c>
      <c r="AU210" s="253" t="s">
        <v>187</v>
      </c>
      <c r="AV210" s="12" t="s">
        <v>186</v>
      </c>
      <c r="AW210" s="12" t="s">
        <v>35</v>
      </c>
      <c r="AX210" s="12" t="s">
        <v>10</v>
      </c>
      <c r="AY210" s="253" t="s">
        <v>180</v>
      </c>
    </row>
    <row r="211" spans="2:65" s="1" customFormat="1" ht="14.4" customHeight="1">
      <c r="B211" s="45"/>
      <c r="C211" s="220" t="s">
        <v>348</v>
      </c>
      <c r="D211" s="220" t="s">
        <v>182</v>
      </c>
      <c r="E211" s="221" t="s">
        <v>349</v>
      </c>
      <c r="F211" s="222" t="s">
        <v>350</v>
      </c>
      <c r="G211" s="223" t="s">
        <v>203</v>
      </c>
      <c r="H211" s="224">
        <v>2</v>
      </c>
      <c r="I211" s="225"/>
      <c r="J211" s="224">
        <f>ROUND(I211*H211,0)</f>
        <v>0</v>
      </c>
      <c r="K211" s="222" t="s">
        <v>193</v>
      </c>
      <c r="L211" s="71"/>
      <c r="M211" s="226" t="s">
        <v>22</v>
      </c>
      <c r="N211" s="227" t="s">
        <v>45</v>
      </c>
      <c r="O211" s="46"/>
      <c r="P211" s="228">
        <f>O211*H211</f>
        <v>0</v>
      </c>
      <c r="Q211" s="228">
        <v>0</v>
      </c>
      <c r="R211" s="228">
        <f>Q211*H211</f>
        <v>0</v>
      </c>
      <c r="S211" s="228">
        <v>0</v>
      </c>
      <c r="T211" s="229">
        <f>S211*H211</f>
        <v>0</v>
      </c>
      <c r="AR211" s="23" t="s">
        <v>224</v>
      </c>
      <c r="AT211" s="23" t="s">
        <v>182</v>
      </c>
      <c r="AU211" s="23" t="s">
        <v>187</v>
      </c>
      <c r="AY211" s="23" t="s">
        <v>180</v>
      </c>
      <c r="BE211" s="230">
        <f>IF(N211="základní",J211,0)</f>
        <v>0</v>
      </c>
      <c r="BF211" s="230">
        <f>IF(N211="snížená",J211,0)</f>
        <v>0</v>
      </c>
      <c r="BG211" s="230">
        <f>IF(N211="zákl. přenesená",J211,0)</f>
        <v>0</v>
      </c>
      <c r="BH211" s="230">
        <f>IF(N211="sníž. přenesená",J211,0)</f>
        <v>0</v>
      </c>
      <c r="BI211" s="230">
        <f>IF(N211="nulová",J211,0)</f>
        <v>0</v>
      </c>
      <c r="BJ211" s="23" t="s">
        <v>187</v>
      </c>
      <c r="BK211" s="230">
        <f>ROUND(I211*H211,0)</f>
        <v>0</v>
      </c>
      <c r="BL211" s="23" t="s">
        <v>224</v>
      </c>
      <c r="BM211" s="23" t="s">
        <v>351</v>
      </c>
    </row>
    <row r="212" spans="2:47" s="1" customFormat="1" ht="13.5">
      <c r="B212" s="45"/>
      <c r="C212" s="73"/>
      <c r="D212" s="233" t="s">
        <v>205</v>
      </c>
      <c r="E212" s="73"/>
      <c r="F212" s="254" t="s">
        <v>346</v>
      </c>
      <c r="G212" s="73"/>
      <c r="H212" s="73"/>
      <c r="I212" s="190"/>
      <c r="J212" s="73"/>
      <c r="K212" s="73"/>
      <c r="L212" s="71"/>
      <c r="M212" s="255"/>
      <c r="N212" s="46"/>
      <c r="O212" s="46"/>
      <c r="P212" s="46"/>
      <c r="Q212" s="46"/>
      <c r="R212" s="46"/>
      <c r="S212" s="46"/>
      <c r="T212" s="94"/>
      <c r="AT212" s="23" t="s">
        <v>205</v>
      </c>
      <c r="AU212" s="23" t="s">
        <v>187</v>
      </c>
    </row>
    <row r="213" spans="2:65" s="1" customFormat="1" ht="14.4" customHeight="1">
      <c r="B213" s="45"/>
      <c r="C213" s="220" t="s">
        <v>270</v>
      </c>
      <c r="D213" s="220" t="s">
        <v>182</v>
      </c>
      <c r="E213" s="221" t="s">
        <v>352</v>
      </c>
      <c r="F213" s="222" t="s">
        <v>353</v>
      </c>
      <c r="G213" s="223" t="s">
        <v>203</v>
      </c>
      <c r="H213" s="224">
        <v>1</v>
      </c>
      <c r="I213" s="225"/>
      <c r="J213" s="224">
        <f>ROUND(I213*H213,0)</f>
        <v>0</v>
      </c>
      <c r="K213" s="222" t="s">
        <v>193</v>
      </c>
      <c r="L213" s="71"/>
      <c r="M213" s="226" t="s">
        <v>22</v>
      </c>
      <c r="N213" s="227" t="s">
        <v>45</v>
      </c>
      <c r="O213" s="46"/>
      <c r="P213" s="228">
        <f>O213*H213</f>
        <v>0</v>
      </c>
      <c r="Q213" s="228">
        <v>0</v>
      </c>
      <c r="R213" s="228">
        <f>Q213*H213</f>
        <v>0</v>
      </c>
      <c r="S213" s="228">
        <v>0</v>
      </c>
      <c r="T213" s="229">
        <f>S213*H213</f>
        <v>0</v>
      </c>
      <c r="AR213" s="23" t="s">
        <v>224</v>
      </c>
      <c r="AT213" s="23" t="s">
        <v>182</v>
      </c>
      <c r="AU213" s="23" t="s">
        <v>187</v>
      </c>
      <c r="AY213" s="23" t="s">
        <v>180</v>
      </c>
      <c r="BE213" s="230">
        <f>IF(N213="základní",J213,0)</f>
        <v>0</v>
      </c>
      <c r="BF213" s="230">
        <f>IF(N213="snížená",J213,0)</f>
        <v>0</v>
      </c>
      <c r="BG213" s="230">
        <f>IF(N213="zákl. přenesená",J213,0)</f>
        <v>0</v>
      </c>
      <c r="BH213" s="230">
        <f>IF(N213="sníž. přenesená",J213,0)</f>
        <v>0</v>
      </c>
      <c r="BI213" s="230">
        <f>IF(N213="nulová",J213,0)</f>
        <v>0</v>
      </c>
      <c r="BJ213" s="23" t="s">
        <v>187</v>
      </c>
      <c r="BK213" s="230">
        <f>ROUND(I213*H213,0)</f>
        <v>0</v>
      </c>
      <c r="BL213" s="23" t="s">
        <v>224</v>
      </c>
      <c r="BM213" s="23" t="s">
        <v>354</v>
      </c>
    </row>
    <row r="214" spans="2:47" s="1" customFormat="1" ht="13.5">
      <c r="B214" s="45"/>
      <c r="C214" s="73"/>
      <c r="D214" s="233" t="s">
        <v>205</v>
      </c>
      <c r="E214" s="73"/>
      <c r="F214" s="254" t="s">
        <v>346</v>
      </c>
      <c r="G214" s="73"/>
      <c r="H214" s="73"/>
      <c r="I214" s="190"/>
      <c r="J214" s="73"/>
      <c r="K214" s="73"/>
      <c r="L214" s="71"/>
      <c r="M214" s="255"/>
      <c r="N214" s="46"/>
      <c r="O214" s="46"/>
      <c r="P214" s="46"/>
      <c r="Q214" s="46"/>
      <c r="R214" s="46"/>
      <c r="S214" s="46"/>
      <c r="T214" s="94"/>
      <c r="AT214" s="23" t="s">
        <v>205</v>
      </c>
      <c r="AU214" s="23" t="s">
        <v>187</v>
      </c>
    </row>
    <row r="215" spans="2:65" s="1" customFormat="1" ht="22.8" customHeight="1">
      <c r="B215" s="45"/>
      <c r="C215" s="220" t="s">
        <v>355</v>
      </c>
      <c r="D215" s="220" t="s">
        <v>182</v>
      </c>
      <c r="E215" s="221" t="s">
        <v>356</v>
      </c>
      <c r="F215" s="222" t="s">
        <v>357</v>
      </c>
      <c r="G215" s="223" t="s">
        <v>358</v>
      </c>
      <c r="H215" s="224">
        <v>2</v>
      </c>
      <c r="I215" s="225"/>
      <c r="J215" s="224">
        <f>ROUND(I215*H215,0)</f>
        <v>0</v>
      </c>
      <c r="K215" s="222" t="s">
        <v>193</v>
      </c>
      <c r="L215" s="71"/>
      <c r="M215" s="226" t="s">
        <v>22</v>
      </c>
      <c r="N215" s="227" t="s">
        <v>45</v>
      </c>
      <c r="O215" s="46"/>
      <c r="P215" s="228">
        <f>O215*H215</f>
        <v>0</v>
      </c>
      <c r="Q215" s="228">
        <v>0</v>
      </c>
      <c r="R215" s="228">
        <f>Q215*H215</f>
        <v>0</v>
      </c>
      <c r="S215" s="228">
        <v>0</v>
      </c>
      <c r="T215" s="229">
        <f>S215*H215</f>
        <v>0</v>
      </c>
      <c r="AR215" s="23" t="s">
        <v>224</v>
      </c>
      <c r="AT215" s="23" t="s">
        <v>182</v>
      </c>
      <c r="AU215" s="23" t="s">
        <v>187</v>
      </c>
      <c r="AY215" s="23" t="s">
        <v>180</v>
      </c>
      <c r="BE215" s="230">
        <f>IF(N215="základní",J215,0)</f>
        <v>0</v>
      </c>
      <c r="BF215" s="230">
        <f>IF(N215="snížená",J215,0)</f>
        <v>0</v>
      </c>
      <c r="BG215" s="230">
        <f>IF(N215="zákl. přenesená",J215,0)</f>
        <v>0</v>
      </c>
      <c r="BH215" s="230">
        <f>IF(N215="sníž. přenesená",J215,0)</f>
        <v>0</v>
      </c>
      <c r="BI215" s="230">
        <f>IF(N215="nulová",J215,0)</f>
        <v>0</v>
      </c>
      <c r="BJ215" s="23" t="s">
        <v>187</v>
      </c>
      <c r="BK215" s="230">
        <f>ROUND(I215*H215,0)</f>
        <v>0</v>
      </c>
      <c r="BL215" s="23" t="s">
        <v>224</v>
      </c>
      <c r="BM215" s="23" t="s">
        <v>359</v>
      </c>
    </row>
    <row r="216" spans="2:47" s="1" customFormat="1" ht="13.5">
      <c r="B216" s="45"/>
      <c r="C216" s="73"/>
      <c r="D216" s="233" t="s">
        <v>205</v>
      </c>
      <c r="E216" s="73"/>
      <c r="F216" s="254" t="s">
        <v>360</v>
      </c>
      <c r="G216" s="73"/>
      <c r="H216" s="73"/>
      <c r="I216" s="190"/>
      <c r="J216" s="73"/>
      <c r="K216" s="73"/>
      <c r="L216" s="71"/>
      <c r="M216" s="255"/>
      <c r="N216" s="46"/>
      <c r="O216" s="46"/>
      <c r="P216" s="46"/>
      <c r="Q216" s="46"/>
      <c r="R216" s="46"/>
      <c r="S216" s="46"/>
      <c r="T216" s="94"/>
      <c r="AT216" s="23" t="s">
        <v>205</v>
      </c>
      <c r="AU216" s="23" t="s">
        <v>187</v>
      </c>
    </row>
    <row r="217" spans="2:65" s="1" customFormat="1" ht="22.8" customHeight="1">
      <c r="B217" s="45"/>
      <c r="C217" s="220" t="s">
        <v>274</v>
      </c>
      <c r="D217" s="220" t="s">
        <v>182</v>
      </c>
      <c r="E217" s="221" t="s">
        <v>361</v>
      </c>
      <c r="F217" s="222" t="s">
        <v>362</v>
      </c>
      <c r="G217" s="223" t="s">
        <v>358</v>
      </c>
      <c r="H217" s="224">
        <v>1</v>
      </c>
      <c r="I217" s="225"/>
      <c r="J217" s="224">
        <f>ROUND(I217*H217,0)</f>
        <v>0</v>
      </c>
      <c r="K217" s="222" t="s">
        <v>193</v>
      </c>
      <c r="L217" s="71"/>
      <c r="M217" s="226" t="s">
        <v>22</v>
      </c>
      <c r="N217" s="227" t="s">
        <v>45</v>
      </c>
      <c r="O217" s="46"/>
      <c r="P217" s="228">
        <f>O217*H217</f>
        <v>0</v>
      </c>
      <c r="Q217" s="228">
        <v>0</v>
      </c>
      <c r="R217" s="228">
        <f>Q217*H217</f>
        <v>0</v>
      </c>
      <c r="S217" s="228">
        <v>0</v>
      </c>
      <c r="T217" s="229">
        <f>S217*H217</f>
        <v>0</v>
      </c>
      <c r="AR217" s="23" t="s">
        <v>224</v>
      </c>
      <c r="AT217" s="23" t="s">
        <v>182</v>
      </c>
      <c r="AU217" s="23" t="s">
        <v>187</v>
      </c>
      <c r="AY217" s="23" t="s">
        <v>180</v>
      </c>
      <c r="BE217" s="230">
        <f>IF(N217="základní",J217,0)</f>
        <v>0</v>
      </c>
      <c r="BF217" s="230">
        <f>IF(N217="snížená",J217,0)</f>
        <v>0</v>
      </c>
      <c r="BG217" s="230">
        <f>IF(N217="zákl. přenesená",J217,0)</f>
        <v>0</v>
      </c>
      <c r="BH217" s="230">
        <f>IF(N217="sníž. přenesená",J217,0)</f>
        <v>0</v>
      </c>
      <c r="BI217" s="230">
        <f>IF(N217="nulová",J217,0)</f>
        <v>0</v>
      </c>
      <c r="BJ217" s="23" t="s">
        <v>187</v>
      </c>
      <c r="BK217" s="230">
        <f>ROUND(I217*H217,0)</f>
        <v>0</v>
      </c>
      <c r="BL217" s="23" t="s">
        <v>224</v>
      </c>
      <c r="BM217" s="23" t="s">
        <v>363</v>
      </c>
    </row>
    <row r="218" spans="2:47" s="1" customFormat="1" ht="13.5">
      <c r="B218" s="45"/>
      <c r="C218" s="73"/>
      <c r="D218" s="233" t="s">
        <v>205</v>
      </c>
      <c r="E218" s="73"/>
      <c r="F218" s="254" t="s">
        <v>360</v>
      </c>
      <c r="G218" s="73"/>
      <c r="H218" s="73"/>
      <c r="I218" s="190"/>
      <c r="J218" s="73"/>
      <c r="K218" s="73"/>
      <c r="L218" s="71"/>
      <c r="M218" s="255"/>
      <c r="N218" s="46"/>
      <c r="O218" s="46"/>
      <c r="P218" s="46"/>
      <c r="Q218" s="46"/>
      <c r="R218" s="46"/>
      <c r="S218" s="46"/>
      <c r="T218" s="94"/>
      <c r="AT218" s="23" t="s">
        <v>205</v>
      </c>
      <c r="AU218" s="23" t="s">
        <v>187</v>
      </c>
    </row>
    <row r="219" spans="2:65" s="1" customFormat="1" ht="22.8" customHeight="1">
      <c r="B219" s="45"/>
      <c r="C219" s="220" t="s">
        <v>364</v>
      </c>
      <c r="D219" s="220" t="s">
        <v>182</v>
      </c>
      <c r="E219" s="221" t="s">
        <v>365</v>
      </c>
      <c r="F219" s="222" t="s">
        <v>366</v>
      </c>
      <c r="G219" s="223" t="s">
        <v>358</v>
      </c>
      <c r="H219" s="224">
        <v>1</v>
      </c>
      <c r="I219" s="225"/>
      <c r="J219" s="224">
        <f>ROUND(I219*H219,0)</f>
        <v>0</v>
      </c>
      <c r="K219" s="222" t="s">
        <v>193</v>
      </c>
      <c r="L219" s="71"/>
      <c r="M219" s="226" t="s">
        <v>22</v>
      </c>
      <c r="N219" s="227" t="s">
        <v>45</v>
      </c>
      <c r="O219" s="46"/>
      <c r="P219" s="228">
        <f>O219*H219</f>
        <v>0</v>
      </c>
      <c r="Q219" s="228">
        <v>0</v>
      </c>
      <c r="R219" s="228">
        <f>Q219*H219</f>
        <v>0</v>
      </c>
      <c r="S219" s="228">
        <v>0</v>
      </c>
      <c r="T219" s="229">
        <f>S219*H219</f>
        <v>0</v>
      </c>
      <c r="AR219" s="23" t="s">
        <v>224</v>
      </c>
      <c r="AT219" s="23" t="s">
        <v>182</v>
      </c>
      <c r="AU219" s="23" t="s">
        <v>187</v>
      </c>
      <c r="AY219" s="23" t="s">
        <v>180</v>
      </c>
      <c r="BE219" s="230">
        <f>IF(N219="základní",J219,0)</f>
        <v>0</v>
      </c>
      <c r="BF219" s="230">
        <f>IF(N219="snížená",J219,0)</f>
        <v>0</v>
      </c>
      <c r="BG219" s="230">
        <f>IF(N219="zákl. přenesená",J219,0)</f>
        <v>0</v>
      </c>
      <c r="BH219" s="230">
        <f>IF(N219="sníž. přenesená",J219,0)</f>
        <v>0</v>
      </c>
      <c r="BI219" s="230">
        <f>IF(N219="nulová",J219,0)</f>
        <v>0</v>
      </c>
      <c r="BJ219" s="23" t="s">
        <v>187</v>
      </c>
      <c r="BK219" s="230">
        <f>ROUND(I219*H219,0)</f>
        <v>0</v>
      </c>
      <c r="BL219" s="23" t="s">
        <v>224</v>
      </c>
      <c r="BM219" s="23" t="s">
        <v>367</v>
      </c>
    </row>
    <row r="220" spans="2:47" s="1" customFormat="1" ht="13.5">
      <c r="B220" s="45"/>
      <c r="C220" s="73"/>
      <c r="D220" s="233" t="s">
        <v>205</v>
      </c>
      <c r="E220" s="73"/>
      <c r="F220" s="254" t="s">
        <v>360</v>
      </c>
      <c r="G220" s="73"/>
      <c r="H220" s="73"/>
      <c r="I220" s="190"/>
      <c r="J220" s="73"/>
      <c r="K220" s="73"/>
      <c r="L220" s="71"/>
      <c r="M220" s="255"/>
      <c r="N220" s="46"/>
      <c r="O220" s="46"/>
      <c r="P220" s="46"/>
      <c r="Q220" s="46"/>
      <c r="R220" s="46"/>
      <c r="S220" s="46"/>
      <c r="T220" s="94"/>
      <c r="AT220" s="23" t="s">
        <v>205</v>
      </c>
      <c r="AU220" s="23" t="s">
        <v>187</v>
      </c>
    </row>
    <row r="221" spans="2:65" s="1" customFormat="1" ht="22.8" customHeight="1">
      <c r="B221" s="45"/>
      <c r="C221" s="220" t="s">
        <v>278</v>
      </c>
      <c r="D221" s="220" t="s">
        <v>182</v>
      </c>
      <c r="E221" s="221" t="s">
        <v>368</v>
      </c>
      <c r="F221" s="222" t="s">
        <v>369</v>
      </c>
      <c r="G221" s="223" t="s">
        <v>358</v>
      </c>
      <c r="H221" s="224">
        <v>1</v>
      </c>
      <c r="I221" s="225"/>
      <c r="J221" s="224">
        <f>ROUND(I221*H221,0)</f>
        <v>0</v>
      </c>
      <c r="K221" s="222" t="s">
        <v>193</v>
      </c>
      <c r="L221" s="71"/>
      <c r="M221" s="226" t="s">
        <v>22</v>
      </c>
      <c r="N221" s="227" t="s">
        <v>45</v>
      </c>
      <c r="O221" s="46"/>
      <c r="P221" s="228">
        <f>O221*H221</f>
        <v>0</v>
      </c>
      <c r="Q221" s="228">
        <v>0</v>
      </c>
      <c r="R221" s="228">
        <f>Q221*H221</f>
        <v>0</v>
      </c>
      <c r="S221" s="228">
        <v>0</v>
      </c>
      <c r="T221" s="229">
        <f>S221*H221</f>
        <v>0</v>
      </c>
      <c r="AR221" s="23" t="s">
        <v>224</v>
      </c>
      <c r="AT221" s="23" t="s">
        <v>182</v>
      </c>
      <c r="AU221" s="23" t="s">
        <v>187</v>
      </c>
      <c r="AY221" s="23" t="s">
        <v>180</v>
      </c>
      <c r="BE221" s="230">
        <f>IF(N221="základní",J221,0)</f>
        <v>0</v>
      </c>
      <c r="BF221" s="230">
        <f>IF(N221="snížená",J221,0)</f>
        <v>0</v>
      </c>
      <c r="BG221" s="230">
        <f>IF(N221="zákl. přenesená",J221,0)</f>
        <v>0</v>
      </c>
      <c r="BH221" s="230">
        <f>IF(N221="sníž. přenesená",J221,0)</f>
        <v>0</v>
      </c>
      <c r="BI221" s="230">
        <f>IF(N221="nulová",J221,0)</f>
        <v>0</v>
      </c>
      <c r="BJ221" s="23" t="s">
        <v>187</v>
      </c>
      <c r="BK221" s="230">
        <f>ROUND(I221*H221,0)</f>
        <v>0</v>
      </c>
      <c r="BL221" s="23" t="s">
        <v>224</v>
      </c>
      <c r="BM221" s="23" t="s">
        <v>370</v>
      </c>
    </row>
    <row r="222" spans="2:65" s="1" customFormat="1" ht="14.4" customHeight="1">
      <c r="B222" s="45"/>
      <c r="C222" s="220" t="s">
        <v>371</v>
      </c>
      <c r="D222" s="220" t="s">
        <v>182</v>
      </c>
      <c r="E222" s="221" t="s">
        <v>372</v>
      </c>
      <c r="F222" s="222" t="s">
        <v>373</v>
      </c>
      <c r="G222" s="223" t="s">
        <v>203</v>
      </c>
      <c r="H222" s="224">
        <v>5</v>
      </c>
      <c r="I222" s="225"/>
      <c r="J222" s="224">
        <f>ROUND(I222*H222,0)</f>
        <v>0</v>
      </c>
      <c r="K222" s="222" t="s">
        <v>193</v>
      </c>
      <c r="L222" s="71"/>
      <c r="M222" s="226" t="s">
        <v>22</v>
      </c>
      <c r="N222" s="227" t="s">
        <v>45</v>
      </c>
      <c r="O222" s="46"/>
      <c r="P222" s="228">
        <f>O222*H222</f>
        <v>0</v>
      </c>
      <c r="Q222" s="228">
        <v>0</v>
      </c>
      <c r="R222" s="228">
        <f>Q222*H222</f>
        <v>0</v>
      </c>
      <c r="S222" s="228">
        <v>0</v>
      </c>
      <c r="T222" s="229">
        <f>S222*H222</f>
        <v>0</v>
      </c>
      <c r="AR222" s="23" t="s">
        <v>224</v>
      </c>
      <c r="AT222" s="23" t="s">
        <v>182</v>
      </c>
      <c r="AU222" s="23" t="s">
        <v>187</v>
      </c>
      <c r="AY222" s="23" t="s">
        <v>180</v>
      </c>
      <c r="BE222" s="230">
        <f>IF(N222="základní",J222,0)</f>
        <v>0</v>
      </c>
      <c r="BF222" s="230">
        <f>IF(N222="snížená",J222,0)</f>
        <v>0</v>
      </c>
      <c r="BG222" s="230">
        <f>IF(N222="zákl. přenesená",J222,0)</f>
        <v>0</v>
      </c>
      <c r="BH222" s="230">
        <f>IF(N222="sníž. přenesená",J222,0)</f>
        <v>0</v>
      </c>
      <c r="BI222" s="230">
        <f>IF(N222="nulová",J222,0)</f>
        <v>0</v>
      </c>
      <c r="BJ222" s="23" t="s">
        <v>187</v>
      </c>
      <c r="BK222" s="230">
        <f>ROUND(I222*H222,0)</f>
        <v>0</v>
      </c>
      <c r="BL222" s="23" t="s">
        <v>224</v>
      </c>
      <c r="BM222" s="23" t="s">
        <v>374</v>
      </c>
    </row>
    <row r="223" spans="2:47" s="1" customFormat="1" ht="13.5">
      <c r="B223" s="45"/>
      <c r="C223" s="73"/>
      <c r="D223" s="233" t="s">
        <v>205</v>
      </c>
      <c r="E223" s="73"/>
      <c r="F223" s="254" t="s">
        <v>375</v>
      </c>
      <c r="G223" s="73"/>
      <c r="H223" s="73"/>
      <c r="I223" s="190"/>
      <c r="J223" s="73"/>
      <c r="K223" s="73"/>
      <c r="L223" s="71"/>
      <c r="M223" s="255"/>
      <c r="N223" s="46"/>
      <c r="O223" s="46"/>
      <c r="P223" s="46"/>
      <c r="Q223" s="46"/>
      <c r="R223" s="46"/>
      <c r="S223" s="46"/>
      <c r="T223" s="94"/>
      <c r="AT223" s="23" t="s">
        <v>205</v>
      </c>
      <c r="AU223" s="23" t="s">
        <v>187</v>
      </c>
    </row>
    <row r="224" spans="2:65" s="1" customFormat="1" ht="34.2" customHeight="1">
      <c r="B224" s="45"/>
      <c r="C224" s="220" t="s">
        <v>286</v>
      </c>
      <c r="D224" s="220" t="s">
        <v>182</v>
      </c>
      <c r="E224" s="221" t="s">
        <v>376</v>
      </c>
      <c r="F224" s="222" t="s">
        <v>377</v>
      </c>
      <c r="G224" s="223" t="s">
        <v>334</v>
      </c>
      <c r="H224" s="225"/>
      <c r="I224" s="225"/>
      <c r="J224" s="224">
        <f>ROUND(I224*H224,0)</f>
        <v>0</v>
      </c>
      <c r="K224" s="222" t="s">
        <v>193</v>
      </c>
      <c r="L224" s="71"/>
      <c r="M224" s="226" t="s">
        <v>22</v>
      </c>
      <c r="N224" s="227" t="s">
        <v>45</v>
      </c>
      <c r="O224" s="46"/>
      <c r="P224" s="228">
        <f>O224*H224</f>
        <v>0</v>
      </c>
      <c r="Q224" s="228">
        <v>0</v>
      </c>
      <c r="R224" s="228">
        <f>Q224*H224</f>
        <v>0</v>
      </c>
      <c r="S224" s="228">
        <v>0</v>
      </c>
      <c r="T224" s="229">
        <f>S224*H224</f>
        <v>0</v>
      </c>
      <c r="AR224" s="23" t="s">
        <v>224</v>
      </c>
      <c r="AT224" s="23" t="s">
        <v>182</v>
      </c>
      <c r="AU224" s="23" t="s">
        <v>187</v>
      </c>
      <c r="AY224" s="23" t="s">
        <v>180</v>
      </c>
      <c r="BE224" s="230">
        <f>IF(N224="základní",J224,0)</f>
        <v>0</v>
      </c>
      <c r="BF224" s="230">
        <f>IF(N224="snížená",J224,0)</f>
        <v>0</v>
      </c>
      <c r="BG224" s="230">
        <f>IF(N224="zákl. přenesená",J224,0)</f>
        <v>0</v>
      </c>
      <c r="BH224" s="230">
        <f>IF(N224="sníž. přenesená",J224,0)</f>
        <v>0</v>
      </c>
      <c r="BI224" s="230">
        <f>IF(N224="nulová",J224,0)</f>
        <v>0</v>
      </c>
      <c r="BJ224" s="23" t="s">
        <v>187</v>
      </c>
      <c r="BK224" s="230">
        <f>ROUND(I224*H224,0)</f>
        <v>0</v>
      </c>
      <c r="BL224" s="23" t="s">
        <v>224</v>
      </c>
      <c r="BM224" s="23" t="s">
        <v>378</v>
      </c>
    </row>
    <row r="225" spans="2:47" s="1" customFormat="1" ht="13.5">
      <c r="B225" s="45"/>
      <c r="C225" s="73"/>
      <c r="D225" s="233" t="s">
        <v>205</v>
      </c>
      <c r="E225" s="73"/>
      <c r="F225" s="254" t="s">
        <v>336</v>
      </c>
      <c r="G225" s="73"/>
      <c r="H225" s="73"/>
      <c r="I225" s="190"/>
      <c r="J225" s="73"/>
      <c r="K225" s="73"/>
      <c r="L225" s="71"/>
      <c r="M225" s="255"/>
      <c r="N225" s="46"/>
      <c r="O225" s="46"/>
      <c r="P225" s="46"/>
      <c r="Q225" s="46"/>
      <c r="R225" s="46"/>
      <c r="S225" s="46"/>
      <c r="T225" s="94"/>
      <c r="AT225" s="23" t="s">
        <v>205</v>
      </c>
      <c r="AU225" s="23" t="s">
        <v>187</v>
      </c>
    </row>
    <row r="226" spans="2:63" s="10" customFormat="1" ht="29.85" customHeight="1">
      <c r="B226" s="204"/>
      <c r="C226" s="205"/>
      <c r="D226" s="206" t="s">
        <v>72</v>
      </c>
      <c r="E226" s="218" t="s">
        <v>379</v>
      </c>
      <c r="F226" s="218" t="s">
        <v>380</v>
      </c>
      <c r="G226" s="205"/>
      <c r="H226" s="205"/>
      <c r="I226" s="208"/>
      <c r="J226" s="219">
        <f>BK226</f>
        <v>0</v>
      </c>
      <c r="K226" s="205"/>
      <c r="L226" s="210"/>
      <c r="M226" s="211"/>
      <c r="N226" s="212"/>
      <c r="O226" s="212"/>
      <c r="P226" s="213">
        <f>SUM(P227:P244)</f>
        <v>0</v>
      </c>
      <c r="Q226" s="212"/>
      <c r="R226" s="213">
        <f>SUM(R227:R244)</f>
        <v>0</v>
      </c>
      <c r="S226" s="212"/>
      <c r="T226" s="214">
        <f>SUM(T227:T244)</f>
        <v>0</v>
      </c>
      <c r="AR226" s="215" t="s">
        <v>187</v>
      </c>
      <c r="AT226" s="216" t="s">
        <v>72</v>
      </c>
      <c r="AU226" s="216" t="s">
        <v>10</v>
      </c>
      <c r="AY226" s="215" t="s">
        <v>180</v>
      </c>
      <c r="BK226" s="217">
        <f>SUM(BK227:BK244)</f>
        <v>0</v>
      </c>
    </row>
    <row r="227" spans="2:65" s="1" customFormat="1" ht="14.4" customHeight="1">
      <c r="B227" s="45"/>
      <c r="C227" s="220" t="s">
        <v>381</v>
      </c>
      <c r="D227" s="220" t="s">
        <v>182</v>
      </c>
      <c r="E227" s="221" t="s">
        <v>382</v>
      </c>
      <c r="F227" s="222" t="s">
        <v>341</v>
      </c>
      <c r="G227" s="223" t="s">
        <v>269</v>
      </c>
      <c r="H227" s="224">
        <v>2</v>
      </c>
      <c r="I227" s="225"/>
      <c r="J227" s="224">
        <f>ROUND(I227*H227,0)</f>
        <v>0</v>
      </c>
      <c r="K227" s="222" t="s">
        <v>22</v>
      </c>
      <c r="L227" s="71"/>
      <c r="M227" s="226" t="s">
        <v>22</v>
      </c>
      <c r="N227" s="227" t="s">
        <v>45</v>
      </c>
      <c r="O227" s="46"/>
      <c r="P227" s="228">
        <f>O227*H227</f>
        <v>0</v>
      </c>
      <c r="Q227" s="228">
        <v>0</v>
      </c>
      <c r="R227" s="228">
        <f>Q227*H227</f>
        <v>0</v>
      </c>
      <c r="S227" s="228">
        <v>0</v>
      </c>
      <c r="T227" s="229">
        <f>S227*H227</f>
        <v>0</v>
      </c>
      <c r="AR227" s="23" t="s">
        <v>224</v>
      </c>
      <c r="AT227" s="23" t="s">
        <v>182</v>
      </c>
      <c r="AU227" s="23" t="s">
        <v>187</v>
      </c>
      <c r="AY227" s="23" t="s">
        <v>180</v>
      </c>
      <c r="BE227" s="230">
        <f>IF(N227="základní",J227,0)</f>
        <v>0</v>
      </c>
      <c r="BF227" s="230">
        <f>IF(N227="snížená",J227,0)</f>
        <v>0</v>
      </c>
      <c r="BG227" s="230">
        <f>IF(N227="zákl. přenesená",J227,0)</f>
        <v>0</v>
      </c>
      <c r="BH227" s="230">
        <f>IF(N227="sníž. přenesená",J227,0)</f>
        <v>0</v>
      </c>
      <c r="BI227" s="230">
        <f>IF(N227="nulová",J227,0)</f>
        <v>0</v>
      </c>
      <c r="BJ227" s="23" t="s">
        <v>187</v>
      </c>
      <c r="BK227" s="230">
        <f>ROUND(I227*H227,0)</f>
        <v>0</v>
      </c>
      <c r="BL227" s="23" t="s">
        <v>224</v>
      </c>
      <c r="BM227" s="23" t="s">
        <v>383</v>
      </c>
    </row>
    <row r="228" spans="2:65" s="1" customFormat="1" ht="22.8" customHeight="1">
      <c r="B228" s="45"/>
      <c r="C228" s="220" t="s">
        <v>290</v>
      </c>
      <c r="D228" s="220" t="s">
        <v>182</v>
      </c>
      <c r="E228" s="221" t="s">
        <v>384</v>
      </c>
      <c r="F228" s="222" t="s">
        <v>385</v>
      </c>
      <c r="G228" s="223" t="s">
        <v>203</v>
      </c>
      <c r="H228" s="224">
        <v>14</v>
      </c>
      <c r="I228" s="225"/>
      <c r="J228" s="224">
        <f>ROUND(I228*H228,0)</f>
        <v>0</v>
      </c>
      <c r="K228" s="222" t="s">
        <v>193</v>
      </c>
      <c r="L228" s="71"/>
      <c r="M228" s="226" t="s">
        <v>22</v>
      </c>
      <c r="N228" s="227" t="s">
        <v>45</v>
      </c>
      <c r="O228" s="46"/>
      <c r="P228" s="228">
        <f>O228*H228</f>
        <v>0</v>
      </c>
      <c r="Q228" s="228">
        <v>0</v>
      </c>
      <c r="R228" s="228">
        <f>Q228*H228</f>
        <v>0</v>
      </c>
      <c r="S228" s="228">
        <v>0</v>
      </c>
      <c r="T228" s="229">
        <f>S228*H228</f>
        <v>0</v>
      </c>
      <c r="AR228" s="23" t="s">
        <v>224</v>
      </c>
      <c r="AT228" s="23" t="s">
        <v>182</v>
      </c>
      <c r="AU228" s="23" t="s">
        <v>187</v>
      </c>
      <c r="AY228" s="23" t="s">
        <v>180</v>
      </c>
      <c r="BE228" s="230">
        <f>IF(N228="základní",J228,0)</f>
        <v>0</v>
      </c>
      <c r="BF228" s="230">
        <f>IF(N228="snížená",J228,0)</f>
        <v>0</v>
      </c>
      <c r="BG228" s="230">
        <f>IF(N228="zákl. přenesená",J228,0)</f>
        <v>0</v>
      </c>
      <c r="BH228" s="230">
        <f>IF(N228="sníž. přenesená",J228,0)</f>
        <v>0</v>
      </c>
      <c r="BI228" s="230">
        <f>IF(N228="nulová",J228,0)</f>
        <v>0</v>
      </c>
      <c r="BJ228" s="23" t="s">
        <v>187</v>
      </c>
      <c r="BK228" s="230">
        <f>ROUND(I228*H228,0)</f>
        <v>0</v>
      </c>
      <c r="BL228" s="23" t="s">
        <v>224</v>
      </c>
      <c r="BM228" s="23" t="s">
        <v>386</v>
      </c>
    </row>
    <row r="229" spans="2:47" s="1" customFormat="1" ht="13.5">
      <c r="B229" s="45"/>
      <c r="C229" s="73"/>
      <c r="D229" s="233" t="s">
        <v>205</v>
      </c>
      <c r="E229" s="73"/>
      <c r="F229" s="254" t="s">
        <v>387</v>
      </c>
      <c r="G229" s="73"/>
      <c r="H229" s="73"/>
      <c r="I229" s="190"/>
      <c r="J229" s="73"/>
      <c r="K229" s="73"/>
      <c r="L229" s="71"/>
      <c r="M229" s="255"/>
      <c r="N229" s="46"/>
      <c r="O229" s="46"/>
      <c r="P229" s="46"/>
      <c r="Q229" s="46"/>
      <c r="R229" s="46"/>
      <c r="S229" s="46"/>
      <c r="T229" s="94"/>
      <c r="AT229" s="23" t="s">
        <v>205</v>
      </c>
      <c r="AU229" s="23" t="s">
        <v>187</v>
      </c>
    </row>
    <row r="230" spans="2:51" s="11" customFormat="1" ht="13.5">
      <c r="B230" s="231"/>
      <c r="C230" s="232"/>
      <c r="D230" s="233" t="s">
        <v>194</v>
      </c>
      <c r="E230" s="234" t="s">
        <v>22</v>
      </c>
      <c r="F230" s="235" t="s">
        <v>388</v>
      </c>
      <c r="G230" s="232"/>
      <c r="H230" s="236">
        <v>14</v>
      </c>
      <c r="I230" s="237"/>
      <c r="J230" s="232"/>
      <c r="K230" s="232"/>
      <c r="L230" s="238"/>
      <c r="M230" s="239"/>
      <c r="N230" s="240"/>
      <c r="O230" s="240"/>
      <c r="P230" s="240"/>
      <c r="Q230" s="240"/>
      <c r="R230" s="240"/>
      <c r="S230" s="240"/>
      <c r="T230" s="241"/>
      <c r="AT230" s="242" t="s">
        <v>194</v>
      </c>
      <c r="AU230" s="242" t="s">
        <v>187</v>
      </c>
      <c r="AV230" s="11" t="s">
        <v>187</v>
      </c>
      <c r="AW230" s="11" t="s">
        <v>35</v>
      </c>
      <c r="AX230" s="11" t="s">
        <v>73</v>
      </c>
      <c r="AY230" s="242" t="s">
        <v>180</v>
      </c>
    </row>
    <row r="231" spans="2:51" s="12" customFormat="1" ht="13.5">
      <c r="B231" s="243"/>
      <c r="C231" s="244"/>
      <c r="D231" s="233" t="s">
        <v>194</v>
      </c>
      <c r="E231" s="245" t="s">
        <v>22</v>
      </c>
      <c r="F231" s="246" t="s">
        <v>196</v>
      </c>
      <c r="G231" s="244"/>
      <c r="H231" s="247">
        <v>14</v>
      </c>
      <c r="I231" s="248"/>
      <c r="J231" s="244"/>
      <c r="K231" s="244"/>
      <c r="L231" s="249"/>
      <c r="M231" s="250"/>
      <c r="N231" s="251"/>
      <c r="O231" s="251"/>
      <c r="P231" s="251"/>
      <c r="Q231" s="251"/>
      <c r="R231" s="251"/>
      <c r="S231" s="251"/>
      <c r="T231" s="252"/>
      <c r="AT231" s="253" t="s">
        <v>194</v>
      </c>
      <c r="AU231" s="253" t="s">
        <v>187</v>
      </c>
      <c r="AV231" s="12" t="s">
        <v>186</v>
      </c>
      <c r="AW231" s="12" t="s">
        <v>35</v>
      </c>
      <c r="AX231" s="12" t="s">
        <v>10</v>
      </c>
      <c r="AY231" s="253" t="s">
        <v>180</v>
      </c>
    </row>
    <row r="232" spans="2:65" s="1" customFormat="1" ht="34.2" customHeight="1">
      <c r="B232" s="45"/>
      <c r="C232" s="220" t="s">
        <v>389</v>
      </c>
      <c r="D232" s="220" t="s">
        <v>182</v>
      </c>
      <c r="E232" s="221" t="s">
        <v>390</v>
      </c>
      <c r="F232" s="222" t="s">
        <v>391</v>
      </c>
      <c r="G232" s="223" t="s">
        <v>203</v>
      </c>
      <c r="H232" s="224">
        <v>14</v>
      </c>
      <c r="I232" s="225"/>
      <c r="J232" s="224">
        <f>ROUND(I232*H232,0)</f>
        <v>0</v>
      </c>
      <c r="K232" s="222" t="s">
        <v>193</v>
      </c>
      <c r="L232" s="71"/>
      <c r="M232" s="226" t="s">
        <v>22</v>
      </c>
      <c r="N232" s="227" t="s">
        <v>45</v>
      </c>
      <c r="O232" s="46"/>
      <c r="P232" s="228">
        <f>O232*H232</f>
        <v>0</v>
      </c>
      <c r="Q232" s="228">
        <v>0</v>
      </c>
      <c r="R232" s="228">
        <f>Q232*H232</f>
        <v>0</v>
      </c>
      <c r="S232" s="228">
        <v>0</v>
      </c>
      <c r="T232" s="229">
        <f>S232*H232</f>
        <v>0</v>
      </c>
      <c r="AR232" s="23" t="s">
        <v>224</v>
      </c>
      <c r="AT232" s="23" t="s">
        <v>182</v>
      </c>
      <c r="AU232" s="23" t="s">
        <v>187</v>
      </c>
      <c r="AY232" s="23" t="s">
        <v>180</v>
      </c>
      <c r="BE232" s="230">
        <f>IF(N232="základní",J232,0)</f>
        <v>0</v>
      </c>
      <c r="BF232" s="230">
        <f>IF(N232="snížená",J232,0)</f>
        <v>0</v>
      </c>
      <c r="BG232" s="230">
        <f>IF(N232="zákl. přenesená",J232,0)</f>
        <v>0</v>
      </c>
      <c r="BH232" s="230">
        <f>IF(N232="sníž. přenesená",J232,0)</f>
        <v>0</v>
      </c>
      <c r="BI232" s="230">
        <f>IF(N232="nulová",J232,0)</f>
        <v>0</v>
      </c>
      <c r="BJ232" s="23" t="s">
        <v>187</v>
      </c>
      <c r="BK232" s="230">
        <f>ROUND(I232*H232,0)</f>
        <v>0</v>
      </c>
      <c r="BL232" s="23" t="s">
        <v>224</v>
      </c>
      <c r="BM232" s="23" t="s">
        <v>392</v>
      </c>
    </row>
    <row r="233" spans="2:47" s="1" customFormat="1" ht="13.5">
      <c r="B233" s="45"/>
      <c r="C233" s="73"/>
      <c r="D233" s="233" t="s">
        <v>205</v>
      </c>
      <c r="E233" s="73"/>
      <c r="F233" s="254" t="s">
        <v>393</v>
      </c>
      <c r="G233" s="73"/>
      <c r="H233" s="73"/>
      <c r="I233" s="190"/>
      <c r="J233" s="73"/>
      <c r="K233" s="73"/>
      <c r="L233" s="71"/>
      <c r="M233" s="255"/>
      <c r="N233" s="46"/>
      <c r="O233" s="46"/>
      <c r="P233" s="46"/>
      <c r="Q233" s="46"/>
      <c r="R233" s="46"/>
      <c r="S233" s="46"/>
      <c r="T233" s="94"/>
      <c r="AT233" s="23" t="s">
        <v>205</v>
      </c>
      <c r="AU233" s="23" t="s">
        <v>187</v>
      </c>
    </row>
    <row r="234" spans="2:65" s="1" customFormat="1" ht="22.8" customHeight="1">
      <c r="B234" s="45"/>
      <c r="C234" s="220" t="s">
        <v>294</v>
      </c>
      <c r="D234" s="220" t="s">
        <v>182</v>
      </c>
      <c r="E234" s="221" t="s">
        <v>394</v>
      </c>
      <c r="F234" s="222" t="s">
        <v>395</v>
      </c>
      <c r="G234" s="223" t="s">
        <v>358</v>
      </c>
      <c r="H234" s="224">
        <v>8</v>
      </c>
      <c r="I234" s="225"/>
      <c r="J234" s="224">
        <f>ROUND(I234*H234,0)</f>
        <v>0</v>
      </c>
      <c r="K234" s="222" t="s">
        <v>193</v>
      </c>
      <c r="L234" s="71"/>
      <c r="M234" s="226" t="s">
        <v>22</v>
      </c>
      <c r="N234" s="227" t="s">
        <v>45</v>
      </c>
      <c r="O234" s="46"/>
      <c r="P234" s="228">
        <f>O234*H234</f>
        <v>0</v>
      </c>
      <c r="Q234" s="228">
        <v>0</v>
      </c>
      <c r="R234" s="228">
        <f>Q234*H234</f>
        <v>0</v>
      </c>
      <c r="S234" s="228">
        <v>0</v>
      </c>
      <c r="T234" s="229">
        <f>S234*H234</f>
        <v>0</v>
      </c>
      <c r="AR234" s="23" t="s">
        <v>224</v>
      </c>
      <c r="AT234" s="23" t="s">
        <v>182</v>
      </c>
      <c r="AU234" s="23" t="s">
        <v>187</v>
      </c>
      <c r="AY234" s="23" t="s">
        <v>180</v>
      </c>
      <c r="BE234" s="230">
        <f>IF(N234="základní",J234,0)</f>
        <v>0</v>
      </c>
      <c r="BF234" s="230">
        <f>IF(N234="snížená",J234,0)</f>
        <v>0</v>
      </c>
      <c r="BG234" s="230">
        <f>IF(N234="zákl. přenesená",J234,0)</f>
        <v>0</v>
      </c>
      <c r="BH234" s="230">
        <f>IF(N234="sníž. přenesená",J234,0)</f>
        <v>0</v>
      </c>
      <c r="BI234" s="230">
        <f>IF(N234="nulová",J234,0)</f>
        <v>0</v>
      </c>
      <c r="BJ234" s="23" t="s">
        <v>187</v>
      </c>
      <c r="BK234" s="230">
        <f>ROUND(I234*H234,0)</f>
        <v>0</v>
      </c>
      <c r="BL234" s="23" t="s">
        <v>224</v>
      </c>
      <c r="BM234" s="23" t="s">
        <v>396</v>
      </c>
    </row>
    <row r="235" spans="2:47" s="1" customFormat="1" ht="13.5">
      <c r="B235" s="45"/>
      <c r="C235" s="73"/>
      <c r="D235" s="233" t="s">
        <v>205</v>
      </c>
      <c r="E235" s="73"/>
      <c r="F235" s="254" t="s">
        <v>397</v>
      </c>
      <c r="G235" s="73"/>
      <c r="H235" s="73"/>
      <c r="I235" s="190"/>
      <c r="J235" s="73"/>
      <c r="K235" s="73"/>
      <c r="L235" s="71"/>
      <c r="M235" s="255"/>
      <c r="N235" s="46"/>
      <c r="O235" s="46"/>
      <c r="P235" s="46"/>
      <c r="Q235" s="46"/>
      <c r="R235" s="46"/>
      <c r="S235" s="46"/>
      <c r="T235" s="94"/>
      <c r="AT235" s="23" t="s">
        <v>205</v>
      </c>
      <c r="AU235" s="23" t="s">
        <v>187</v>
      </c>
    </row>
    <row r="236" spans="2:65" s="1" customFormat="1" ht="14.4" customHeight="1">
      <c r="B236" s="45"/>
      <c r="C236" s="220" t="s">
        <v>398</v>
      </c>
      <c r="D236" s="220" t="s">
        <v>182</v>
      </c>
      <c r="E236" s="221" t="s">
        <v>399</v>
      </c>
      <c r="F236" s="222" t="s">
        <v>400</v>
      </c>
      <c r="G236" s="223" t="s">
        <v>358</v>
      </c>
      <c r="H236" s="224">
        <v>2</v>
      </c>
      <c r="I236" s="225"/>
      <c r="J236" s="224">
        <f>ROUND(I236*H236,0)</f>
        <v>0</v>
      </c>
      <c r="K236" s="222" t="s">
        <v>193</v>
      </c>
      <c r="L236" s="71"/>
      <c r="M236" s="226" t="s">
        <v>22</v>
      </c>
      <c r="N236" s="227" t="s">
        <v>45</v>
      </c>
      <c r="O236" s="46"/>
      <c r="P236" s="228">
        <f>O236*H236</f>
        <v>0</v>
      </c>
      <c r="Q236" s="228">
        <v>0</v>
      </c>
      <c r="R236" s="228">
        <f>Q236*H236</f>
        <v>0</v>
      </c>
      <c r="S236" s="228">
        <v>0</v>
      </c>
      <c r="T236" s="229">
        <f>S236*H236</f>
        <v>0</v>
      </c>
      <c r="AR236" s="23" t="s">
        <v>224</v>
      </c>
      <c r="AT236" s="23" t="s">
        <v>182</v>
      </c>
      <c r="AU236" s="23" t="s">
        <v>187</v>
      </c>
      <c r="AY236" s="23" t="s">
        <v>180</v>
      </c>
      <c r="BE236" s="230">
        <f>IF(N236="základní",J236,0)</f>
        <v>0</v>
      </c>
      <c r="BF236" s="230">
        <f>IF(N236="snížená",J236,0)</f>
        <v>0</v>
      </c>
      <c r="BG236" s="230">
        <f>IF(N236="zákl. přenesená",J236,0)</f>
        <v>0</v>
      </c>
      <c r="BH236" s="230">
        <f>IF(N236="sníž. přenesená",J236,0)</f>
        <v>0</v>
      </c>
      <c r="BI236" s="230">
        <f>IF(N236="nulová",J236,0)</f>
        <v>0</v>
      </c>
      <c r="BJ236" s="23" t="s">
        <v>187</v>
      </c>
      <c r="BK236" s="230">
        <f>ROUND(I236*H236,0)</f>
        <v>0</v>
      </c>
      <c r="BL236" s="23" t="s">
        <v>224</v>
      </c>
      <c r="BM236" s="23" t="s">
        <v>401</v>
      </c>
    </row>
    <row r="237" spans="2:65" s="1" customFormat="1" ht="22.8" customHeight="1">
      <c r="B237" s="45"/>
      <c r="C237" s="220" t="s">
        <v>298</v>
      </c>
      <c r="D237" s="220" t="s">
        <v>182</v>
      </c>
      <c r="E237" s="221" t="s">
        <v>402</v>
      </c>
      <c r="F237" s="222" t="s">
        <v>403</v>
      </c>
      <c r="G237" s="223" t="s">
        <v>358</v>
      </c>
      <c r="H237" s="224">
        <v>2</v>
      </c>
      <c r="I237" s="225"/>
      <c r="J237" s="224">
        <f>ROUND(I237*H237,0)</f>
        <v>0</v>
      </c>
      <c r="K237" s="222" t="s">
        <v>193</v>
      </c>
      <c r="L237" s="71"/>
      <c r="M237" s="226" t="s">
        <v>22</v>
      </c>
      <c r="N237" s="227" t="s">
        <v>45</v>
      </c>
      <c r="O237" s="46"/>
      <c r="P237" s="228">
        <f>O237*H237</f>
        <v>0</v>
      </c>
      <c r="Q237" s="228">
        <v>0</v>
      </c>
      <c r="R237" s="228">
        <f>Q237*H237</f>
        <v>0</v>
      </c>
      <c r="S237" s="228">
        <v>0</v>
      </c>
      <c r="T237" s="229">
        <f>S237*H237</f>
        <v>0</v>
      </c>
      <c r="AR237" s="23" t="s">
        <v>224</v>
      </c>
      <c r="AT237" s="23" t="s">
        <v>182</v>
      </c>
      <c r="AU237" s="23" t="s">
        <v>187</v>
      </c>
      <c r="AY237" s="23" t="s">
        <v>180</v>
      </c>
      <c r="BE237" s="230">
        <f>IF(N237="základní",J237,0)</f>
        <v>0</v>
      </c>
      <c r="BF237" s="230">
        <f>IF(N237="snížená",J237,0)</f>
        <v>0</v>
      </c>
      <c r="BG237" s="230">
        <f>IF(N237="zákl. přenesená",J237,0)</f>
        <v>0</v>
      </c>
      <c r="BH237" s="230">
        <f>IF(N237="sníž. přenesená",J237,0)</f>
        <v>0</v>
      </c>
      <c r="BI237" s="230">
        <f>IF(N237="nulová",J237,0)</f>
        <v>0</v>
      </c>
      <c r="BJ237" s="23" t="s">
        <v>187</v>
      </c>
      <c r="BK237" s="230">
        <f>ROUND(I237*H237,0)</f>
        <v>0</v>
      </c>
      <c r="BL237" s="23" t="s">
        <v>224</v>
      </c>
      <c r="BM237" s="23" t="s">
        <v>404</v>
      </c>
    </row>
    <row r="238" spans="2:47" s="1" customFormat="1" ht="13.5">
      <c r="B238" s="45"/>
      <c r="C238" s="73"/>
      <c r="D238" s="233" t="s">
        <v>205</v>
      </c>
      <c r="E238" s="73"/>
      <c r="F238" s="254" t="s">
        <v>405</v>
      </c>
      <c r="G238" s="73"/>
      <c r="H238" s="73"/>
      <c r="I238" s="190"/>
      <c r="J238" s="73"/>
      <c r="K238" s="73"/>
      <c r="L238" s="71"/>
      <c r="M238" s="255"/>
      <c r="N238" s="46"/>
      <c r="O238" s="46"/>
      <c r="P238" s="46"/>
      <c r="Q238" s="46"/>
      <c r="R238" s="46"/>
      <c r="S238" s="46"/>
      <c r="T238" s="94"/>
      <c r="AT238" s="23" t="s">
        <v>205</v>
      </c>
      <c r="AU238" s="23" t="s">
        <v>187</v>
      </c>
    </row>
    <row r="239" spans="2:65" s="1" customFormat="1" ht="22.8" customHeight="1">
      <c r="B239" s="45"/>
      <c r="C239" s="220" t="s">
        <v>406</v>
      </c>
      <c r="D239" s="220" t="s">
        <v>182</v>
      </c>
      <c r="E239" s="221" t="s">
        <v>407</v>
      </c>
      <c r="F239" s="222" t="s">
        <v>408</v>
      </c>
      <c r="G239" s="223" t="s">
        <v>203</v>
      </c>
      <c r="H239" s="224">
        <v>14</v>
      </c>
      <c r="I239" s="225"/>
      <c r="J239" s="224">
        <f>ROUND(I239*H239,0)</f>
        <v>0</v>
      </c>
      <c r="K239" s="222" t="s">
        <v>193</v>
      </c>
      <c r="L239" s="71"/>
      <c r="M239" s="226" t="s">
        <v>22</v>
      </c>
      <c r="N239" s="227" t="s">
        <v>45</v>
      </c>
      <c r="O239" s="46"/>
      <c r="P239" s="228">
        <f>O239*H239</f>
        <v>0</v>
      </c>
      <c r="Q239" s="228">
        <v>0</v>
      </c>
      <c r="R239" s="228">
        <f>Q239*H239</f>
        <v>0</v>
      </c>
      <c r="S239" s="228">
        <v>0</v>
      </c>
      <c r="T239" s="229">
        <f>S239*H239</f>
        <v>0</v>
      </c>
      <c r="AR239" s="23" t="s">
        <v>224</v>
      </c>
      <c r="AT239" s="23" t="s">
        <v>182</v>
      </c>
      <c r="AU239" s="23" t="s">
        <v>187</v>
      </c>
      <c r="AY239" s="23" t="s">
        <v>180</v>
      </c>
      <c r="BE239" s="230">
        <f>IF(N239="základní",J239,0)</f>
        <v>0</v>
      </c>
      <c r="BF239" s="230">
        <f>IF(N239="snížená",J239,0)</f>
        <v>0</v>
      </c>
      <c r="BG239" s="230">
        <f>IF(N239="zákl. přenesená",J239,0)</f>
        <v>0</v>
      </c>
      <c r="BH239" s="230">
        <f>IF(N239="sníž. přenesená",J239,0)</f>
        <v>0</v>
      </c>
      <c r="BI239" s="230">
        <f>IF(N239="nulová",J239,0)</f>
        <v>0</v>
      </c>
      <c r="BJ239" s="23" t="s">
        <v>187</v>
      </c>
      <c r="BK239" s="230">
        <f>ROUND(I239*H239,0)</f>
        <v>0</v>
      </c>
      <c r="BL239" s="23" t="s">
        <v>224</v>
      </c>
      <c r="BM239" s="23" t="s">
        <v>409</v>
      </c>
    </row>
    <row r="240" spans="2:47" s="1" customFormat="1" ht="13.5">
      <c r="B240" s="45"/>
      <c r="C240" s="73"/>
      <c r="D240" s="233" t="s">
        <v>205</v>
      </c>
      <c r="E240" s="73"/>
      <c r="F240" s="254" t="s">
        <v>410</v>
      </c>
      <c r="G240" s="73"/>
      <c r="H240" s="73"/>
      <c r="I240" s="190"/>
      <c r="J240" s="73"/>
      <c r="K240" s="73"/>
      <c r="L240" s="71"/>
      <c r="M240" s="255"/>
      <c r="N240" s="46"/>
      <c r="O240" s="46"/>
      <c r="P240" s="46"/>
      <c r="Q240" s="46"/>
      <c r="R240" s="46"/>
      <c r="S240" s="46"/>
      <c r="T240" s="94"/>
      <c r="AT240" s="23" t="s">
        <v>205</v>
      </c>
      <c r="AU240" s="23" t="s">
        <v>187</v>
      </c>
    </row>
    <row r="241" spans="2:65" s="1" customFormat="1" ht="22.8" customHeight="1">
      <c r="B241" s="45"/>
      <c r="C241" s="220" t="s">
        <v>303</v>
      </c>
      <c r="D241" s="220" t="s">
        <v>182</v>
      </c>
      <c r="E241" s="221" t="s">
        <v>411</v>
      </c>
      <c r="F241" s="222" t="s">
        <v>412</v>
      </c>
      <c r="G241" s="223" t="s">
        <v>203</v>
      </c>
      <c r="H241" s="224">
        <v>14</v>
      </c>
      <c r="I241" s="225"/>
      <c r="J241" s="224">
        <f>ROUND(I241*H241,0)</f>
        <v>0</v>
      </c>
      <c r="K241" s="222" t="s">
        <v>193</v>
      </c>
      <c r="L241" s="71"/>
      <c r="M241" s="226" t="s">
        <v>22</v>
      </c>
      <c r="N241" s="227" t="s">
        <v>45</v>
      </c>
      <c r="O241" s="46"/>
      <c r="P241" s="228">
        <f>O241*H241</f>
        <v>0</v>
      </c>
      <c r="Q241" s="228">
        <v>0</v>
      </c>
      <c r="R241" s="228">
        <f>Q241*H241</f>
        <v>0</v>
      </c>
      <c r="S241" s="228">
        <v>0</v>
      </c>
      <c r="T241" s="229">
        <f>S241*H241</f>
        <v>0</v>
      </c>
      <c r="AR241" s="23" t="s">
        <v>224</v>
      </c>
      <c r="AT241" s="23" t="s">
        <v>182</v>
      </c>
      <c r="AU241" s="23" t="s">
        <v>187</v>
      </c>
      <c r="AY241" s="23" t="s">
        <v>180</v>
      </c>
      <c r="BE241" s="230">
        <f>IF(N241="základní",J241,0)</f>
        <v>0</v>
      </c>
      <c r="BF241" s="230">
        <f>IF(N241="snížená",J241,0)</f>
        <v>0</v>
      </c>
      <c r="BG241" s="230">
        <f>IF(N241="zákl. přenesená",J241,0)</f>
        <v>0</v>
      </c>
      <c r="BH241" s="230">
        <f>IF(N241="sníž. přenesená",J241,0)</f>
        <v>0</v>
      </c>
      <c r="BI241" s="230">
        <f>IF(N241="nulová",J241,0)</f>
        <v>0</v>
      </c>
      <c r="BJ241" s="23" t="s">
        <v>187</v>
      </c>
      <c r="BK241" s="230">
        <f>ROUND(I241*H241,0)</f>
        <v>0</v>
      </c>
      <c r="BL241" s="23" t="s">
        <v>224</v>
      </c>
      <c r="BM241" s="23" t="s">
        <v>413</v>
      </c>
    </row>
    <row r="242" spans="2:47" s="1" customFormat="1" ht="13.5">
      <c r="B242" s="45"/>
      <c r="C242" s="73"/>
      <c r="D242" s="233" t="s">
        <v>205</v>
      </c>
      <c r="E242" s="73"/>
      <c r="F242" s="254" t="s">
        <v>410</v>
      </c>
      <c r="G242" s="73"/>
      <c r="H242" s="73"/>
      <c r="I242" s="190"/>
      <c r="J242" s="73"/>
      <c r="K242" s="73"/>
      <c r="L242" s="71"/>
      <c r="M242" s="255"/>
      <c r="N242" s="46"/>
      <c r="O242" s="46"/>
      <c r="P242" s="46"/>
      <c r="Q242" s="46"/>
      <c r="R242" s="46"/>
      <c r="S242" s="46"/>
      <c r="T242" s="94"/>
      <c r="AT242" s="23" t="s">
        <v>205</v>
      </c>
      <c r="AU242" s="23" t="s">
        <v>187</v>
      </c>
    </row>
    <row r="243" spans="2:65" s="1" customFormat="1" ht="34.2" customHeight="1">
      <c r="B243" s="45"/>
      <c r="C243" s="220" t="s">
        <v>414</v>
      </c>
      <c r="D243" s="220" t="s">
        <v>182</v>
      </c>
      <c r="E243" s="221" t="s">
        <v>415</v>
      </c>
      <c r="F243" s="222" t="s">
        <v>416</v>
      </c>
      <c r="G243" s="223" t="s">
        <v>334</v>
      </c>
      <c r="H243" s="225"/>
      <c r="I243" s="225"/>
      <c r="J243" s="224">
        <f>ROUND(I243*H243,0)</f>
        <v>0</v>
      </c>
      <c r="K243" s="222" t="s">
        <v>193</v>
      </c>
      <c r="L243" s="71"/>
      <c r="M243" s="226" t="s">
        <v>22</v>
      </c>
      <c r="N243" s="227" t="s">
        <v>45</v>
      </c>
      <c r="O243" s="46"/>
      <c r="P243" s="228">
        <f>O243*H243</f>
        <v>0</v>
      </c>
      <c r="Q243" s="228">
        <v>0</v>
      </c>
      <c r="R243" s="228">
        <f>Q243*H243</f>
        <v>0</v>
      </c>
      <c r="S243" s="228">
        <v>0</v>
      </c>
      <c r="T243" s="229">
        <f>S243*H243</f>
        <v>0</v>
      </c>
      <c r="AR243" s="23" t="s">
        <v>224</v>
      </c>
      <c r="AT243" s="23" t="s">
        <v>182</v>
      </c>
      <c r="AU243" s="23" t="s">
        <v>187</v>
      </c>
      <c r="AY243" s="23" t="s">
        <v>180</v>
      </c>
      <c r="BE243" s="230">
        <f>IF(N243="základní",J243,0)</f>
        <v>0</v>
      </c>
      <c r="BF243" s="230">
        <f>IF(N243="snížená",J243,0)</f>
        <v>0</v>
      </c>
      <c r="BG243" s="230">
        <f>IF(N243="zákl. přenesená",J243,0)</f>
        <v>0</v>
      </c>
      <c r="BH243" s="230">
        <f>IF(N243="sníž. přenesená",J243,0)</f>
        <v>0</v>
      </c>
      <c r="BI243" s="230">
        <f>IF(N243="nulová",J243,0)</f>
        <v>0</v>
      </c>
      <c r="BJ243" s="23" t="s">
        <v>187</v>
      </c>
      <c r="BK243" s="230">
        <f>ROUND(I243*H243,0)</f>
        <v>0</v>
      </c>
      <c r="BL243" s="23" t="s">
        <v>224</v>
      </c>
      <c r="BM243" s="23" t="s">
        <v>417</v>
      </c>
    </row>
    <row r="244" spans="2:47" s="1" customFormat="1" ht="13.5">
      <c r="B244" s="45"/>
      <c r="C244" s="73"/>
      <c r="D244" s="233" t="s">
        <v>205</v>
      </c>
      <c r="E244" s="73"/>
      <c r="F244" s="254" t="s">
        <v>418</v>
      </c>
      <c r="G244" s="73"/>
      <c r="H244" s="73"/>
      <c r="I244" s="190"/>
      <c r="J244" s="73"/>
      <c r="K244" s="73"/>
      <c r="L244" s="71"/>
      <c r="M244" s="255"/>
      <c r="N244" s="46"/>
      <c r="O244" s="46"/>
      <c r="P244" s="46"/>
      <c r="Q244" s="46"/>
      <c r="R244" s="46"/>
      <c r="S244" s="46"/>
      <c r="T244" s="94"/>
      <c r="AT244" s="23" t="s">
        <v>205</v>
      </c>
      <c r="AU244" s="23" t="s">
        <v>187</v>
      </c>
    </row>
    <row r="245" spans="2:63" s="10" customFormat="1" ht="29.85" customHeight="1">
      <c r="B245" s="204"/>
      <c r="C245" s="205"/>
      <c r="D245" s="206" t="s">
        <v>72</v>
      </c>
      <c r="E245" s="218" t="s">
        <v>419</v>
      </c>
      <c r="F245" s="218" t="s">
        <v>420</v>
      </c>
      <c r="G245" s="205"/>
      <c r="H245" s="205"/>
      <c r="I245" s="208"/>
      <c r="J245" s="219">
        <f>BK245</f>
        <v>0</v>
      </c>
      <c r="K245" s="205"/>
      <c r="L245" s="210"/>
      <c r="M245" s="211"/>
      <c r="N245" s="212"/>
      <c r="O245" s="212"/>
      <c r="P245" s="213">
        <f>SUM(P246:P268)</f>
        <v>0</v>
      </c>
      <c r="Q245" s="212"/>
      <c r="R245" s="213">
        <f>SUM(R246:R268)</f>
        <v>0</v>
      </c>
      <c r="S245" s="212"/>
      <c r="T245" s="214">
        <f>SUM(T246:T268)</f>
        <v>0</v>
      </c>
      <c r="AR245" s="215" t="s">
        <v>187</v>
      </c>
      <c r="AT245" s="216" t="s">
        <v>72</v>
      </c>
      <c r="AU245" s="216" t="s">
        <v>10</v>
      </c>
      <c r="AY245" s="215" t="s">
        <v>180</v>
      </c>
      <c r="BK245" s="217">
        <f>SUM(BK246:BK268)</f>
        <v>0</v>
      </c>
    </row>
    <row r="246" spans="2:65" s="1" customFormat="1" ht="14.4" customHeight="1">
      <c r="B246" s="45"/>
      <c r="C246" s="220" t="s">
        <v>309</v>
      </c>
      <c r="D246" s="220" t="s">
        <v>182</v>
      </c>
      <c r="E246" s="221" t="s">
        <v>421</v>
      </c>
      <c r="F246" s="222" t="s">
        <v>422</v>
      </c>
      <c r="G246" s="223" t="s">
        <v>423</v>
      </c>
      <c r="H246" s="224">
        <v>1</v>
      </c>
      <c r="I246" s="225"/>
      <c r="J246" s="224">
        <f>ROUND(I246*H246,0)</f>
        <v>0</v>
      </c>
      <c r="K246" s="222" t="s">
        <v>193</v>
      </c>
      <c r="L246" s="71"/>
      <c r="M246" s="226" t="s">
        <v>22</v>
      </c>
      <c r="N246" s="227" t="s">
        <v>45</v>
      </c>
      <c r="O246" s="46"/>
      <c r="P246" s="228">
        <f>O246*H246</f>
        <v>0</v>
      </c>
      <c r="Q246" s="228">
        <v>0</v>
      </c>
      <c r="R246" s="228">
        <f>Q246*H246</f>
        <v>0</v>
      </c>
      <c r="S246" s="228">
        <v>0</v>
      </c>
      <c r="T246" s="229">
        <f>S246*H246</f>
        <v>0</v>
      </c>
      <c r="AR246" s="23" t="s">
        <v>224</v>
      </c>
      <c r="AT246" s="23" t="s">
        <v>182</v>
      </c>
      <c r="AU246" s="23" t="s">
        <v>187</v>
      </c>
      <c r="AY246" s="23" t="s">
        <v>180</v>
      </c>
      <c r="BE246" s="230">
        <f>IF(N246="základní",J246,0)</f>
        <v>0</v>
      </c>
      <c r="BF246" s="230">
        <f>IF(N246="snížená",J246,0)</f>
        <v>0</v>
      </c>
      <c r="BG246" s="230">
        <f>IF(N246="zákl. přenesená",J246,0)</f>
        <v>0</v>
      </c>
      <c r="BH246" s="230">
        <f>IF(N246="sníž. přenesená",J246,0)</f>
        <v>0</v>
      </c>
      <c r="BI246" s="230">
        <f>IF(N246="nulová",J246,0)</f>
        <v>0</v>
      </c>
      <c r="BJ246" s="23" t="s">
        <v>187</v>
      </c>
      <c r="BK246" s="230">
        <f>ROUND(I246*H246,0)</f>
        <v>0</v>
      </c>
      <c r="BL246" s="23" t="s">
        <v>224</v>
      </c>
      <c r="BM246" s="23" t="s">
        <v>424</v>
      </c>
    </row>
    <row r="247" spans="2:65" s="1" customFormat="1" ht="22.8" customHeight="1">
      <c r="B247" s="45"/>
      <c r="C247" s="220" t="s">
        <v>425</v>
      </c>
      <c r="D247" s="220" t="s">
        <v>182</v>
      </c>
      <c r="E247" s="221" t="s">
        <v>426</v>
      </c>
      <c r="F247" s="222" t="s">
        <v>427</v>
      </c>
      <c r="G247" s="223" t="s">
        <v>423</v>
      </c>
      <c r="H247" s="224">
        <v>1</v>
      </c>
      <c r="I247" s="225"/>
      <c r="J247" s="224">
        <f>ROUND(I247*H247,0)</f>
        <v>0</v>
      </c>
      <c r="K247" s="222" t="s">
        <v>193</v>
      </c>
      <c r="L247" s="71"/>
      <c r="M247" s="226" t="s">
        <v>22</v>
      </c>
      <c r="N247" s="227" t="s">
        <v>45</v>
      </c>
      <c r="O247" s="46"/>
      <c r="P247" s="228">
        <f>O247*H247</f>
        <v>0</v>
      </c>
      <c r="Q247" s="228">
        <v>0</v>
      </c>
      <c r="R247" s="228">
        <f>Q247*H247</f>
        <v>0</v>
      </c>
      <c r="S247" s="228">
        <v>0</v>
      </c>
      <c r="T247" s="229">
        <f>S247*H247</f>
        <v>0</v>
      </c>
      <c r="AR247" s="23" t="s">
        <v>224</v>
      </c>
      <c r="AT247" s="23" t="s">
        <v>182</v>
      </c>
      <c r="AU247" s="23" t="s">
        <v>187</v>
      </c>
      <c r="AY247" s="23" t="s">
        <v>180</v>
      </c>
      <c r="BE247" s="230">
        <f>IF(N247="základní",J247,0)</f>
        <v>0</v>
      </c>
      <c r="BF247" s="230">
        <f>IF(N247="snížená",J247,0)</f>
        <v>0</v>
      </c>
      <c r="BG247" s="230">
        <f>IF(N247="zákl. přenesená",J247,0)</f>
        <v>0</v>
      </c>
      <c r="BH247" s="230">
        <f>IF(N247="sníž. přenesená",J247,0)</f>
        <v>0</v>
      </c>
      <c r="BI247" s="230">
        <f>IF(N247="nulová",J247,0)</f>
        <v>0</v>
      </c>
      <c r="BJ247" s="23" t="s">
        <v>187</v>
      </c>
      <c r="BK247" s="230">
        <f>ROUND(I247*H247,0)</f>
        <v>0</v>
      </c>
      <c r="BL247" s="23" t="s">
        <v>224</v>
      </c>
      <c r="BM247" s="23" t="s">
        <v>428</v>
      </c>
    </row>
    <row r="248" spans="2:47" s="1" customFormat="1" ht="13.5">
      <c r="B248" s="45"/>
      <c r="C248" s="73"/>
      <c r="D248" s="233" t="s">
        <v>205</v>
      </c>
      <c r="E248" s="73"/>
      <c r="F248" s="254" t="s">
        <v>429</v>
      </c>
      <c r="G248" s="73"/>
      <c r="H248" s="73"/>
      <c r="I248" s="190"/>
      <c r="J248" s="73"/>
      <c r="K248" s="73"/>
      <c r="L248" s="71"/>
      <c r="M248" s="255"/>
      <c r="N248" s="46"/>
      <c r="O248" s="46"/>
      <c r="P248" s="46"/>
      <c r="Q248" s="46"/>
      <c r="R248" s="46"/>
      <c r="S248" s="46"/>
      <c r="T248" s="94"/>
      <c r="AT248" s="23" t="s">
        <v>205</v>
      </c>
      <c r="AU248" s="23" t="s">
        <v>187</v>
      </c>
    </row>
    <row r="249" spans="2:65" s="1" customFormat="1" ht="14.4" customHeight="1">
      <c r="B249" s="45"/>
      <c r="C249" s="220" t="s">
        <v>318</v>
      </c>
      <c r="D249" s="220" t="s">
        <v>182</v>
      </c>
      <c r="E249" s="221" t="s">
        <v>430</v>
      </c>
      <c r="F249" s="222" t="s">
        <v>431</v>
      </c>
      <c r="G249" s="223" t="s">
        <v>423</v>
      </c>
      <c r="H249" s="224">
        <v>1</v>
      </c>
      <c r="I249" s="225"/>
      <c r="J249" s="224">
        <f>ROUND(I249*H249,0)</f>
        <v>0</v>
      </c>
      <c r="K249" s="222" t="s">
        <v>193</v>
      </c>
      <c r="L249" s="71"/>
      <c r="M249" s="226" t="s">
        <v>22</v>
      </c>
      <c r="N249" s="227" t="s">
        <v>45</v>
      </c>
      <c r="O249" s="46"/>
      <c r="P249" s="228">
        <f>O249*H249</f>
        <v>0</v>
      </c>
      <c r="Q249" s="228">
        <v>0</v>
      </c>
      <c r="R249" s="228">
        <f>Q249*H249</f>
        <v>0</v>
      </c>
      <c r="S249" s="228">
        <v>0</v>
      </c>
      <c r="T249" s="229">
        <f>S249*H249</f>
        <v>0</v>
      </c>
      <c r="AR249" s="23" t="s">
        <v>224</v>
      </c>
      <c r="AT249" s="23" t="s">
        <v>182</v>
      </c>
      <c r="AU249" s="23" t="s">
        <v>187</v>
      </c>
      <c r="AY249" s="23" t="s">
        <v>180</v>
      </c>
      <c r="BE249" s="230">
        <f>IF(N249="základní",J249,0)</f>
        <v>0</v>
      </c>
      <c r="BF249" s="230">
        <f>IF(N249="snížená",J249,0)</f>
        <v>0</v>
      </c>
      <c r="BG249" s="230">
        <f>IF(N249="zákl. přenesená",J249,0)</f>
        <v>0</v>
      </c>
      <c r="BH249" s="230">
        <f>IF(N249="sníž. přenesená",J249,0)</f>
        <v>0</v>
      </c>
      <c r="BI249" s="230">
        <f>IF(N249="nulová",J249,0)</f>
        <v>0</v>
      </c>
      <c r="BJ249" s="23" t="s">
        <v>187</v>
      </c>
      <c r="BK249" s="230">
        <f>ROUND(I249*H249,0)</f>
        <v>0</v>
      </c>
      <c r="BL249" s="23" t="s">
        <v>224</v>
      </c>
      <c r="BM249" s="23" t="s">
        <v>29</v>
      </c>
    </row>
    <row r="250" spans="2:65" s="1" customFormat="1" ht="22.8" customHeight="1">
      <c r="B250" s="45"/>
      <c r="C250" s="220" t="s">
        <v>432</v>
      </c>
      <c r="D250" s="220" t="s">
        <v>182</v>
      </c>
      <c r="E250" s="221" t="s">
        <v>433</v>
      </c>
      <c r="F250" s="222" t="s">
        <v>434</v>
      </c>
      <c r="G250" s="223" t="s">
        <v>423</v>
      </c>
      <c r="H250" s="224">
        <v>1</v>
      </c>
      <c r="I250" s="225"/>
      <c r="J250" s="224">
        <f>ROUND(I250*H250,0)</f>
        <v>0</v>
      </c>
      <c r="K250" s="222" t="s">
        <v>193</v>
      </c>
      <c r="L250" s="71"/>
      <c r="M250" s="226" t="s">
        <v>22</v>
      </c>
      <c r="N250" s="227" t="s">
        <v>45</v>
      </c>
      <c r="O250" s="46"/>
      <c r="P250" s="228">
        <f>O250*H250</f>
        <v>0</v>
      </c>
      <c r="Q250" s="228">
        <v>0</v>
      </c>
      <c r="R250" s="228">
        <f>Q250*H250</f>
        <v>0</v>
      </c>
      <c r="S250" s="228">
        <v>0</v>
      </c>
      <c r="T250" s="229">
        <f>S250*H250</f>
        <v>0</v>
      </c>
      <c r="AR250" s="23" t="s">
        <v>224</v>
      </c>
      <c r="AT250" s="23" t="s">
        <v>182</v>
      </c>
      <c r="AU250" s="23" t="s">
        <v>187</v>
      </c>
      <c r="AY250" s="23" t="s">
        <v>180</v>
      </c>
      <c r="BE250" s="230">
        <f>IF(N250="základní",J250,0)</f>
        <v>0</v>
      </c>
      <c r="BF250" s="230">
        <f>IF(N250="snížená",J250,0)</f>
        <v>0</v>
      </c>
      <c r="BG250" s="230">
        <f>IF(N250="zákl. přenesená",J250,0)</f>
        <v>0</v>
      </c>
      <c r="BH250" s="230">
        <f>IF(N250="sníž. přenesená",J250,0)</f>
        <v>0</v>
      </c>
      <c r="BI250" s="230">
        <f>IF(N250="nulová",J250,0)</f>
        <v>0</v>
      </c>
      <c r="BJ250" s="23" t="s">
        <v>187</v>
      </c>
      <c r="BK250" s="230">
        <f>ROUND(I250*H250,0)</f>
        <v>0</v>
      </c>
      <c r="BL250" s="23" t="s">
        <v>224</v>
      </c>
      <c r="BM250" s="23" t="s">
        <v>435</v>
      </c>
    </row>
    <row r="251" spans="2:47" s="1" customFormat="1" ht="13.5">
      <c r="B251" s="45"/>
      <c r="C251" s="73"/>
      <c r="D251" s="233" t="s">
        <v>205</v>
      </c>
      <c r="E251" s="73"/>
      <c r="F251" s="254" t="s">
        <v>436</v>
      </c>
      <c r="G251" s="73"/>
      <c r="H251" s="73"/>
      <c r="I251" s="190"/>
      <c r="J251" s="73"/>
      <c r="K251" s="73"/>
      <c r="L251" s="71"/>
      <c r="M251" s="255"/>
      <c r="N251" s="46"/>
      <c r="O251" s="46"/>
      <c r="P251" s="46"/>
      <c r="Q251" s="46"/>
      <c r="R251" s="46"/>
      <c r="S251" s="46"/>
      <c r="T251" s="94"/>
      <c r="AT251" s="23" t="s">
        <v>205</v>
      </c>
      <c r="AU251" s="23" t="s">
        <v>187</v>
      </c>
    </row>
    <row r="252" spans="2:65" s="1" customFormat="1" ht="14.4" customHeight="1">
      <c r="B252" s="45"/>
      <c r="C252" s="220" t="s">
        <v>323</v>
      </c>
      <c r="D252" s="220" t="s">
        <v>182</v>
      </c>
      <c r="E252" s="221" t="s">
        <v>437</v>
      </c>
      <c r="F252" s="222" t="s">
        <v>438</v>
      </c>
      <c r="G252" s="223" t="s">
        <v>423</v>
      </c>
      <c r="H252" s="224">
        <v>1</v>
      </c>
      <c r="I252" s="225"/>
      <c r="J252" s="224">
        <f>ROUND(I252*H252,0)</f>
        <v>0</v>
      </c>
      <c r="K252" s="222" t="s">
        <v>193</v>
      </c>
      <c r="L252" s="71"/>
      <c r="M252" s="226" t="s">
        <v>22</v>
      </c>
      <c r="N252" s="227" t="s">
        <v>45</v>
      </c>
      <c r="O252" s="46"/>
      <c r="P252" s="228">
        <f>O252*H252</f>
        <v>0</v>
      </c>
      <c r="Q252" s="228">
        <v>0</v>
      </c>
      <c r="R252" s="228">
        <f>Q252*H252</f>
        <v>0</v>
      </c>
      <c r="S252" s="228">
        <v>0</v>
      </c>
      <c r="T252" s="229">
        <f>S252*H252</f>
        <v>0</v>
      </c>
      <c r="AR252" s="23" t="s">
        <v>224</v>
      </c>
      <c r="AT252" s="23" t="s">
        <v>182</v>
      </c>
      <c r="AU252" s="23" t="s">
        <v>187</v>
      </c>
      <c r="AY252" s="23" t="s">
        <v>180</v>
      </c>
      <c r="BE252" s="230">
        <f>IF(N252="základní",J252,0)</f>
        <v>0</v>
      </c>
      <c r="BF252" s="230">
        <f>IF(N252="snížená",J252,0)</f>
        <v>0</v>
      </c>
      <c r="BG252" s="230">
        <f>IF(N252="zákl. přenesená",J252,0)</f>
        <v>0</v>
      </c>
      <c r="BH252" s="230">
        <f>IF(N252="sníž. přenesená",J252,0)</f>
        <v>0</v>
      </c>
      <c r="BI252" s="230">
        <f>IF(N252="nulová",J252,0)</f>
        <v>0</v>
      </c>
      <c r="BJ252" s="23" t="s">
        <v>187</v>
      </c>
      <c r="BK252" s="230">
        <f>ROUND(I252*H252,0)</f>
        <v>0</v>
      </c>
      <c r="BL252" s="23" t="s">
        <v>224</v>
      </c>
      <c r="BM252" s="23" t="s">
        <v>439</v>
      </c>
    </row>
    <row r="253" spans="2:65" s="1" customFormat="1" ht="22.8" customHeight="1">
      <c r="B253" s="45"/>
      <c r="C253" s="220" t="s">
        <v>440</v>
      </c>
      <c r="D253" s="220" t="s">
        <v>182</v>
      </c>
      <c r="E253" s="221" t="s">
        <v>441</v>
      </c>
      <c r="F253" s="222" t="s">
        <v>442</v>
      </c>
      <c r="G253" s="223" t="s">
        <v>423</v>
      </c>
      <c r="H253" s="224">
        <v>1</v>
      </c>
      <c r="I253" s="225"/>
      <c r="J253" s="224">
        <f>ROUND(I253*H253,0)</f>
        <v>0</v>
      </c>
      <c r="K253" s="222" t="s">
        <v>193</v>
      </c>
      <c r="L253" s="71"/>
      <c r="M253" s="226" t="s">
        <v>22</v>
      </c>
      <c r="N253" s="227" t="s">
        <v>45</v>
      </c>
      <c r="O253" s="46"/>
      <c r="P253" s="228">
        <f>O253*H253</f>
        <v>0</v>
      </c>
      <c r="Q253" s="228">
        <v>0</v>
      </c>
      <c r="R253" s="228">
        <f>Q253*H253</f>
        <v>0</v>
      </c>
      <c r="S253" s="228">
        <v>0</v>
      </c>
      <c r="T253" s="229">
        <f>S253*H253</f>
        <v>0</v>
      </c>
      <c r="AR253" s="23" t="s">
        <v>224</v>
      </c>
      <c r="AT253" s="23" t="s">
        <v>182</v>
      </c>
      <c r="AU253" s="23" t="s">
        <v>187</v>
      </c>
      <c r="AY253" s="23" t="s">
        <v>180</v>
      </c>
      <c r="BE253" s="230">
        <f>IF(N253="základní",J253,0)</f>
        <v>0</v>
      </c>
      <c r="BF253" s="230">
        <f>IF(N253="snížená",J253,0)</f>
        <v>0</v>
      </c>
      <c r="BG253" s="230">
        <f>IF(N253="zákl. přenesená",J253,0)</f>
        <v>0</v>
      </c>
      <c r="BH253" s="230">
        <f>IF(N253="sníž. přenesená",J253,0)</f>
        <v>0</v>
      </c>
      <c r="BI253" s="230">
        <f>IF(N253="nulová",J253,0)</f>
        <v>0</v>
      </c>
      <c r="BJ253" s="23" t="s">
        <v>187</v>
      </c>
      <c r="BK253" s="230">
        <f>ROUND(I253*H253,0)</f>
        <v>0</v>
      </c>
      <c r="BL253" s="23" t="s">
        <v>224</v>
      </c>
      <c r="BM253" s="23" t="s">
        <v>443</v>
      </c>
    </row>
    <row r="254" spans="2:47" s="1" customFormat="1" ht="13.5">
      <c r="B254" s="45"/>
      <c r="C254" s="73"/>
      <c r="D254" s="233" t="s">
        <v>205</v>
      </c>
      <c r="E254" s="73"/>
      <c r="F254" s="254" t="s">
        <v>444</v>
      </c>
      <c r="G254" s="73"/>
      <c r="H254" s="73"/>
      <c r="I254" s="190"/>
      <c r="J254" s="73"/>
      <c r="K254" s="73"/>
      <c r="L254" s="71"/>
      <c r="M254" s="255"/>
      <c r="N254" s="46"/>
      <c r="O254" s="46"/>
      <c r="P254" s="46"/>
      <c r="Q254" s="46"/>
      <c r="R254" s="46"/>
      <c r="S254" s="46"/>
      <c r="T254" s="94"/>
      <c r="AT254" s="23" t="s">
        <v>205</v>
      </c>
      <c r="AU254" s="23" t="s">
        <v>187</v>
      </c>
    </row>
    <row r="255" spans="2:65" s="1" customFormat="1" ht="22.8" customHeight="1">
      <c r="B255" s="45"/>
      <c r="C255" s="220" t="s">
        <v>329</v>
      </c>
      <c r="D255" s="220" t="s">
        <v>182</v>
      </c>
      <c r="E255" s="221" t="s">
        <v>445</v>
      </c>
      <c r="F255" s="222" t="s">
        <v>446</v>
      </c>
      <c r="G255" s="223" t="s">
        <v>423</v>
      </c>
      <c r="H255" s="224">
        <v>1</v>
      </c>
      <c r="I255" s="225"/>
      <c r="J255" s="224">
        <f>ROUND(I255*H255,0)</f>
        <v>0</v>
      </c>
      <c r="K255" s="222" t="s">
        <v>193</v>
      </c>
      <c r="L255" s="71"/>
      <c r="M255" s="226" t="s">
        <v>22</v>
      </c>
      <c r="N255" s="227" t="s">
        <v>45</v>
      </c>
      <c r="O255" s="46"/>
      <c r="P255" s="228">
        <f>O255*H255</f>
        <v>0</v>
      </c>
      <c r="Q255" s="228">
        <v>0</v>
      </c>
      <c r="R255" s="228">
        <f>Q255*H255</f>
        <v>0</v>
      </c>
      <c r="S255" s="228">
        <v>0</v>
      </c>
      <c r="T255" s="229">
        <f>S255*H255</f>
        <v>0</v>
      </c>
      <c r="AR255" s="23" t="s">
        <v>224</v>
      </c>
      <c r="AT255" s="23" t="s">
        <v>182</v>
      </c>
      <c r="AU255" s="23" t="s">
        <v>187</v>
      </c>
      <c r="AY255" s="23" t="s">
        <v>180</v>
      </c>
      <c r="BE255" s="230">
        <f>IF(N255="základní",J255,0)</f>
        <v>0</v>
      </c>
      <c r="BF255" s="230">
        <f>IF(N255="snížená",J255,0)</f>
        <v>0</v>
      </c>
      <c r="BG255" s="230">
        <f>IF(N255="zákl. přenesená",J255,0)</f>
        <v>0</v>
      </c>
      <c r="BH255" s="230">
        <f>IF(N255="sníž. přenesená",J255,0)</f>
        <v>0</v>
      </c>
      <c r="BI255" s="230">
        <f>IF(N255="nulová",J255,0)</f>
        <v>0</v>
      </c>
      <c r="BJ255" s="23" t="s">
        <v>187</v>
      </c>
      <c r="BK255" s="230">
        <f>ROUND(I255*H255,0)</f>
        <v>0</v>
      </c>
      <c r="BL255" s="23" t="s">
        <v>224</v>
      </c>
      <c r="BM255" s="23" t="s">
        <v>447</v>
      </c>
    </row>
    <row r="256" spans="2:65" s="1" customFormat="1" ht="14.4" customHeight="1">
      <c r="B256" s="45"/>
      <c r="C256" s="220" t="s">
        <v>448</v>
      </c>
      <c r="D256" s="220" t="s">
        <v>182</v>
      </c>
      <c r="E256" s="221" t="s">
        <v>449</v>
      </c>
      <c r="F256" s="222" t="s">
        <v>450</v>
      </c>
      <c r="G256" s="223" t="s">
        <v>423</v>
      </c>
      <c r="H256" s="224">
        <v>1</v>
      </c>
      <c r="I256" s="225"/>
      <c r="J256" s="224">
        <f>ROUND(I256*H256,0)</f>
        <v>0</v>
      </c>
      <c r="K256" s="222" t="s">
        <v>193</v>
      </c>
      <c r="L256" s="71"/>
      <c r="M256" s="226" t="s">
        <v>22</v>
      </c>
      <c r="N256" s="227" t="s">
        <v>45</v>
      </c>
      <c r="O256" s="46"/>
      <c r="P256" s="228">
        <f>O256*H256</f>
        <v>0</v>
      </c>
      <c r="Q256" s="228">
        <v>0</v>
      </c>
      <c r="R256" s="228">
        <f>Q256*H256</f>
        <v>0</v>
      </c>
      <c r="S256" s="228">
        <v>0</v>
      </c>
      <c r="T256" s="229">
        <f>S256*H256</f>
        <v>0</v>
      </c>
      <c r="AR256" s="23" t="s">
        <v>224</v>
      </c>
      <c r="AT256" s="23" t="s">
        <v>182</v>
      </c>
      <c r="AU256" s="23" t="s">
        <v>187</v>
      </c>
      <c r="AY256" s="23" t="s">
        <v>180</v>
      </c>
      <c r="BE256" s="230">
        <f>IF(N256="základní",J256,0)</f>
        <v>0</v>
      </c>
      <c r="BF256" s="230">
        <f>IF(N256="snížená",J256,0)</f>
        <v>0</v>
      </c>
      <c r="BG256" s="230">
        <f>IF(N256="zákl. přenesená",J256,0)</f>
        <v>0</v>
      </c>
      <c r="BH256" s="230">
        <f>IF(N256="sníž. přenesená",J256,0)</f>
        <v>0</v>
      </c>
      <c r="BI256" s="230">
        <f>IF(N256="nulová",J256,0)</f>
        <v>0</v>
      </c>
      <c r="BJ256" s="23" t="s">
        <v>187</v>
      </c>
      <c r="BK256" s="230">
        <f>ROUND(I256*H256,0)</f>
        <v>0</v>
      </c>
      <c r="BL256" s="23" t="s">
        <v>224</v>
      </c>
      <c r="BM256" s="23" t="s">
        <v>451</v>
      </c>
    </row>
    <row r="257" spans="2:47" s="1" customFormat="1" ht="13.5">
      <c r="B257" s="45"/>
      <c r="C257" s="73"/>
      <c r="D257" s="233" t="s">
        <v>205</v>
      </c>
      <c r="E257" s="73"/>
      <c r="F257" s="254" t="s">
        <v>452</v>
      </c>
      <c r="G257" s="73"/>
      <c r="H257" s="73"/>
      <c r="I257" s="190"/>
      <c r="J257" s="73"/>
      <c r="K257" s="73"/>
      <c r="L257" s="71"/>
      <c r="M257" s="255"/>
      <c r="N257" s="46"/>
      <c r="O257" s="46"/>
      <c r="P257" s="46"/>
      <c r="Q257" s="46"/>
      <c r="R257" s="46"/>
      <c r="S257" s="46"/>
      <c r="T257" s="94"/>
      <c r="AT257" s="23" t="s">
        <v>205</v>
      </c>
      <c r="AU257" s="23" t="s">
        <v>187</v>
      </c>
    </row>
    <row r="258" spans="2:65" s="1" customFormat="1" ht="22.8" customHeight="1">
      <c r="B258" s="45"/>
      <c r="C258" s="220" t="s">
        <v>335</v>
      </c>
      <c r="D258" s="220" t="s">
        <v>182</v>
      </c>
      <c r="E258" s="221" t="s">
        <v>453</v>
      </c>
      <c r="F258" s="222" t="s">
        <v>454</v>
      </c>
      <c r="G258" s="223" t="s">
        <v>423</v>
      </c>
      <c r="H258" s="224">
        <v>1</v>
      </c>
      <c r="I258" s="225"/>
      <c r="J258" s="224">
        <f>ROUND(I258*H258,0)</f>
        <v>0</v>
      </c>
      <c r="K258" s="222" t="s">
        <v>193</v>
      </c>
      <c r="L258" s="71"/>
      <c r="M258" s="226" t="s">
        <v>22</v>
      </c>
      <c r="N258" s="227" t="s">
        <v>45</v>
      </c>
      <c r="O258" s="46"/>
      <c r="P258" s="228">
        <f>O258*H258</f>
        <v>0</v>
      </c>
      <c r="Q258" s="228">
        <v>0</v>
      </c>
      <c r="R258" s="228">
        <f>Q258*H258</f>
        <v>0</v>
      </c>
      <c r="S258" s="228">
        <v>0</v>
      </c>
      <c r="T258" s="229">
        <f>S258*H258</f>
        <v>0</v>
      </c>
      <c r="AR258" s="23" t="s">
        <v>224</v>
      </c>
      <c r="AT258" s="23" t="s">
        <v>182</v>
      </c>
      <c r="AU258" s="23" t="s">
        <v>187</v>
      </c>
      <c r="AY258" s="23" t="s">
        <v>180</v>
      </c>
      <c r="BE258" s="230">
        <f>IF(N258="základní",J258,0)</f>
        <v>0</v>
      </c>
      <c r="BF258" s="230">
        <f>IF(N258="snížená",J258,0)</f>
        <v>0</v>
      </c>
      <c r="BG258" s="230">
        <f>IF(N258="zákl. přenesená",J258,0)</f>
        <v>0</v>
      </c>
      <c r="BH258" s="230">
        <f>IF(N258="sníž. přenesená",J258,0)</f>
        <v>0</v>
      </c>
      <c r="BI258" s="230">
        <f>IF(N258="nulová",J258,0)</f>
        <v>0</v>
      </c>
      <c r="BJ258" s="23" t="s">
        <v>187</v>
      </c>
      <c r="BK258" s="230">
        <f>ROUND(I258*H258,0)</f>
        <v>0</v>
      </c>
      <c r="BL258" s="23" t="s">
        <v>224</v>
      </c>
      <c r="BM258" s="23" t="s">
        <v>455</v>
      </c>
    </row>
    <row r="259" spans="2:65" s="1" customFormat="1" ht="22.8" customHeight="1">
      <c r="B259" s="45"/>
      <c r="C259" s="220" t="s">
        <v>456</v>
      </c>
      <c r="D259" s="220" t="s">
        <v>182</v>
      </c>
      <c r="E259" s="221" t="s">
        <v>457</v>
      </c>
      <c r="F259" s="222" t="s">
        <v>458</v>
      </c>
      <c r="G259" s="223" t="s">
        <v>358</v>
      </c>
      <c r="H259" s="224">
        <v>1</v>
      </c>
      <c r="I259" s="225"/>
      <c r="J259" s="224">
        <f>ROUND(I259*H259,0)</f>
        <v>0</v>
      </c>
      <c r="K259" s="222" t="s">
        <v>193</v>
      </c>
      <c r="L259" s="71"/>
      <c r="M259" s="226" t="s">
        <v>22</v>
      </c>
      <c r="N259" s="227" t="s">
        <v>45</v>
      </c>
      <c r="O259" s="46"/>
      <c r="P259" s="228">
        <f>O259*H259</f>
        <v>0</v>
      </c>
      <c r="Q259" s="228">
        <v>0</v>
      </c>
      <c r="R259" s="228">
        <f>Q259*H259</f>
        <v>0</v>
      </c>
      <c r="S259" s="228">
        <v>0</v>
      </c>
      <c r="T259" s="229">
        <f>S259*H259</f>
        <v>0</v>
      </c>
      <c r="AR259" s="23" t="s">
        <v>224</v>
      </c>
      <c r="AT259" s="23" t="s">
        <v>182</v>
      </c>
      <c r="AU259" s="23" t="s">
        <v>187</v>
      </c>
      <c r="AY259" s="23" t="s">
        <v>180</v>
      </c>
      <c r="BE259" s="230">
        <f>IF(N259="základní",J259,0)</f>
        <v>0</v>
      </c>
      <c r="BF259" s="230">
        <f>IF(N259="snížená",J259,0)</f>
        <v>0</v>
      </c>
      <c r="BG259" s="230">
        <f>IF(N259="zákl. přenesená",J259,0)</f>
        <v>0</v>
      </c>
      <c r="BH259" s="230">
        <f>IF(N259="sníž. přenesená",J259,0)</f>
        <v>0</v>
      </c>
      <c r="BI259" s="230">
        <f>IF(N259="nulová",J259,0)</f>
        <v>0</v>
      </c>
      <c r="BJ259" s="23" t="s">
        <v>187</v>
      </c>
      <c r="BK259" s="230">
        <f>ROUND(I259*H259,0)</f>
        <v>0</v>
      </c>
      <c r="BL259" s="23" t="s">
        <v>224</v>
      </c>
      <c r="BM259" s="23" t="s">
        <v>459</v>
      </c>
    </row>
    <row r="260" spans="2:65" s="1" customFormat="1" ht="14.4" customHeight="1">
      <c r="B260" s="45"/>
      <c r="C260" s="220" t="s">
        <v>342</v>
      </c>
      <c r="D260" s="220" t="s">
        <v>182</v>
      </c>
      <c r="E260" s="221" t="s">
        <v>460</v>
      </c>
      <c r="F260" s="222" t="s">
        <v>461</v>
      </c>
      <c r="G260" s="223" t="s">
        <v>423</v>
      </c>
      <c r="H260" s="224">
        <v>3</v>
      </c>
      <c r="I260" s="225"/>
      <c r="J260" s="224">
        <f>ROUND(I260*H260,0)</f>
        <v>0</v>
      </c>
      <c r="K260" s="222" t="s">
        <v>193</v>
      </c>
      <c r="L260" s="71"/>
      <c r="M260" s="226" t="s">
        <v>22</v>
      </c>
      <c r="N260" s="227" t="s">
        <v>45</v>
      </c>
      <c r="O260" s="46"/>
      <c r="P260" s="228">
        <f>O260*H260</f>
        <v>0</v>
      </c>
      <c r="Q260" s="228">
        <v>0</v>
      </c>
      <c r="R260" s="228">
        <f>Q260*H260</f>
        <v>0</v>
      </c>
      <c r="S260" s="228">
        <v>0</v>
      </c>
      <c r="T260" s="229">
        <f>S260*H260</f>
        <v>0</v>
      </c>
      <c r="AR260" s="23" t="s">
        <v>224</v>
      </c>
      <c r="AT260" s="23" t="s">
        <v>182</v>
      </c>
      <c r="AU260" s="23" t="s">
        <v>187</v>
      </c>
      <c r="AY260" s="23" t="s">
        <v>180</v>
      </c>
      <c r="BE260" s="230">
        <f>IF(N260="základní",J260,0)</f>
        <v>0</v>
      </c>
      <c r="BF260" s="230">
        <f>IF(N260="snížená",J260,0)</f>
        <v>0</v>
      </c>
      <c r="BG260" s="230">
        <f>IF(N260="zákl. přenesená",J260,0)</f>
        <v>0</v>
      </c>
      <c r="BH260" s="230">
        <f>IF(N260="sníž. přenesená",J260,0)</f>
        <v>0</v>
      </c>
      <c r="BI260" s="230">
        <f>IF(N260="nulová",J260,0)</f>
        <v>0</v>
      </c>
      <c r="BJ260" s="23" t="s">
        <v>187</v>
      </c>
      <c r="BK260" s="230">
        <f>ROUND(I260*H260,0)</f>
        <v>0</v>
      </c>
      <c r="BL260" s="23" t="s">
        <v>224</v>
      </c>
      <c r="BM260" s="23" t="s">
        <v>462</v>
      </c>
    </row>
    <row r="261" spans="2:65" s="1" customFormat="1" ht="22.8" customHeight="1">
      <c r="B261" s="45"/>
      <c r="C261" s="220" t="s">
        <v>463</v>
      </c>
      <c r="D261" s="220" t="s">
        <v>182</v>
      </c>
      <c r="E261" s="221" t="s">
        <v>464</v>
      </c>
      <c r="F261" s="222" t="s">
        <v>465</v>
      </c>
      <c r="G261" s="223" t="s">
        <v>423</v>
      </c>
      <c r="H261" s="224">
        <v>1</v>
      </c>
      <c r="I261" s="225"/>
      <c r="J261" s="224">
        <f>ROUND(I261*H261,0)</f>
        <v>0</v>
      </c>
      <c r="K261" s="222" t="s">
        <v>193</v>
      </c>
      <c r="L261" s="71"/>
      <c r="M261" s="226" t="s">
        <v>22</v>
      </c>
      <c r="N261" s="227" t="s">
        <v>45</v>
      </c>
      <c r="O261" s="46"/>
      <c r="P261" s="228">
        <f>O261*H261</f>
        <v>0</v>
      </c>
      <c r="Q261" s="228">
        <v>0</v>
      </c>
      <c r="R261" s="228">
        <f>Q261*H261</f>
        <v>0</v>
      </c>
      <c r="S261" s="228">
        <v>0</v>
      </c>
      <c r="T261" s="229">
        <f>S261*H261</f>
        <v>0</v>
      </c>
      <c r="AR261" s="23" t="s">
        <v>224</v>
      </c>
      <c r="AT261" s="23" t="s">
        <v>182</v>
      </c>
      <c r="AU261" s="23" t="s">
        <v>187</v>
      </c>
      <c r="AY261" s="23" t="s">
        <v>180</v>
      </c>
      <c r="BE261" s="230">
        <f>IF(N261="základní",J261,0)</f>
        <v>0</v>
      </c>
      <c r="BF261" s="230">
        <f>IF(N261="snížená",J261,0)</f>
        <v>0</v>
      </c>
      <c r="BG261" s="230">
        <f>IF(N261="zákl. přenesená",J261,0)</f>
        <v>0</v>
      </c>
      <c r="BH261" s="230">
        <f>IF(N261="sníž. přenesená",J261,0)</f>
        <v>0</v>
      </c>
      <c r="BI261" s="230">
        <f>IF(N261="nulová",J261,0)</f>
        <v>0</v>
      </c>
      <c r="BJ261" s="23" t="s">
        <v>187</v>
      </c>
      <c r="BK261" s="230">
        <f>ROUND(I261*H261,0)</f>
        <v>0</v>
      </c>
      <c r="BL261" s="23" t="s">
        <v>224</v>
      </c>
      <c r="BM261" s="23" t="s">
        <v>466</v>
      </c>
    </row>
    <row r="262" spans="2:47" s="1" customFormat="1" ht="13.5">
      <c r="B262" s="45"/>
      <c r="C262" s="73"/>
      <c r="D262" s="233" t="s">
        <v>205</v>
      </c>
      <c r="E262" s="73"/>
      <c r="F262" s="254" t="s">
        <v>467</v>
      </c>
      <c r="G262" s="73"/>
      <c r="H262" s="73"/>
      <c r="I262" s="190"/>
      <c r="J262" s="73"/>
      <c r="K262" s="73"/>
      <c r="L262" s="71"/>
      <c r="M262" s="255"/>
      <c r="N262" s="46"/>
      <c r="O262" s="46"/>
      <c r="P262" s="46"/>
      <c r="Q262" s="46"/>
      <c r="R262" s="46"/>
      <c r="S262" s="46"/>
      <c r="T262" s="94"/>
      <c r="AT262" s="23" t="s">
        <v>205</v>
      </c>
      <c r="AU262" s="23" t="s">
        <v>187</v>
      </c>
    </row>
    <row r="263" spans="2:65" s="1" customFormat="1" ht="14.4" customHeight="1">
      <c r="B263" s="45"/>
      <c r="C263" s="220" t="s">
        <v>345</v>
      </c>
      <c r="D263" s="220" t="s">
        <v>182</v>
      </c>
      <c r="E263" s="221" t="s">
        <v>468</v>
      </c>
      <c r="F263" s="222" t="s">
        <v>469</v>
      </c>
      <c r="G263" s="223" t="s">
        <v>423</v>
      </c>
      <c r="H263" s="224">
        <v>1</v>
      </c>
      <c r="I263" s="225"/>
      <c r="J263" s="224">
        <f>ROUND(I263*H263,0)</f>
        <v>0</v>
      </c>
      <c r="K263" s="222" t="s">
        <v>193</v>
      </c>
      <c r="L263" s="71"/>
      <c r="M263" s="226" t="s">
        <v>22</v>
      </c>
      <c r="N263" s="227" t="s">
        <v>45</v>
      </c>
      <c r="O263" s="46"/>
      <c r="P263" s="228">
        <f>O263*H263</f>
        <v>0</v>
      </c>
      <c r="Q263" s="228">
        <v>0</v>
      </c>
      <c r="R263" s="228">
        <f>Q263*H263</f>
        <v>0</v>
      </c>
      <c r="S263" s="228">
        <v>0</v>
      </c>
      <c r="T263" s="229">
        <f>S263*H263</f>
        <v>0</v>
      </c>
      <c r="AR263" s="23" t="s">
        <v>224</v>
      </c>
      <c r="AT263" s="23" t="s">
        <v>182</v>
      </c>
      <c r="AU263" s="23" t="s">
        <v>187</v>
      </c>
      <c r="AY263" s="23" t="s">
        <v>180</v>
      </c>
      <c r="BE263" s="230">
        <f>IF(N263="základní",J263,0)</f>
        <v>0</v>
      </c>
      <c r="BF263" s="230">
        <f>IF(N263="snížená",J263,0)</f>
        <v>0</v>
      </c>
      <c r="BG263" s="230">
        <f>IF(N263="zákl. přenesená",J263,0)</f>
        <v>0</v>
      </c>
      <c r="BH263" s="230">
        <f>IF(N263="sníž. přenesená",J263,0)</f>
        <v>0</v>
      </c>
      <c r="BI263" s="230">
        <f>IF(N263="nulová",J263,0)</f>
        <v>0</v>
      </c>
      <c r="BJ263" s="23" t="s">
        <v>187</v>
      </c>
      <c r="BK263" s="230">
        <f>ROUND(I263*H263,0)</f>
        <v>0</v>
      </c>
      <c r="BL263" s="23" t="s">
        <v>224</v>
      </c>
      <c r="BM263" s="23" t="s">
        <v>470</v>
      </c>
    </row>
    <row r="264" spans="2:47" s="1" customFormat="1" ht="13.5">
      <c r="B264" s="45"/>
      <c r="C264" s="73"/>
      <c r="D264" s="233" t="s">
        <v>205</v>
      </c>
      <c r="E264" s="73"/>
      <c r="F264" s="254" t="s">
        <v>471</v>
      </c>
      <c r="G264" s="73"/>
      <c r="H264" s="73"/>
      <c r="I264" s="190"/>
      <c r="J264" s="73"/>
      <c r="K264" s="73"/>
      <c r="L264" s="71"/>
      <c r="M264" s="255"/>
      <c r="N264" s="46"/>
      <c r="O264" s="46"/>
      <c r="P264" s="46"/>
      <c r="Q264" s="46"/>
      <c r="R264" s="46"/>
      <c r="S264" s="46"/>
      <c r="T264" s="94"/>
      <c r="AT264" s="23" t="s">
        <v>205</v>
      </c>
      <c r="AU264" s="23" t="s">
        <v>187</v>
      </c>
    </row>
    <row r="265" spans="2:65" s="1" customFormat="1" ht="14.4" customHeight="1">
      <c r="B265" s="45"/>
      <c r="C265" s="220" t="s">
        <v>472</v>
      </c>
      <c r="D265" s="220" t="s">
        <v>182</v>
      </c>
      <c r="E265" s="221" t="s">
        <v>473</v>
      </c>
      <c r="F265" s="222" t="s">
        <v>474</v>
      </c>
      <c r="G265" s="223" t="s">
        <v>423</v>
      </c>
      <c r="H265" s="224">
        <v>1</v>
      </c>
      <c r="I265" s="225"/>
      <c r="J265" s="224">
        <f>ROUND(I265*H265,0)</f>
        <v>0</v>
      </c>
      <c r="K265" s="222" t="s">
        <v>193</v>
      </c>
      <c r="L265" s="71"/>
      <c r="M265" s="226" t="s">
        <v>22</v>
      </c>
      <c r="N265" s="227" t="s">
        <v>45</v>
      </c>
      <c r="O265" s="46"/>
      <c r="P265" s="228">
        <f>O265*H265</f>
        <v>0</v>
      </c>
      <c r="Q265" s="228">
        <v>0</v>
      </c>
      <c r="R265" s="228">
        <f>Q265*H265</f>
        <v>0</v>
      </c>
      <c r="S265" s="228">
        <v>0</v>
      </c>
      <c r="T265" s="229">
        <f>S265*H265</f>
        <v>0</v>
      </c>
      <c r="AR265" s="23" t="s">
        <v>224</v>
      </c>
      <c r="AT265" s="23" t="s">
        <v>182</v>
      </c>
      <c r="AU265" s="23" t="s">
        <v>187</v>
      </c>
      <c r="AY265" s="23" t="s">
        <v>180</v>
      </c>
      <c r="BE265" s="230">
        <f>IF(N265="základní",J265,0)</f>
        <v>0</v>
      </c>
      <c r="BF265" s="230">
        <f>IF(N265="snížená",J265,0)</f>
        <v>0</v>
      </c>
      <c r="BG265" s="230">
        <f>IF(N265="zákl. přenesená",J265,0)</f>
        <v>0</v>
      </c>
      <c r="BH265" s="230">
        <f>IF(N265="sníž. přenesená",J265,0)</f>
        <v>0</v>
      </c>
      <c r="BI265" s="230">
        <f>IF(N265="nulová",J265,0)</f>
        <v>0</v>
      </c>
      <c r="BJ265" s="23" t="s">
        <v>187</v>
      </c>
      <c r="BK265" s="230">
        <f>ROUND(I265*H265,0)</f>
        <v>0</v>
      </c>
      <c r="BL265" s="23" t="s">
        <v>224</v>
      </c>
      <c r="BM265" s="23" t="s">
        <v>475</v>
      </c>
    </row>
    <row r="266" spans="2:47" s="1" customFormat="1" ht="13.5">
      <c r="B266" s="45"/>
      <c r="C266" s="73"/>
      <c r="D266" s="233" t="s">
        <v>205</v>
      </c>
      <c r="E266" s="73"/>
      <c r="F266" s="254" t="s">
        <v>476</v>
      </c>
      <c r="G266" s="73"/>
      <c r="H266" s="73"/>
      <c r="I266" s="190"/>
      <c r="J266" s="73"/>
      <c r="K266" s="73"/>
      <c r="L266" s="71"/>
      <c r="M266" s="255"/>
      <c r="N266" s="46"/>
      <c r="O266" s="46"/>
      <c r="P266" s="46"/>
      <c r="Q266" s="46"/>
      <c r="R266" s="46"/>
      <c r="S266" s="46"/>
      <c r="T266" s="94"/>
      <c r="AT266" s="23" t="s">
        <v>205</v>
      </c>
      <c r="AU266" s="23" t="s">
        <v>187</v>
      </c>
    </row>
    <row r="267" spans="2:65" s="1" customFormat="1" ht="34.2" customHeight="1">
      <c r="B267" s="45"/>
      <c r="C267" s="220" t="s">
        <v>351</v>
      </c>
      <c r="D267" s="220" t="s">
        <v>182</v>
      </c>
      <c r="E267" s="221" t="s">
        <v>477</v>
      </c>
      <c r="F267" s="222" t="s">
        <v>478</v>
      </c>
      <c r="G267" s="223" t="s">
        <v>334</v>
      </c>
      <c r="H267" s="225"/>
      <c r="I267" s="225"/>
      <c r="J267" s="224">
        <f>ROUND(I267*H267,0)</f>
        <v>0</v>
      </c>
      <c r="K267" s="222" t="s">
        <v>193</v>
      </c>
      <c r="L267" s="71"/>
      <c r="M267" s="226" t="s">
        <v>22</v>
      </c>
      <c r="N267" s="227" t="s">
        <v>45</v>
      </c>
      <c r="O267" s="46"/>
      <c r="P267" s="228">
        <f>O267*H267</f>
        <v>0</v>
      </c>
      <c r="Q267" s="228">
        <v>0</v>
      </c>
      <c r="R267" s="228">
        <f>Q267*H267</f>
        <v>0</v>
      </c>
      <c r="S267" s="228">
        <v>0</v>
      </c>
      <c r="T267" s="229">
        <f>S267*H267</f>
        <v>0</v>
      </c>
      <c r="AR267" s="23" t="s">
        <v>224</v>
      </c>
      <c r="AT267" s="23" t="s">
        <v>182</v>
      </c>
      <c r="AU267" s="23" t="s">
        <v>187</v>
      </c>
      <c r="AY267" s="23" t="s">
        <v>180</v>
      </c>
      <c r="BE267" s="230">
        <f>IF(N267="základní",J267,0)</f>
        <v>0</v>
      </c>
      <c r="BF267" s="230">
        <f>IF(N267="snížená",J267,0)</f>
        <v>0</v>
      </c>
      <c r="BG267" s="230">
        <f>IF(N267="zákl. přenesená",J267,0)</f>
        <v>0</v>
      </c>
      <c r="BH267" s="230">
        <f>IF(N267="sníž. přenesená",J267,0)</f>
        <v>0</v>
      </c>
      <c r="BI267" s="230">
        <f>IF(N267="nulová",J267,0)</f>
        <v>0</v>
      </c>
      <c r="BJ267" s="23" t="s">
        <v>187</v>
      </c>
      <c r="BK267" s="230">
        <f>ROUND(I267*H267,0)</f>
        <v>0</v>
      </c>
      <c r="BL267" s="23" t="s">
        <v>224</v>
      </c>
      <c r="BM267" s="23" t="s">
        <v>479</v>
      </c>
    </row>
    <row r="268" spans="2:47" s="1" customFormat="1" ht="13.5">
      <c r="B268" s="45"/>
      <c r="C268" s="73"/>
      <c r="D268" s="233" t="s">
        <v>205</v>
      </c>
      <c r="E268" s="73"/>
      <c r="F268" s="254" t="s">
        <v>480</v>
      </c>
      <c r="G268" s="73"/>
      <c r="H268" s="73"/>
      <c r="I268" s="190"/>
      <c r="J268" s="73"/>
      <c r="K268" s="73"/>
      <c r="L268" s="71"/>
      <c r="M268" s="255"/>
      <c r="N268" s="46"/>
      <c r="O268" s="46"/>
      <c r="P268" s="46"/>
      <c r="Q268" s="46"/>
      <c r="R268" s="46"/>
      <c r="S268" s="46"/>
      <c r="T268" s="94"/>
      <c r="AT268" s="23" t="s">
        <v>205</v>
      </c>
      <c r="AU268" s="23" t="s">
        <v>187</v>
      </c>
    </row>
    <row r="269" spans="2:63" s="10" customFormat="1" ht="29.85" customHeight="1">
      <c r="B269" s="204"/>
      <c r="C269" s="205"/>
      <c r="D269" s="206" t="s">
        <v>72</v>
      </c>
      <c r="E269" s="218" t="s">
        <v>481</v>
      </c>
      <c r="F269" s="218" t="s">
        <v>482</v>
      </c>
      <c r="G269" s="205"/>
      <c r="H269" s="205"/>
      <c r="I269" s="208"/>
      <c r="J269" s="219">
        <f>BK269</f>
        <v>0</v>
      </c>
      <c r="K269" s="205"/>
      <c r="L269" s="210"/>
      <c r="M269" s="211"/>
      <c r="N269" s="212"/>
      <c r="O269" s="212"/>
      <c r="P269" s="213">
        <f>SUM(P270:P296)</f>
        <v>0</v>
      </c>
      <c r="Q269" s="212"/>
      <c r="R269" s="213">
        <f>SUM(R270:R296)</f>
        <v>0</v>
      </c>
      <c r="S269" s="212"/>
      <c r="T269" s="214">
        <f>SUM(T270:T296)</f>
        <v>0</v>
      </c>
      <c r="AR269" s="215" t="s">
        <v>187</v>
      </c>
      <c r="AT269" s="216" t="s">
        <v>72</v>
      </c>
      <c r="AU269" s="216" t="s">
        <v>10</v>
      </c>
      <c r="AY269" s="215" t="s">
        <v>180</v>
      </c>
      <c r="BK269" s="217">
        <f>SUM(BK270:BK296)</f>
        <v>0</v>
      </c>
    </row>
    <row r="270" spans="2:65" s="1" customFormat="1" ht="14.4" customHeight="1">
      <c r="B270" s="45"/>
      <c r="C270" s="220" t="s">
        <v>483</v>
      </c>
      <c r="D270" s="220" t="s">
        <v>182</v>
      </c>
      <c r="E270" s="221" t="s">
        <v>484</v>
      </c>
      <c r="F270" s="222" t="s">
        <v>485</v>
      </c>
      <c r="G270" s="223" t="s">
        <v>269</v>
      </c>
      <c r="H270" s="224">
        <v>1</v>
      </c>
      <c r="I270" s="225"/>
      <c r="J270" s="224">
        <f>ROUND(I270*H270,0)</f>
        <v>0</v>
      </c>
      <c r="K270" s="222" t="s">
        <v>22</v>
      </c>
      <c r="L270" s="71"/>
      <c r="M270" s="226" t="s">
        <v>22</v>
      </c>
      <c r="N270" s="227" t="s">
        <v>45</v>
      </c>
      <c r="O270" s="46"/>
      <c r="P270" s="228">
        <f>O270*H270</f>
        <v>0</v>
      </c>
      <c r="Q270" s="228">
        <v>0</v>
      </c>
      <c r="R270" s="228">
        <f>Q270*H270</f>
        <v>0</v>
      </c>
      <c r="S270" s="228">
        <v>0</v>
      </c>
      <c r="T270" s="229">
        <f>S270*H270</f>
        <v>0</v>
      </c>
      <c r="AR270" s="23" t="s">
        <v>224</v>
      </c>
      <c r="AT270" s="23" t="s">
        <v>182</v>
      </c>
      <c r="AU270" s="23" t="s">
        <v>187</v>
      </c>
      <c r="AY270" s="23" t="s">
        <v>180</v>
      </c>
      <c r="BE270" s="230">
        <f>IF(N270="základní",J270,0)</f>
        <v>0</v>
      </c>
      <c r="BF270" s="230">
        <f>IF(N270="snížená",J270,0)</f>
        <v>0</v>
      </c>
      <c r="BG270" s="230">
        <f>IF(N270="zákl. přenesená",J270,0)</f>
        <v>0</v>
      </c>
      <c r="BH270" s="230">
        <f>IF(N270="sníž. přenesená",J270,0)</f>
        <v>0</v>
      </c>
      <c r="BI270" s="230">
        <f>IF(N270="nulová",J270,0)</f>
        <v>0</v>
      </c>
      <c r="BJ270" s="23" t="s">
        <v>187</v>
      </c>
      <c r="BK270" s="230">
        <f>ROUND(I270*H270,0)</f>
        <v>0</v>
      </c>
      <c r="BL270" s="23" t="s">
        <v>224</v>
      </c>
      <c r="BM270" s="23" t="s">
        <v>486</v>
      </c>
    </row>
    <row r="271" spans="2:65" s="1" customFormat="1" ht="14.4" customHeight="1">
      <c r="B271" s="45"/>
      <c r="C271" s="220" t="s">
        <v>354</v>
      </c>
      <c r="D271" s="220" t="s">
        <v>182</v>
      </c>
      <c r="E271" s="221" t="s">
        <v>487</v>
      </c>
      <c r="F271" s="222" t="s">
        <v>488</v>
      </c>
      <c r="G271" s="223" t="s">
        <v>269</v>
      </c>
      <c r="H271" s="224">
        <v>1</v>
      </c>
      <c r="I271" s="225"/>
      <c r="J271" s="224">
        <f>ROUND(I271*H271,0)</f>
        <v>0</v>
      </c>
      <c r="K271" s="222" t="s">
        <v>22</v>
      </c>
      <c r="L271" s="71"/>
      <c r="M271" s="226" t="s">
        <v>22</v>
      </c>
      <c r="N271" s="227" t="s">
        <v>45</v>
      </c>
      <c r="O271" s="46"/>
      <c r="P271" s="228">
        <f>O271*H271</f>
        <v>0</v>
      </c>
      <c r="Q271" s="228">
        <v>0</v>
      </c>
      <c r="R271" s="228">
        <f>Q271*H271</f>
        <v>0</v>
      </c>
      <c r="S271" s="228">
        <v>0</v>
      </c>
      <c r="T271" s="229">
        <f>S271*H271</f>
        <v>0</v>
      </c>
      <c r="AR271" s="23" t="s">
        <v>224</v>
      </c>
      <c r="AT271" s="23" t="s">
        <v>182</v>
      </c>
      <c r="AU271" s="23" t="s">
        <v>187</v>
      </c>
      <c r="AY271" s="23" t="s">
        <v>180</v>
      </c>
      <c r="BE271" s="230">
        <f>IF(N271="základní",J271,0)</f>
        <v>0</v>
      </c>
      <c r="BF271" s="230">
        <f>IF(N271="snížená",J271,0)</f>
        <v>0</v>
      </c>
      <c r="BG271" s="230">
        <f>IF(N271="zákl. přenesená",J271,0)</f>
        <v>0</v>
      </c>
      <c r="BH271" s="230">
        <f>IF(N271="sníž. přenesená",J271,0)</f>
        <v>0</v>
      </c>
      <c r="BI271" s="230">
        <f>IF(N271="nulová",J271,0)</f>
        <v>0</v>
      </c>
      <c r="BJ271" s="23" t="s">
        <v>187</v>
      </c>
      <c r="BK271" s="230">
        <f>ROUND(I271*H271,0)</f>
        <v>0</v>
      </c>
      <c r="BL271" s="23" t="s">
        <v>224</v>
      </c>
      <c r="BM271" s="23" t="s">
        <v>489</v>
      </c>
    </row>
    <row r="272" spans="2:65" s="1" customFormat="1" ht="14.4" customHeight="1">
      <c r="B272" s="45"/>
      <c r="C272" s="220" t="s">
        <v>490</v>
      </c>
      <c r="D272" s="220" t="s">
        <v>182</v>
      </c>
      <c r="E272" s="221" t="s">
        <v>491</v>
      </c>
      <c r="F272" s="222" t="s">
        <v>492</v>
      </c>
      <c r="G272" s="223" t="s">
        <v>269</v>
      </c>
      <c r="H272" s="224">
        <v>2</v>
      </c>
      <c r="I272" s="225"/>
      <c r="J272" s="224">
        <f>ROUND(I272*H272,0)</f>
        <v>0</v>
      </c>
      <c r="K272" s="222" t="s">
        <v>22</v>
      </c>
      <c r="L272" s="71"/>
      <c r="M272" s="226" t="s">
        <v>22</v>
      </c>
      <c r="N272" s="227" t="s">
        <v>45</v>
      </c>
      <c r="O272" s="46"/>
      <c r="P272" s="228">
        <f>O272*H272</f>
        <v>0</v>
      </c>
      <c r="Q272" s="228">
        <v>0</v>
      </c>
      <c r="R272" s="228">
        <f>Q272*H272</f>
        <v>0</v>
      </c>
      <c r="S272" s="228">
        <v>0</v>
      </c>
      <c r="T272" s="229">
        <f>S272*H272</f>
        <v>0</v>
      </c>
      <c r="AR272" s="23" t="s">
        <v>224</v>
      </c>
      <c r="AT272" s="23" t="s">
        <v>182</v>
      </c>
      <c r="AU272" s="23" t="s">
        <v>187</v>
      </c>
      <c r="AY272" s="23" t="s">
        <v>180</v>
      </c>
      <c r="BE272" s="230">
        <f>IF(N272="základní",J272,0)</f>
        <v>0</v>
      </c>
      <c r="BF272" s="230">
        <f>IF(N272="snížená",J272,0)</f>
        <v>0</v>
      </c>
      <c r="BG272" s="230">
        <f>IF(N272="zákl. přenesená",J272,0)</f>
        <v>0</v>
      </c>
      <c r="BH272" s="230">
        <f>IF(N272="sníž. přenesená",J272,0)</f>
        <v>0</v>
      </c>
      <c r="BI272" s="230">
        <f>IF(N272="nulová",J272,0)</f>
        <v>0</v>
      </c>
      <c r="BJ272" s="23" t="s">
        <v>187</v>
      </c>
      <c r="BK272" s="230">
        <f>ROUND(I272*H272,0)</f>
        <v>0</v>
      </c>
      <c r="BL272" s="23" t="s">
        <v>224</v>
      </c>
      <c r="BM272" s="23" t="s">
        <v>493</v>
      </c>
    </row>
    <row r="273" spans="2:65" s="1" customFormat="1" ht="14.4" customHeight="1">
      <c r="B273" s="45"/>
      <c r="C273" s="220" t="s">
        <v>359</v>
      </c>
      <c r="D273" s="220" t="s">
        <v>182</v>
      </c>
      <c r="E273" s="221" t="s">
        <v>494</v>
      </c>
      <c r="F273" s="222" t="s">
        <v>495</v>
      </c>
      <c r="G273" s="223" t="s">
        <v>203</v>
      </c>
      <c r="H273" s="224">
        <v>18</v>
      </c>
      <c r="I273" s="225"/>
      <c r="J273" s="224">
        <f>ROUND(I273*H273,0)</f>
        <v>0</v>
      </c>
      <c r="K273" s="222" t="s">
        <v>22</v>
      </c>
      <c r="L273" s="71"/>
      <c r="M273" s="226" t="s">
        <v>22</v>
      </c>
      <c r="N273" s="227" t="s">
        <v>45</v>
      </c>
      <c r="O273" s="46"/>
      <c r="P273" s="228">
        <f>O273*H273</f>
        <v>0</v>
      </c>
      <c r="Q273" s="228">
        <v>0</v>
      </c>
      <c r="R273" s="228">
        <f>Q273*H273</f>
        <v>0</v>
      </c>
      <c r="S273" s="228">
        <v>0</v>
      </c>
      <c r="T273" s="229">
        <f>S273*H273</f>
        <v>0</v>
      </c>
      <c r="AR273" s="23" t="s">
        <v>224</v>
      </c>
      <c r="AT273" s="23" t="s">
        <v>182</v>
      </c>
      <c r="AU273" s="23" t="s">
        <v>187</v>
      </c>
      <c r="AY273" s="23" t="s">
        <v>180</v>
      </c>
      <c r="BE273" s="230">
        <f>IF(N273="základní",J273,0)</f>
        <v>0</v>
      </c>
      <c r="BF273" s="230">
        <f>IF(N273="snížená",J273,0)</f>
        <v>0</v>
      </c>
      <c r="BG273" s="230">
        <f>IF(N273="zákl. přenesená",J273,0)</f>
        <v>0</v>
      </c>
      <c r="BH273" s="230">
        <f>IF(N273="sníž. přenesená",J273,0)</f>
        <v>0</v>
      </c>
      <c r="BI273" s="230">
        <f>IF(N273="nulová",J273,0)</f>
        <v>0</v>
      </c>
      <c r="BJ273" s="23" t="s">
        <v>187</v>
      </c>
      <c r="BK273" s="230">
        <f>ROUND(I273*H273,0)</f>
        <v>0</v>
      </c>
      <c r="BL273" s="23" t="s">
        <v>224</v>
      </c>
      <c r="BM273" s="23" t="s">
        <v>496</v>
      </c>
    </row>
    <row r="274" spans="2:65" s="1" customFormat="1" ht="14.4" customHeight="1">
      <c r="B274" s="45"/>
      <c r="C274" s="220" t="s">
        <v>497</v>
      </c>
      <c r="D274" s="220" t="s">
        <v>182</v>
      </c>
      <c r="E274" s="221" t="s">
        <v>498</v>
      </c>
      <c r="F274" s="222" t="s">
        <v>499</v>
      </c>
      <c r="G274" s="223" t="s">
        <v>203</v>
      </c>
      <c r="H274" s="224">
        <v>60</v>
      </c>
      <c r="I274" s="225"/>
      <c r="J274" s="224">
        <f>ROUND(I274*H274,0)</f>
        <v>0</v>
      </c>
      <c r="K274" s="222" t="s">
        <v>22</v>
      </c>
      <c r="L274" s="71"/>
      <c r="M274" s="226" t="s">
        <v>22</v>
      </c>
      <c r="N274" s="227" t="s">
        <v>45</v>
      </c>
      <c r="O274" s="46"/>
      <c r="P274" s="228">
        <f>O274*H274</f>
        <v>0</v>
      </c>
      <c r="Q274" s="228">
        <v>0</v>
      </c>
      <c r="R274" s="228">
        <f>Q274*H274</f>
        <v>0</v>
      </c>
      <c r="S274" s="228">
        <v>0</v>
      </c>
      <c r="T274" s="229">
        <f>S274*H274</f>
        <v>0</v>
      </c>
      <c r="AR274" s="23" t="s">
        <v>224</v>
      </c>
      <c r="AT274" s="23" t="s">
        <v>182</v>
      </c>
      <c r="AU274" s="23" t="s">
        <v>187</v>
      </c>
      <c r="AY274" s="23" t="s">
        <v>180</v>
      </c>
      <c r="BE274" s="230">
        <f>IF(N274="základní",J274,0)</f>
        <v>0</v>
      </c>
      <c r="BF274" s="230">
        <f>IF(N274="snížená",J274,0)</f>
        <v>0</v>
      </c>
      <c r="BG274" s="230">
        <f>IF(N274="zákl. přenesená",J274,0)</f>
        <v>0</v>
      </c>
      <c r="BH274" s="230">
        <f>IF(N274="sníž. přenesená",J274,0)</f>
        <v>0</v>
      </c>
      <c r="BI274" s="230">
        <f>IF(N274="nulová",J274,0)</f>
        <v>0</v>
      </c>
      <c r="BJ274" s="23" t="s">
        <v>187</v>
      </c>
      <c r="BK274" s="230">
        <f>ROUND(I274*H274,0)</f>
        <v>0</v>
      </c>
      <c r="BL274" s="23" t="s">
        <v>224</v>
      </c>
      <c r="BM274" s="23" t="s">
        <v>500</v>
      </c>
    </row>
    <row r="275" spans="2:65" s="1" customFormat="1" ht="14.4" customHeight="1">
      <c r="B275" s="45"/>
      <c r="C275" s="220" t="s">
        <v>363</v>
      </c>
      <c r="D275" s="220" t="s">
        <v>182</v>
      </c>
      <c r="E275" s="221" t="s">
        <v>501</v>
      </c>
      <c r="F275" s="222" t="s">
        <v>502</v>
      </c>
      <c r="G275" s="223" t="s">
        <v>203</v>
      </c>
      <c r="H275" s="224">
        <v>100</v>
      </c>
      <c r="I275" s="225"/>
      <c r="J275" s="224">
        <f>ROUND(I275*H275,0)</f>
        <v>0</v>
      </c>
      <c r="K275" s="222" t="s">
        <v>22</v>
      </c>
      <c r="L275" s="71"/>
      <c r="M275" s="226" t="s">
        <v>22</v>
      </c>
      <c r="N275" s="227" t="s">
        <v>45</v>
      </c>
      <c r="O275" s="46"/>
      <c r="P275" s="228">
        <f>O275*H275</f>
        <v>0</v>
      </c>
      <c r="Q275" s="228">
        <v>0</v>
      </c>
      <c r="R275" s="228">
        <f>Q275*H275</f>
        <v>0</v>
      </c>
      <c r="S275" s="228">
        <v>0</v>
      </c>
      <c r="T275" s="229">
        <f>S275*H275</f>
        <v>0</v>
      </c>
      <c r="AR275" s="23" t="s">
        <v>224</v>
      </c>
      <c r="AT275" s="23" t="s">
        <v>182</v>
      </c>
      <c r="AU275" s="23" t="s">
        <v>187</v>
      </c>
      <c r="AY275" s="23" t="s">
        <v>180</v>
      </c>
      <c r="BE275" s="230">
        <f>IF(N275="základní",J275,0)</f>
        <v>0</v>
      </c>
      <c r="BF275" s="230">
        <f>IF(N275="snížená",J275,0)</f>
        <v>0</v>
      </c>
      <c r="BG275" s="230">
        <f>IF(N275="zákl. přenesená",J275,0)</f>
        <v>0</v>
      </c>
      <c r="BH275" s="230">
        <f>IF(N275="sníž. přenesená",J275,0)</f>
        <v>0</v>
      </c>
      <c r="BI275" s="230">
        <f>IF(N275="nulová",J275,0)</f>
        <v>0</v>
      </c>
      <c r="BJ275" s="23" t="s">
        <v>187</v>
      </c>
      <c r="BK275" s="230">
        <f>ROUND(I275*H275,0)</f>
        <v>0</v>
      </c>
      <c r="BL275" s="23" t="s">
        <v>224</v>
      </c>
      <c r="BM275" s="23" t="s">
        <v>503</v>
      </c>
    </row>
    <row r="276" spans="2:65" s="1" customFormat="1" ht="14.4" customHeight="1">
      <c r="B276" s="45"/>
      <c r="C276" s="220" t="s">
        <v>504</v>
      </c>
      <c r="D276" s="220" t="s">
        <v>182</v>
      </c>
      <c r="E276" s="221" t="s">
        <v>505</v>
      </c>
      <c r="F276" s="222" t="s">
        <v>506</v>
      </c>
      <c r="G276" s="223" t="s">
        <v>203</v>
      </c>
      <c r="H276" s="224">
        <v>25</v>
      </c>
      <c r="I276" s="225"/>
      <c r="J276" s="224">
        <f>ROUND(I276*H276,0)</f>
        <v>0</v>
      </c>
      <c r="K276" s="222" t="s">
        <v>22</v>
      </c>
      <c r="L276" s="71"/>
      <c r="M276" s="226" t="s">
        <v>22</v>
      </c>
      <c r="N276" s="227" t="s">
        <v>45</v>
      </c>
      <c r="O276" s="46"/>
      <c r="P276" s="228">
        <f>O276*H276</f>
        <v>0</v>
      </c>
      <c r="Q276" s="228">
        <v>0</v>
      </c>
      <c r="R276" s="228">
        <f>Q276*H276</f>
        <v>0</v>
      </c>
      <c r="S276" s="228">
        <v>0</v>
      </c>
      <c r="T276" s="229">
        <f>S276*H276</f>
        <v>0</v>
      </c>
      <c r="AR276" s="23" t="s">
        <v>224</v>
      </c>
      <c r="AT276" s="23" t="s">
        <v>182</v>
      </c>
      <c r="AU276" s="23" t="s">
        <v>187</v>
      </c>
      <c r="AY276" s="23" t="s">
        <v>180</v>
      </c>
      <c r="BE276" s="230">
        <f>IF(N276="základní",J276,0)</f>
        <v>0</v>
      </c>
      <c r="BF276" s="230">
        <f>IF(N276="snížená",J276,0)</f>
        <v>0</v>
      </c>
      <c r="BG276" s="230">
        <f>IF(N276="zákl. přenesená",J276,0)</f>
        <v>0</v>
      </c>
      <c r="BH276" s="230">
        <f>IF(N276="sníž. přenesená",J276,0)</f>
        <v>0</v>
      </c>
      <c r="BI276" s="230">
        <f>IF(N276="nulová",J276,0)</f>
        <v>0</v>
      </c>
      <c r="BJ276" s="23" t="s">
        <v>187</v>
      </c>
      <c r="BK276" s="230">
        <f>ROUND(I276*H276,0)</f>
        <v>0</v>
      </c>
      <c r="BL276" s="23" t="s">
        <v>224</v>
      </c>
      <c r="BM276" s="23" t="s">
        <v>507</v>
      </c>
    </row>
    <row r="277" spans="2:65" s="1" customFormat="1" ht="14.4" customHeight="1">
      <c r="B277" s="45"/>
      <c r="C277" s="220" t="s">
        <v>367</v>
      </c>
      <c r="D277" s="220" t="s">
        <v>182</v>
      </c>
      <c r="E277" s="221" t="s">
        <v>508</v>
      </c>
      <c r="F277" s="222" t="s">
        <v>509</v>
      </c>
      <c r="G277" s="223" t="s">
        <v>203</v>
      </c>
      <c r="H277" s="224">
        <v>18</v>
      </c>
      <c r="I277" s="225"/>
      <c r="J277" s="224">
        <f>ROUND(I277*H277,0)</f>
        <v>0</v>
      </c>
      <c r="K277" s="222" t="s">
        <v>22</v>
      </c>
      <c r="L277" s="71"/>
      <c r="M277" s="226" t="s">
        <v>22</v>
      </c>
      <c r="N277" s="227" t="s">
        <v>45</v>
      </c>
      <c r="O277" s="46"/>
      <c r="P277" s="228">
        <f>O277*H277</f>
        <v>0</v>
      </c>
      <c r="Q277" s="228">
        <v>0</v>
      </c>
      <c r="R277" s="228">
        <f>Q277*H277</f>
        <v>0</v>
      </c>
      <c r="S277" s="228">
        <v>0</v>
      </c>
      <c r="T277" s="229">
        <f>S277*H277</f>
        <v>0</v>
      </c>
      <c r="AR277" s="23" t="s">
        <v>224</v>
      </c>
      <c r="AT277" s="23" t="s">
        <v>182</v>
      </c>
      <c r="AU277" s="23" t="s">
        <v>187</v>
      </c>
      <c r="AY277" s="23" t="s">
        <v>180</v>
      </c>
      <c r="BE277" s="230">
        <f>IF(N277="základní",J277,0)</f>
        <v>0</v>
      </c>
      <c r="BF277" s="230">
        <f>IF(N277="snížená",J277,0)</f>
        <v>0</v>
      </c>
      <c r="BG277" s="230">
        <f>IF(N277="zákl. přenesená",J277,0)</f>
        <v>0</v>
      </c>
      <c r="BH277" s="230">
        <f>IF(N277="sníž. přenesená",J277,0)</f>
        <v>0</v>
      </c>
      <c r="BI277" s="230">
        <f>IF(N277="nulová",J277,0)</f>
        <v>0</v>
      </c>
      <c r="BJ277" s="23" t="s">
        <v>187</v>
      </c>
      <c r="BK277" s="230">
        <f>ROUND(I277*H277,0)</f>
        <v>0</v>
      </c>
      <c r="BL277" s="23" t="s">
        <v>224</v>
      </c>
      <c r="BM277" s="23" t="s">
        <v>510</v>
      </c>
    </row>
    <row r="278" spans="2:65" s="1" customFormat="1" ht="14.4" customHeight="1">
      <c r="B278" s="45"/>
      <c r="C278" s="220" t="s">
        <v>511</v>
      </c>
      <c r="D278" s="220" t="s">
        <v>182</v>
      </c>
      <c r="E278" s="221" t="s">
        <v>512</v>
      </c>
      <c r="F278" s="222" t="s">
        <v>513</v>
      </c>
      <c r="G278" s="223" t="s">
        <v>203</v>
      </c>
      <c r="H278" s="224">
        <v>3</v>
      </c>
      <c r="I278" s="225"/>
      <c r="J278" s="224">
        <f>ROUND(I278*H278,0)</f>
        <v>0</v>
      </c>
      <c r="K278" s="222" t="s">
        <v>22</v>
      </c>
      <c r="L278" s="71"/>
      <c r="M278" s="226" t="s">
        <v>22</v>
      </c>
      <c r="N278" s="227" t="s">
        <v>45</v>
      </c>
      <c r="O278" s="46"/>
      <c r="P278" s="228">
        <f>O278*H278</f>
        <v>0</v>
      </c>
      <c r="Q278" s="228">
        <v>0</v>
      </c>
      <c r="R278" s="228">
        <f>Q278*H278</f>
        <v>0</v>
      </c>
      <c r="S278" s="228">
        <v>0</v>
      </c>
      <c r="T278" s="229">
        <f>S278*H278</f>
        <v>0</v>
      </c>
      <c r="AR278" s="23" t="s">
        <v>224</v>
      </c>
      <c r="AT278" s="23" t="s">
        <v>182</v>
      </c>
      <c r="AU278" s="23" t="s">
        <v>187</v>
      </c>
      <c r="AY278" s="23" t="s">
        <v>180</v>
      </c>
      <c r="BE278" s="230">
        <f>IF(N278="základní",J278,0)</f>
        <v>0</v>
      </c>
      <c r="BF278" s="230">
        <f>IF(N278="snížená",J278,0)</f>
        <v>0</v>
      </c>
      <c r="BG278" s="230">
        <f>IF(N278="zákl. přenesená",J278,0)</f>
        <v>0</v>
      </c>
      <c r="BH278" s="230">
        <f>IF(N278="sníž. přenesená",J278,0)</f>
        <v>0</v>
      </c>
      <c r="BI278" s="230">
        <f>IF(N278="nulová",J278,0)</f>
        <v>0</v>
      </c>
      <c r="BJ278" s="23" t="s">
        <v>187</v>
      </c>
      <c r="BK278" s="230">
        <f>ROUND(I278*H278,0)</f>
        <v>0</v>
      </c>
      <c r="BL278" s="23" t="s">
        <v>224</v>
      </c>
      <c r="BM278" s="23" t="s">
        <v>514</v>
      </c>
    </row>
    <row r="279" spans="2:65" s="1" customFormat="1" ht="14.4" customHeight="1">
      <c r="B279" s="45"/>
      <c r="C279" s="220" t="s">
        <v>370</v>
      </c>
      <c r="D279" s="220" t="s">
        <v>182</v>
      </c>
      <c r="E279" s="221" t="s">
        <v>515</v>
      </c>
      <c r="F279" s="222" t="s">
        <v>516</v>
      </c>
      <c r="G279" s="223" t="s">
        <v>269</v>
      </c>
      <c r="H279" s="224">
        <v>28</v>
      </c>
      <c r="I279" s="225"/>
      <c r="J279" s="224">
        <f>ROUND(I279*H279,0)</f>
        <v>0</v>
      </c>
      <c r="K279" s="222" t="s">
        <v>22</v>
      </c>
      <c r="L279" s="71"/>
      <c r="M279" s="226" t="s">
        <v>22</v>
      </c>
      <c r="N279" s="227" t="s">
        <v>45</v>
      </c>
      <c r="O279" s="46"/>
      <c r="P279" s="228">
        <f>O279*H279</f>
        <v>0</v>
      </c>
      <c r="Q279" s="228">
        <v>0</v>
      </c>
      <c r="R279" s="228">
        <f>Q279*H279</f>
        <v>0</v>
      </c>
      <c r="S279" s="228">
        <v>0</v>
      </c>
      <c r="T279" s="229">
        <f>S279*H279</f>
        <v>0</v>
      </c>
      <c r="AR279" s="23" t="s">
        <v>224</v>
      </c>
      <c r="AT279" s="23" t="s">
        <v>182</v>
      </c>
      <c r="AU279" s="23" t="s">
        <v>187</v>
      </c>
      <c r="AY279" s="23" t="s">
        <v>180</v>
      </c>
      <c r="BE279" s="230">
        <f>IF(N279="základní",J279,0)</f>
        <v>0</v>
      </c>
      <c r="BF279" s="230">
        <f>IF(N279="snížená",J279,0)</f>
        <v>0</v>
      </c>
      <c r="BG279" s="230">
        <f>IF(N279="zákl. přenesená",J279,0)</f>
        <v>0</v>
      </c>
      <c r="BH279" s="230">
        <f>IF(N279="sníž. přenesená",J279,0)</f>
        <v>0</v>
      </c>
      <c r="BI279" s="230">
        <f>IF(N279="nulová",J279,0)</f>
        <v>0</v>
      </c>
      <c r="BJ279" s="23" t="s">
        <v>187</v>
      </c>
      <c r="BK279" s="230">
        <f>ROUND(I279*H279,0)</f>
        <v>0</v>
      </c>
      <c r="BL279" s="23" t="s">
        <v>224</v>
      </c>
      <c r="BM279" s="23" t="s">
        <v>517</v>
      </c>
    </row>
    <row r="280" spans="2:65" s="1" customFormat="1" ht="14.4" customHeight="1">
      <c r="B280" s="45"/>
      <c r="C280" s="220" t="s">
        <v>518</v>
      </c>
      <c r="D280" s="220" t="s">
        <v>182</v>
      </c>
      <c r="E280" s="221" t="s">
        <v>519</v>
      </c>
      <c r="F280" s="222" t="s">
        <v>520</v>
      </c>
      <c r="G280" s="223" t="s">
        <v>269</v>
      </c>
      <c r="H280" s="224">
        <v>4</v>
      </c>
      <c r="I280" s="225"/>
      <c r="J280" s="224">
        <f>ROUND(I280*H280,0)</f>
        <v>0</v>
      </c>
      <c r="K280" s="222" t="s">
        <v>22</v>
      </c>
      <c r="L280" s="71"/>
      <c r="M280" s="226" t="s">
        <v>22</v>
      </c>
      <c r="N280" s="227" t="s">
        <v>45</v>
      </c>
      <c r="O280" s="46"/>
      <c r="P280" s="228">
        <f>O280*H280</f>
        <v>0</v>
      </c>
      <c r="Q280" s="228">
        <v>0</v>
      </c>
      <c r="R280" s="228">
        <f>Q280*H280</f>
        <v>0</v>
      </c>
      <c r="S280" s="228">
        <v>0</v>
      </c>
      <c r="T280" s="229">
        <f>S280*H280</f>
        <v>0</v>
      </c>
      <c r="AR280" s="23" t="s">
        <v>224</v>
      </c>
      <c r="AT280" s="23" t="s">
        <v>182</v>
      </c>
      <c r="AU280" s="23" t="s">
        <v>187</v>
      </c>
      <c r="AY280" s="23" t="s">
        <v>180</v>
      </c>
      <c r="BE280" s="230">
        <f>IF(N280="základní",J280,0)</f>
        <v>0</v>
      </c>
      <c r="BF280" s="230">
        <f>IF(N280="snížená",J280,0)</f>
        <v>0</v>
      </c>
      <c r="BG280" s="230">
        <f>IF(N280="zákl. přenesená",J280,0)</f>
        <v>0</v>
      </c>
      <c r="BH280" s="230">
        <f>IF(N280="sníž. přenesená",J280,0)</f>
        <v>0</v>
      </c>
      <c r="BI280" s="230">
        <f>IF(N280="nulová",J280,0)</f>
        <v>0</v>
      </c>
      <c r="BJ280" s="23" t="s">
        <v>187</v>
      </c>
      <c r="BK280" s="230">
        <f>ROUND(I280*H280,0)</f>
        <v>0</v>
      </c>
      <c r="BL280" s="23" t="s">
        <v>224</v>
      </c>
      <c r="BM280" s="23" t="s">
        <v>521</v>
      </c>
    </row>
    <row r="281" spans="2:65" s="1" customFormat="1" ht="14.4" customHeight="1">
      <c r="B281" s="45"/>
      <c r="C281" s="220" t="s">
        <v>374</v>
      </c>
      <c r="D281" s="220" t="s">
        <v>182</v>
      </c>
      <c r="E281" s="221" t="s">
        <v>522</v>
      </c>
      <c r="F281" s="222" t="s">
        <v>523</v>
      </c>
      <c r="G281" s="223" t="s">
        <v>269</v>
      </c>
      <c r="H281" s="224">
        <v>2</v>
      </c>
      <c r="I281" s="225"/>
      <c r="J281" s="224">
        <f>ROUND(I281*H281,0)</f>
        <v>0</v>
      </c>
      <c r="K281" s="222" t="s">
        <v>22</v>
      </c>
      <c r="L281" s="71"/>
      <c r="M281" s="226" t="s">
        <v>22</v>
      </c>
      <c r="N281" s="227" t="s">
        <v>45</v>
      </c>
      <c r="O281" s="46"/>
      <c r="P281" s="228">
        <f>O281*H281</f>
        <v>0</v>
      </c>
      <c r="Q281" s="228">
        <v>0</v>
      </c>
      <c r="R281" s="228">
        <f>Q281*H281</f>
        <v>0</v>
      </c>
      <c r="S281" s="228">
        <v>0</v>
      </c>
      <c r="T281" s="229">
        <f>S281*H281</f>
        <v>0</v>
      </c>
      <c r="AR281" s="23" t="s">
        <v>224</v>
      </c>
      <c r="AT281" s="23" t="s">
        <v>182</v>
      </c>
      <c r="AU281" s="23" t="s">
        <v>187</v>
      </c>
      <c r="AY281" s="23" t="s">
        <v>180</v>
      </c>
      <c r="BE281" s="230">
        <f>IF(N281="základní",J281,0)</f>
        <v>0</v>
      </c>
      <c r="BF281" s="230">
        <f>IF(N281="snížená",J281,0)</f>
        <v>0</v>
      </c>
      <c r="BG281" s="230">
        <f>IF(N281="zákl. přenesená",J281,0)</f>
        <v>0</v>
      </c>
      <c r="BH281" s="230">
        <f>IF(N281="sníž. přenesená",J281,0)</f>
        <v>0</v>
      </c>
      <c r="BI281" s="230">
        <f>IF(N281="nulová",J281,0)</f>
        <v>0</v>
      </c>
      <c r="BJ281" s="23" t="s">
        <v>187</v>
      </c>
      <c r="BK281" s="230">
        <f>ROUND(I281*H281,0)</f>
        <v>0</v>
      </c>
      <c r="BL281" s="23" t="s">
        <v>224</v>
      </c>
      <c r="BM281" s="23" t="s">
        <v>524</v>
      </c>
    </row>
    <row r="282" spans="2:65" s="1" customFormat="1" ht="14.4" customHeight="1">
      <c r="B282" s="45"/>
      <c r="C282" s="220" t="s">
        <v>525</v>
      </c>
      <c r="D282" s="220" t="s">
        <v>182</v>
      </c>
      <c r="E282" s="221" t="s">
        <v>526</v>
      </c>
      <c r="F282" s="222" t="s">
        <v>527</v>
      </c>
      <c r="G282" s="223" t="s">
        <v>269</v>
      </c>
      <c r="H282" s="224">
        <v>15</v>
      </c>
      <c r="I282" s="225"/>
      <c r="J282" s="224">
        <f>ROUND(I282*H282,0)</f>
        <v>0</v>
      </c>
      <c r="K282" s="222" t="s">
        <v>22</v>
      </c>
      <c r="L282" s="71"/>
      <c r="M282" s="226" t="s">
        <v>22</v>
      </c>
      <c r="N282" s="227" t="s">
        <v>45</v>
      </c>
      <c r="O282" s="46"/>
      <c r="P282" s="228">
        <f>O282*H282</f>
        <v>0</v>
      </c>
      <c r="Q282" s="228">
        <v>0</v>
      </c>
      <c r="R282" s="228">
        <f>Q282*H282</f>
        <v>0</v>
      </c>
      <c r="S282" s="228">
        <v>0</v>
      </c>
      <c r="T282" s="229">
        <f>S282*H282</f>
        <v>0</v>
      </c>
      <c r="AR282" s="23" t="s">
        <v>224</v>
      </c>
      <c r="AT282" s="23" t="s">
        <v>182</v>
      </c>
      <c r="AU282" s="23" t="s">
        <v>187</v>
      </c>
      <c r="AY282" s="23" t="s">
        <v>180</v>
      </c>
      <c r="BE282" s="230">
        <f>IF(N282="základní",J282,0)</f>
        <v>0</v>
      </c>
      <c r="BF282" s="230">
        <f>IF(N282="snížená",J282,0)</f>
        <v>0</v>
      </c>
      <c r="BG282" s="230">
        <f>IF(N282="zákl. přenesená",J282,0)</f>
        <v>0</v>
      </c>
      <c r="BH282" s="230">
        <f>IF(N282="sníž. přenesená",J282,0)</f>
        <v>0</v>
      </c>
      <c r="BI282" s="230">
        <f>IF(N282="nulová",J282,0)</f>
        <v>0</v>
      </c>
      <c r="BJ282" s="23" t="s">
        <v>187</v>
      </c>
      <c r="BK282" s="230">
        <f>ROUND(I282*H282,0)</f>
        <v>0</v>
      </c>
      <c r="BL282" s="23" t="s">
        <v>224</v>
      </c>
      <c r="BM282" s="23" t="s">
        <v>528</v>
      </c>
    </row>
    <row r="283" spans="2:65" s="1" customFormat="1" ht="14.4" customHeight="1">
      <c r="B283" s="45"/>
      <c r="C283" s="220" t="s">
        <v>378</v>
      </c>
      <c r="D283" s="220" t="s">
        <v>182</v>
      </c>
      <c r="E283" s="221" t="s">
        <v>529</v>
      </c>
      <c r="F283" s="222" t="s">
        <v>530</v>
      </c>
      <c r="G283" s="223" t="s">
        <v>269</v>
      </c>
      <c r="H283" s="224">
        <v>21</v>
      </c>
      <c r="I283" s="225"/>
      <c r="J283" s="224">
        <f>ROUND(I283*H283,0)</f>
        <v>0</v>
      </c>
      <c r="K283" s="222" t="s">
        <v>22</v>
      </c>
      <c r="L283" s="71"/>
      <c r="M283" s="226" t="s">
        <v>22</v>
      </c>
      <c r="N283" s="227" t="s">
        <v>45</v>
      </c>
      <c r="O283" s="46"/>
      <c r="P283" s="228">
        <f>O283*H283</f>
        <v>0</v>
      </c>
      <c r="Q283" s="228">
        <v>0</v>
      </c>
      <c r="R283" s="228">
        <f>Q283*H283</f>
        <v>0</v>
      </c>
      <c r="S283" s="228">
        <v>0</v>
      </c>
      <c r="T283" s="229">
        <f>S283*H283</f>
        <v>0</v>
      </c>
      <c r="AR283" s="23" t="s">
        <v>224</v>
      </c>
      <c r="AT283" s="23" t="s">
        <v>182</v>
      </c>
      <c r="AU283" s="23" t="s">
        <v>187</v>
      </c>
      <c r="AY283" s="23" t="s">
        <v>180</v>
      </c>
      <c r="BE283" s="230">
        <f>IF(N283="základní",J283,0)</f>
        <v>0</v>
      </c>
      <c r="BF283" s="230">
        <f>IF(N283="snížená",J283,0)</f>
        <v>0</v>
      </c>
      <c r="BG283" s="230">
        <f>IF(N283="zákl. přenesená",J283,0)</f>
        <v>0</v>
      </c>
      <c r="BH283" s="230">
        <f>IF(N283="sníž. přenesená",J283,0)</f>
        <v>0</v>
      </c>
      <c r="BI283" s="230">
        <f>IF(N283="nulová",J283,0)</f>
        <v>0</v>
      </c>
      <c r="BJ283" s="23" t="s">
        <v>187</v>
      </c>
      <c r="BK283" s="230">
        <f>ROUND(I283*H283,0)</f>
        <v>0</v>
      </c>
      <c r="BL283" s="23" t="s">
        <v>224</v>
      </c>
      <c r="BM283" s="23" t="s">
        <v>531</v>
      </c>
    </row>
    <row r="284" spans="2:65" s="1" customFormat="1" ht="14.4" customHeight="1">
      <c r="B284" s="45"/>
      <c r="C284" s="220" t="s">
        <v>532</v>
      </c>
      <c r="D284" s="220" t="s">
        <v>182</v>
      </c>
      <c r="E284" s="221" t="s">
        <v>533</v>
      </c>
      <c r="F284" s="222" t="s">
        <v>534</v>
      </c>
      <c r="G284" s="223" t="s">
        <v>269</v>
      </c>
      <c r="H284" s="224">
        <v>12</v>
      </c>
      <c r="I284" s="225"/>
      <c r="J284" s="224">
        <f>ROUND(I284*H284,0)</f>
        <v>0</v>
      </c>
      <c r="K284" s="222" t="s">
        <v>22</v>
      </c>
      <c r="L284" s="71"/>
      <c r="M284" s="226" t="s">
        <v>22</v>
      </c>
      <c r="N284" s="227" t="s">
        <v>45</v>
      </c>
      <c r="O284" s="46"/>
      <c r="P284" s="228">
        <f>O284*H284</f>
        <v>0</v>
      </c>
      <c r="Q284" s="228">
        <v>0</v>
      </c>
      <c r="R284" s="228">
        <f>Q284*H284</f>
        <v>0</v>
      </c>
      <c r="S284" s="228">
        <v>0</v>
      </c>
      <c r="T284" s="229">
        <f>S284*H284</f>
        <v>0</v>
      </c>
      <c r="AR284" s="23" t="s">
        <v>224</v>
      </c>
      <c r="AT284" s="23" t="s">
        <v>182</v>
      </c>
      <c r="AU284" s="23" t="s">
        <v>187</v>
      </c>
      <c r="AY284" s="23" t="s">
        <v>180</v>
      </c>
      <c r="BE284" s="230">
        <f>IF(N284="základní",J284,0)</f>
        <v>0</v>
      </c>
      <c r="BF284" s="230">
        <f>IF(N284="snížená",J284,0)</f>
        <v>0</v>
      </c>
      <c r="BG284" s="230">
        <f>IF(N284="zákl. přenesená",J284,0)</f>
        <v>0</v>
      </c>
      <c r="BH284" s="230">
        <f>IF(N284="sníž. přenesená",J284,0)</f>
        <v>0</v>
      </c>
      <c r="BI284" s="230">
        <f>IF(N284="nulová",J284,0)</f>
        <v>0</v>
      </c>
      <c r="BJ284" s="23" t="s">
        <v>187</v>
      </c>
      <c r="BK284" s="230">
        <f>ROUND(I284*H284,0)</f>
        <v>0</v>
      </c>
      <c r="BL284" s="23" t="s">
        <v>224</v>
      </c>
      <c r="BM284" s="23" t="s">
        <v>535</v>
      </c>
    </row>
    <row r="285" spans="2:65" s="1" customFormat="1" ht="14.4" customHeight="1">
      <c r="B285" s="45"/>
      <c r="C285" s="220" t="s">
        <v>383</v>
      </c>
      <c r="D285" s="220" t="s">
        <v>182</v>
      </c>
      <c r="E285" s="221" t="s">
        <v>536</v>
      </c>
      <c r="F285" s="222" t="s">
        <v>537</v>
      </c>
      <c r="G285" s="223" t="s">
        <v>269</v>
      </c>
      <c r="H285" s="224">
        <v>2</v>
      </c>
      <c r="I285" s="225"/>
      <c r="J285" s="224">
        <f>ROUND(I285*H285,0)</f>
        <v>0</v>
      </c>
      <c r="K285" s="222" t="s">
        <v>22</v>
      </c>
      <c r="L285" s="71"/>
      <c r="M285" s="226" t="s">
        <v>22</v>
      </c>
      <c r="N285" s="227" t="s">
        <v>45</v>
      </c>
      <c r="O285" s="46"/>
      <c r="P285" s="228">
        <f>O285*H285</f>
        <v>0</v>
      </c>
      <c r="Q285" s="228">
        <v>0</v>
      </c>
      <c r="R285" s="228">
        <f>Q285*H285</f>
        <v>0</v>
      </c>
      <c r="S285" s="228">
        <v>0</v>
      </c>
      <c r="T285" s="229">
        <f>S285*H285</f>
        <v>0</v>
      </c>
      <c r="AR285" s="23" t="s">
        <v>224</v>
      </c>
      <c r="AT285" s="23" t="s">
        <v>182</v>
      </c>
      <c r="AU285" s="23" t="s">
        <v>187</v>
      </c>
      <c r="AY285" s="23" t="s">
        <v>180</v>
      </c>
      <c r="BE285" s="230">
        <f>IF(N285="základní",J285,0)</f>
        <v>0</v>
      </c>
      <c r="BF285" s="230">
        <f>IF(N285="snížená",J285,0)</f>
        <v>0</v>
      </c>
      <c r="BG285" s="230">
        <f>IF(N285="zákl. přenesená",J285,0)</f>
        <v>0</v>
      </c>
      <c r="BH285" s="230">
        <f>IF(N285="sníž. přenesená",J285,0)</f>
        <v>0</v>
      </c>
      <c r="BI285" s="230">
        <f>IF(N285="nulová",J285,0)</f>
        <v>0</v>
      </c>
      <c r="BJ285" s="23" t="s">
        <v>187</v>
      </c>
      <c r="BK285" s="230">
        <f>ROUND(I285*H285,0)</f>
        <v>0</v>
      </c>
      <c r="BL285" s="23" t="s">
        <v>224</v>
      </c>
      <c r="BM285" s="23" t="s">
        <v>538</v>
      </c>
    </row>
    <row r="286" spans="2:65" s="1" customFormat="1" ht="14.4" customHeight="1">
      <c r="B286" s="45"/>
      <c r="C286" s="220" t="s">
        <v>539</v>
      </c>
      <c r="D286" s="220" t="s">
        <v>182</v>
      </c>
      <c r="E286" s="221" t="s">
        <v>540</v>
      </c>
      <c r="F286" s="222" t="s">
        <v>541</v>
      </c>
      <c r="G286" s="223" t="s">
        <v>269</v>
      </c>
      <c r="H286" s="224">
        <v>2</v>
      </c>
      <c r="I286" s="225"/>
      <c r="J286" s="224">
        <f>ROUND(I286*H286,0)</f>
        <v>0</v>
      </c>
      <c r="K286" s="222" t="s">
        <v>22</v>
      </c>
      <c r="L286" s="71"/>
      <c r="M286" s="226" t="s">
        <v>22</v>
      </c>
      <c r="N286" s="227" t="s">
        <v>45</v>
      </c>
      <c r="O286" s="46"/>
      <c r="P286" s="228">
        <f>O286*H286</f>
        <v>0</v>
      </c>
      <c r="Q286" s="228">
        <v>0</v>
      </c>
      <c r="R286" s="228">
        <f>Q286*H286</f>
        <v>0</v>
      </c>
      <c r="S286" s="228">
        <v>0</v>
      </c>
      <c r="T286" s="229">
        <f>S286*H286</f>
        <v>0</v>
      </c>
      <c r="AR286" s="23" t="s">
        <v>224</v>
      </c>
      <c r="AT286" s="23" t="s">
        <v>182</v>
      </c>
      <c r="AU286" s="23" t="s">
        <v>187</v>
      </c>
      <c r="AY286" s="23" t="s">
        <v>180</v>
      </c>
      <c r="BE286" s="230">
        <f>IF(N286="základní",J286,0)</f>
        <v>0</v>
      </c>
      <c r="BF286" s="230">
        <f>IF(N286="snížená",J286,0)</f>
        <v>0</v>
      </c>
      <c r="BG286" s="230">
        <f>IF(N286="zákl. přenesená",J286,0)</f>
        <v>0</v>
      </c>
      <c r="BH286" s="230">
        <f>IF(N286="sníž. přenesená",J286,0)</f>
        <v>0</v>
      </c>
      <c r="BI286" s="230">
        <f>IF(N286="nulová",J286,0)</f>
        <v>0</v>
      </c>
      <c r="BJ286" s="23" t="s">
        <v>187</v>
      </c>
      <c r="BK286" s="230">
        <f>ROUND(I286*H286,0)</f>
        <v>0</v>
      </c>
      <c r="BL286" s="23" t="s">
        <v>224</v>
      </c>
      <c r="BM286" s="23" t="s">
        <v>542</v>
      </c>
    </row>
    <row r="287" spans="2:65" s="1" customFormat="1" ht="14.4" customHeight="1">
      <c r="B287" s="45"/>
      <c r="C287" s="220" t="s">
        <v>386</v>
      </c>
      <c r="D287" s="220" t="s">
        <v>182</v>
      </c>
      <c r="E287" s="221" t="s">
        <v>543</v>
      </c>
      <c r="F287" s="222" t="s">
        <v>544</v>
      </c>
      <c r="G287" s="223" t="s">
        <v>269</v>
      </c>
      <c r="H287" s="224">
        <v>2</v>
      </c>
      <c r="I287" s="225"/>
      <c r="J287" s="224">
        <f>ROUND(I287*H287,0)</f>
        <v>0</v>
      </c>
      <c r="K287" s="222" t="s">
        <v>22</v>
      </c>
      <c r="L287" s="71"/>
      <c r="M287" s="226" t="s">
        <v>22</v>
      </c>
      <c r="N287" s="227" t="s">
        <v>45</v>
      </c>
      <c r="O287" s="46"/>
      <c r="P287" s="228">
        <f>O287*H287</f>
        <v>0</v>
      </c>
      <c r="Q287" s="228">
        <v>0</v>
      </c>
      <c r="R287" s="228">
        <f>Q287*H287</f>
        <v>0</v>
      </c>
      <c r="S287" s="228">
        <v>0</v>
      </c>
      <c r="T287" s="229">
        <f>S287*H287</f>
        <v>0</v>
      </c>
      <c r="AR287" s="23" t="s">
        <v>224</v>
      </c>
      <c r="AT287" s="23" t="s">
        <v>182</v>
      </c>
      <c r="AU287" s="23" t="s">
        <v>187</v>
      </c>
      <c r="AY287" s="23" t="s">
        <v>180</v>
      </c>
      <c r="BE287" s="230">
        <f>IF(N287="základní",J287,0)</f>
        <v>0</v>
      </c>
      <c r="BF287" s="230">
        <f>IF(N287="snížená",J287,0)</f>
        <v>0</v>
      </c>
      <c r="BG287" s="230">
        <f>IF(N287="zákl. přenesená",J287,0)</f>
        <v>0</v>
      </c>
      <c r="BH287" s="230">
        <f>IF(N287="sníž. přenesená",J287,0)</f>
        <v>0</v>
      </c>
      <c r="BI287" s="230">
        <f>IF(N287="nulová",J287,0)</f>
        <v>0</v>
      </c>
      <c r="BJ287" s="23" t="s">
        <v>187</v>
      </c>
      <c r="BK287" s="230">
        <f>ROUND(I287*H287,0)</f>
        <v>0</v>
      </c>
      <c r="BL287" s="23" t="s">
        <v>224</v>
      </c>
      <c r="BM287" s="23" t="s">
        <v>545</v>
      </c>
    </row>
    <row r="288" spans="2:65" s="1" customFormat="1" ht="14.4" customHeight="1">
      <c r="B288" s="45"/>
      <c r="C288" s="220" t="s">
        <v>546</v>
      </c>
      <c r="D288" s="220" t="s">
        <v>182</v>
      </c>
      <c r="E288" s="221" t="s">
        <v>547</v>
      </c>
      <c r="F288" s="222" t="s">
        <v>548</v>
      </c>
      <c r="G288" s="223" t="s">
        <v>269</v>
      </c>
      <c r="H288" s="224">
        <v>2</v>
      </c>
      <c r="I288" s="225"/>
      <c r="J288" s="224">
        <f>ROUND(I288*H288,0)</f>
        <v>0</v>
      </c>
      <c r="K288" s="222" t="s">
        <v>22</v>
      </c>
      <c r="L288" s="71"/>
      <c r="M288" s="226" t="s">
        <v>22</v>
      </c>
      <c r="N288" s="227" t="s">
        <v>45</v>
      </c>
      <c r="O288" s="46"/>
      <c r="P288" s="228">
        <f>O288*H288</f>
        <v>0</v>
      </c>
      <c r="Q288" s="228">
        <v>0</v>
      </c>
      <c r="R288" s="228">
        <f>Q288*H288</f>
        <v>0</v>
      </c>
      <c r="S288" s="228">
        <v>0</v>
      </c>
      <c r="T288" s="229">
        <f>S288*H288</f>
        <v>0</v>
      </c>
      <c r="AR288" s="23" t="s">
        <v>224</v>
      </c>
      <c r="AT288" s="23" t="s">
        <v>182</v>
      </c>
      <c r="AU288" s="23" t="s">
        <v>187</v>
      </c>
      <c r="AY288" s="23" t="s">
        <v>180</v>
      </c>
      <c r="BE288" s="230">
        <f>IF(N288="základní",J288,0)</f>
        <v>0</v>
      </c>
      <c r="BF288" s="230">
        <f>IF(N288="snížená",J288,0)</f>
        <v>0</v>
      </c>
      <c r="BG288" s="230">
        <f>IF(N288="zákl. přenesená",J288,0)</f>
        <v>0</v>
      </c>
      <c r="BH288" s="230">
        <f>IF(N288="sníž. přenesená",J288,0)</f>
        <v>0</v>
      </c>
      <c r="BI288" s="230">
        <f>IF(N288="nulová",J288,0)</f>
        <v>0</v>
      </c>
      <c r="BJ288" s="23" t="s">
        <v>187</v>
      </c>
      <c r="BK288" s="230">
        <f>ROUND(I288*H288,0)</f>
        <v>0</v>
      </c>
      <c r="BL288" s="23" t="s">
        <v>224</v>
      </c>
      <c r="BM288" s="23" t="s">
        <v>549</v>
      </c>
    </row>
    <row r="289" spans="2:65" s="1" customFormat="1" ht="14.4" customHeight="1">
      <c r="B289" s="45"/>
      <c r="C289" s="220" t="s">
        <v>392</v>
      </c>
      <c r="D289" s="220" t="s">
        <v>182</v>
      </c>
      <c r="E289" s="221" t="s">
        <v>550</v>
      </c>
      <c r="F289" s="222" t="s">
        <v>551</v>
      </c>
      <c r="G289" s="223" t="s">
        <v>269</v>
      </c>
      <c r="H289" s="224">
        <v>12</v>
      </c>
      <c r="I289" s="225"/>
      <c r="J289" s="224">
        <f>ROUND(I289*H289,0)</f>
        <v>0</v>
      </c>
      <c r="K289" s="222" t="s">
        <v>22</v>
      </c>
      <c r="L289" s="71"/>
      <c r="M289" s="226" t="s">
        <v>22</v>
      </c>
      <c r="N289" s="227" t="s">
        <v>45</v>
      </c>
      <c r="O289" s="46"/>
      <c r="P289" s="228">
        <f>O289*H289</f>
        <v>0</v>
      </c>
      <c r="Q289" s="228">
        <v>0</v>
      </c>
      <c r="R289" s="228">
        <f>Q289*H289</f>
        <v>0</v>
      </c>
      <c r="S289" s="228">
        <v>0</v>
      </c>
      <c r="T289" s="229">
        <f>S289*H289</f>
        <v>0</v>
      </c>
      <c r="AR289" s="23" t="s">
        <v>224</v>
      </c>
      <c r="AT289" s="23" t="s">
        <v>182</v>
      </c>
      <c r="AU289" s="23" t="s">
        <v>187</v>
      </c>
      <c r="AY289" s="23" t="s">
        <v>180</v>
      </c>
      <c r="BE289" s="230">
        <f>IF(N289="základní",J289,0)</f>
        <v>0</v>
      </c>
      <c r="BF289" s="230">
        <f>IF(N289="snížená",J289,0)</f>
        <v>0</v>
      </c>
      <c r="BG289" s="230">
        <f>IF(N289="zákl. přenesená",J289,0)</f>
        <v>0</v>
      </c>
      <c r="BH289" s="230">
        <f>IF(N289="sníž. přenesená",J289,0)</f>
        <v>0</v>
      </c>
      <c r="BI289" s="230">
        <f>IF(N289="nulová",J289,0)</f>
        <v>0</v>
      </c>
      <c r="BJ289" s="23" t="s">
        <v>187</v>
      </c>
      <c r="BK289" s="230">
        <f>ROUND(I289*H289,0)</f>
        <v>0</v>
      </c>
      <c r="BL289" s="23" t="s">
        <v>224</v>
      </c>
      <c r="BM289" s="23" t="s">
        <v>552</v>
      </c>
    </row>
    <row r="290" spans="2:65" s="1" customFormat="1" ht="14.4" customHeight="1">
      <c r="B290" s="45"/>
      <c r="C290" s="220" t="s">
        <v>553</v>
      </c>
      <c r="D290" s="220" t="s">
        <v>182</v>
      </c>
      <c r="E290" s="221" t="s">
        <v>554</v>
      </c>
      <c r="F290" s="222" t="s">
        <v>555</v>
      </c>
      <c r="G290" s="223" t="s">
        <v>269</v>
      </c>
      <c r="H290" s="224">
        <v>6</v>
      </c>
      <c r="I290" s="225"/>
      <c r="J290" s="224">
        <f>ROUND(I290*H290,0)</f>
        <v>0</v>
      </c>
      <c r="K290" s="222" t="s">
        <v>22</v>
      </c>
      <c r="L290" s="71"/>
      <c r="M290" s="226" t="s">
        <v>22</v>
      </c>
      <c r="N290" s="227" t="s">
        <v>45</v>
      </c>
      <c r="O290" s="46"/>
      <c r="P290" s="228">
        <f>O290*H290</f>
        <v>0</v>
      </c>
      <c r="Q290" s="228">
        <v>0</v>
      </c>
      <c r="R290" s="228">
        <f>Q290*H290</f>
        <v>0</v>
      </c>
      <c r="S290" s="228">
        <v>0</v>
      </c>
      <c r="T290" s="229">
        <f>S290*H290</f>
        <v>0</v>
      </c>
      <c r="AR290" s="23" t="s">
        <v>224</v>
      </c>
      <c r="AT290" s="23" t="s">
        <v>182</v>
      </c>
      <c r="AU290" s="23" t="s">
        <v>187</v>
      </c>
      <c r="AY290" s="23" t="s">
        <v>180</v>
      </c>
      <c r="BE290" s="230">
        <f>IF(N290="základní",J290,0)</f>
        <v>0</v>
      </c>
      <c r="BF290" s="230">
        <f>IF(N290="snížená",J290,0)</f>
        <v>0</v>
      </c>
      <c r="BG290" s="230">
        <f>IF(N290="zákl. přenesená",J290,0)</f>
        <v>0</v>
      </c>
      <c r="BH290" s="230">
        <f>IF(N290="sníž. přenesená",J290,0)</f>
        <v>0</v>
      </c>
      <c r="BI290" s="230">
        <f>IF(N290="nulová",J290,0)</f>
        <v>0</v>
      </c>
      <c r="BJ290" s="23" t="s">
        <v>187</v>
      </c>
      <c r="BK290" s="230">
        <f>ROUND(I290*H290,0)</f>
        <v>0</v>
      </c>
      <c r="BL290" s="23" t="s">
        <v>224</v>
      </c>
      <c r="BM290" s="23" t="s">
        <v>556</v>
      </c>
    </row>
    <row r="291" spans="2:65" s="1" customFormat="1" ht="14.4" customHeight="1">
      <c r="B291" s="45"/>
      <c r="C291" s="220" t="s">
        <v>396</v>
      </c>
      <c r="D291" s="220" t="s">
        <v>182</v>
      </c>
      <c r="E291" s="221" t="s">
        <v>557</v>
      </c>
      <c r="F291" s="222" t="s">
        <v>558</v>
      </c>
      <c r="G291" s="223" t="s">
        <v>269</v>
      </c>
      <c r="H291" s="224">
        <v>8</v>
      </c>
      <c r="I291" s="225"/>
      <c r="J291" s="224">
        <f>ROUND(I291*H291,0)</f>
        <v>0</v>
      </c>
      <c r="K291" s="222" t="s">
        <v>22</v>
      </c>
      <c r="L291" s="71"/>
      <c r="M291" s="226" t="s">
        <v>22</v>
      </c>
      <c r="N291" s="227" t="s">
        <v>45</v>
      </c>
      <c r="O291" s="46"/>
      <c r="P291" s="228">
        <f>O291*H291</f>
        <v>0</v>
      </c>
      <c r="Q291" s="228">
        <v>0</v>
      </c>
      <c r="R291" s="228">
        <f>Q291*H291</f>
        <v>0</v>
      </c>
      <c r="S291" s="228">
        <v>0</v>
      </c>
      <c r="T291" s="229">
        <f>S291*H291</f>
        <v>0</v>
      </c>
      <c r="AR291" s="23" t="s">
        <v>224</v>
      </c>
      <c r="AT291" s="23" t="s">
        <v>182</v>
      </c>
      <c r="AU291" s="23" t="s">
        <v>187</v>
      </c>
      <c r="AY291" s="23" t="s">
        <v>180</v>
      </c>
      <c r="BE291" s="230">
        <f>IF(N291="základní",J291,0)</f>
        <v>0</v>
      </c>
      <c r="BF291" s="230">
        <f>IF(N291="snížená",J291,0)</f>
        <v>0</v>
      </c>
      <c r="BG291" s="230">
        <f>IF(N291="zákl. přenesená",J291,0)</f>
        <v>0</v>
      </c>
      <c r="BH291" s="230">
        <f>IF(N291="sníž. přenesená",J291,0)</f>
        <v>0</v>
      </c>
      <c r="BI291" s="230">
        <f>IF(N291="nulová",J291,0)</f>
        <v>0</v>
      </c>
      <c r="BJ291" s="23" t="s">
        <v>187</v>
      </c>
      <c r="BK291" s="230">
        <f>ROUND(I291*H291,0)</f>
        <v>0</v>
      </c>
      <c r="BL291" s="23" t="s">
        <v>224</v>
      </c>
      <c r="BM291" s="23" t="s">
        <v>559</v>
      </c>
    </row>
    <row r="292" spans="2:65" s="1" customFormat="1" ht="22.8" customHeight="1">
      <c r="B292" s="45"/>
      <c r="C292" s="220" t="s">
        <v>560</v>
      </c>
      <c r="D292" s="220" t="s">
        <v>182</v>
      </c>
      <c r="E292" s="221" t="s">
        <v>561</v>
      </c>
      <c r="F292" s="222" t="s">
        <v>562</v>
      </c>
      <c r="G292" s="223" t="s">
        <v>563</v>
      </c>
      <c r="H292" s="224">
        <v>24</v>
      </c>
      <c r="I292" s="225"/>
      <c r="J292" s="224">
        <f>ROUND(I292*H292,0)</f>
        <v>0</v>
      </c>
      <c r="K292" s="222" t="s">
        <v>22</v>
      </c>
      <c r="L292" s="71"/>
      <c r="M292" s="226" t="s">
        <v>22</v>
      </c>
      <c r="N292" s="227" t="s">
        <v>45</v>
      </c>
      <c r="O292" s="46"/>
      <c r="P292" s="228">
        <f>O292*H292</f>
        <v>0</v>
      </c>
      <c r="Q292" s="228">
        <v>0</v>
      </c>
      <c r="R292" s="228">
        <f>Q292*H292</f>
        <v>0</v>
      </c>
      <c r="S292" s="228">
        <v>0</v>
      </c>
      <c r="T292" s="229">
        <f>S292*H292</f>
        <v>0</v>
      </c>
      <c r="AR292" s="23" t="s">
        <v>224</v>
      </c>
      <c r="AT292" s="23" t="s">
        <v>182</v>
      </c>
      <c r="AU292" s="23" t="s">
        <v>187</v>
      </c>
      <c r="AY292" s="23" t="s">
        <v>180</v>
      </c>
      <c r="BE292" s="230">
        <f>IF(N292="základní",J292,0)</f>
        <v>0</v>
      </c>
      <c r="BF292" s="230">
        <f>IF(N292="snížená",J292,0)</f>
        <v>0</v>
      </c>
      <c r="BG292" s="230">
        <f>IF(N292="zákl. přenesená",J292,0)</f>
        <v>0</v>
      </c>
      <c r="BH292" s="230">
        <f>IF(N292="sníž. přenesená",J292,0)</f>
        <v>0</v>
      </c>
      <c r="BI292" s="230">
        <f>IF(N292="nulová",J292,0)</f>
        <v>0</v>
      </c>
      <c r="BJ292" s="23" t="s">
        <v>187</v>
      </c>
      <c r="BK292" s="230">
        <f>ROUND(I292*H292,0)</f>
        <v>0</v>
      </c>
      <c r="BL292" s="23" t="s">
        <v>224</v>
      </c>
      <c r="BM292" s="23" t="s">
        <v>564</v>
      </c>
    </row>
    <row r="293" spans="2:65" s="1" customFormat="1" ht="14.4" customHeight="1">
      <c r="B293" s="45"/>
      <c r="C293" s="220" t="s">
        <v>401</v>
      </c>
      <c r="D293" s="220" t="s">
        <v>182</v>
      </c>
      <c r="E293" s="221" t="s">
        <v>565</v>
      </c>
      <c r="F293" s="222" t="s">
        <v>566</v>
      </c>
      <c r="G293" s="223" t="s">
        <v>567</v>
      </c>
      <c r="H293" s="224">
        <v>1</v>
      </c>
      <c r="I293" s="225"/>
      <c r="J293" s="224">
        <f>ROUND(I293*H293,0)</f>
        <v>0</v>
      </c>
      <c r="K293" s="222" t="s">
        <v>22</v>
      </c>
      <c r="L293" s="71"/>
      <c r="M293" s="226" t="s">
        <v>22</v>
      </c>
      <c r="N293" s="227" t="s">
        <v>45</v>
      </c>
      <c r="O293" s="46"/>
      <c r="P293" s="228">
        <f>O293*H293</f>
        <v>0</v>
      </c>
      <c r="Q293" s="228">
        <v>0</v>
      </c>
      <c r="R293" s="228">
        <f>Q293*H293</f>
        <v>0</v>
      </c>
      <c r="S293" s="228">
        <v>0</v>
      </c>
      <c r="T293" s="229">
        <f>S293*H293</f>
        <v>0</v>
      </c>
      <c r="AR293" s="23" t="s">
        <v>224</v>
      </c>
      <c r="AT293" s="23" t="s">
        <v>182</v>
      </c>
      <c r="AU293" s="23" t="s">
        <v>187</v>
      </c>
      <c r="AY293" s="23" t="s">
        <v>180</v>
      </c>
      <c r="BE293" s="230">
        <f>IF(N293="základní",J293,0)</f>
        <v>0</v>
      </c>
      <c r="BF293" s="230">
        <f>IF(N293="snížená",J293,0)</f>
        <v>0</v>
      </c>
      <c r="BG293" s="230">
        <f>IF(N293="zákl. přenesená",J293,0)</f>
        <v>0</v>
      </c>
      <c r="BH293" s="230">
        <f>IF(N293="sníž. přenesená",J293,0)</f>
        <v>0</v>
      </c>
      <c r="BI293" s="230">
        <f>IF(N293="nulová",J293,0)</f>
        <v>0</v>
      </c>
      <c r="BJ293" s="23" t="s">
        <v>187</v>
      </c>
      <c r="BK293" s="230">
        <f>ROUND(I293*H293,0)</f>
        <v>0</v>
      </c>
      <c r="BL293" s="23" t="s">
        <v>224</v>
      </c>
      <c r="BM293" s="23" t="s">
        <v>568</v>
      </c>
    </row>
    <row r="294" spans="2:65" s="1" customFormat="1" ht="14.4" customHeight="1">
      <c r="B294" s="45"/>
      <c r="C294" s="220" t="s">
        <v>569</v>
      </c>
      <c r="D294" s="220" t="s">
        <v>182</v>
      </c>
      <c r="E294" s="221" t="s">
        <v>570</v>
      </c>
      <c r="F294" s="222" t="s">
        <v>571</v>
      </c>
      <c r="G294" s="223" t="s">
        <v>567</v>
      </c>
      <c r="H294" s="224">
        <v>1</v>
      </c>
      <c r="I294" s="225"/>
      <c r="J294" s="224">
        <f>ROUND(I294*H294,0)</f>
        <v>0</v>
      </c>
      <c r="K294" s="222" t="s">
        <v>22</v>
      </c>
      <c r="L294" s="71"/>
      <c r="M294" s="226" t="s">
        <v>22</v>
      </c>
      <c r="N294" s="227" t="s">
        <v>45</v>
      </c>
      <c r="O294" s="46"/>
      <c r="P294" s="228">
        <f>O294*H294</f>
        <v>0</v>
      </c>
      <c r="Q294" s="228">
        <v>0</v>
      </c>
      <c r="R294" s="228">
        <f>Q294*H294</f>
        <v>0</v>
      </c>
      <c r="S294" s="228">
        <v>0</v>
      </c>
      <c r="T294" s="229">
        <f>S294*H294</f>
        <v>0</v>
      </c>
      <c r="AR294" s="23" t="s">
        <v>224</v>
      </c>
      <c r="AT294" s="23" t="s">
        <v>182</v>
      </c>
      <c r="AU294" s="23" t="s">
        <v>187</v>
      </c>
      <c r="AY294" s="23" t="s">
        <v>180</v>
      </c>
      <c r="BE294" s="230">
        <f>IF(N294="základní",J294,0)</f>
        <v>0</v>
      </c>
      <c r="BF294" s="230">
        <f>IF(N294="snížená",J294,0)</f>
        <v>0</v>
      </c>
      <c r="BG294" s="230">
        <f>IF(N294="zákl. přenesená",J294,0)</f>
        <v>0</v>
      </c>
      <c r="BH294" s="230">
        <f>IF(N294="sníž. přenesená",J294,0)</f>
        <v>0</v>
      </c>
      <c r="BI294" s="230">
        <f>IF(N294="nulová",J294,0)</f>
        <v>0</v>
      </c>
      <c r="BJ294" s="23" t="s">
        <v>187</v>
      </c>
      <c r="BK294" s="230">
        <f>ROUND(I294*H294,0)</f>
        <v>0</v>
      </c>
      <c r="BL294" s="23" t="s">
        <v>224</v>
      </c>
      <c r="BM294" s="23" t="s">
        <v>572</v>
      </c>
    </row>
    <row r="295" spans="2:65" s="1" customFormat="1" ht="14.4" customHeight="1">
      <c r="B295" s="45"/>
      <c r="C295" s="220" t="s">
        <v>404</v>
      </c>
      <c r="D295" s="220" t="s">
        <v>182</v>
      </c>
      <c r="E295" s="221" t="s">
        <v>573</v>
      </c>
      <c r="F295" s="222" t="s">
        <v>574</v>
      </c>
      <c r="G295" s="223" t="s">
        <v>563</v>
      </c>
      <c r="H295" s="224">
        <v>40</v>
      </c>
      <c r="I295" s="225"/>
      <c r="J295" s="224">
        <f>ROUND(I295*H295,0)</f>
        <v>0</v>
      </c>
      <c r="K295" s="222" t="s">
        <v>22</v>
      </c>
      <c r="L295" s="71"/>
      <c r="M295" s="226" t="s">
        <v>22</v>
      </c>
      <c r="N295" s="227" t="s">
        <v>45</v>
      </c>
      <c r="O295" s="46"/>
      <c r="P295" s="228">
        <f>O295*H295</f>
        <v>0</v>
      </c>
      <c r="Q295" s="228">
        <v>0</v>
      </c>
      <c r="R295" s="228">
        <f>Q295*H295</f>
        <v>0</v>
      </c>
      <c r="S295" s="228">
        <v>0</v>
      </c>
      <c r="T295" s="229">
        <f>S295*H295</f>
        <v>0</v>
      </c>
      <c r="AR295" s="23" t="s">
        <v>224</v>
      </c>
      <c r="AT295" s="23" t="s">
        <v>182</v>
      </c>
      <c r="AU295" s="23" t="s">
        <v>187</v>
      </c>
      <c r="AY295" s="23" t="s">
        <v>180</v>
      </c>
      <c r="BE295" s="230">
        <f>IF(N295="základní",J295,0)</f>
        <v>0</v>
      </c>
      <c r="BF295" s="230">
        <f>IF(N295="snížená",J295,0)</f>
        <v>0</v>
      </c>
      <c r="BG295" s="230">
        <f>IF(N295="zákl. přenesená",J295,0)</f>
        <v>0</v>
      </c>
      <c r="BH295" s="230">
        <f>IF(N295="sníž. přenesená",J295,0)</f>
        <v>0</v>
      </c>
      <c r="BI295" s="230">
        <f>IF(N295="nulová",J295,0)</f>
        <v>0</v>
      </c>
      <c r="BJ295" s="23" t="s">
        <v>187</v>
      </c>
      <c r="BK295" s="230">
        <f>ROUND(I295*H295,0)</f>
        <v>0</v>
      </c>
      <c r="BL295" s="23" t="s">
        <v>224</v>
      </c>
      <c r="BM295" s="23" t="s">
        <v>575</v>
      </c>
    </row>
    <row r="296" spans="2:65" s="1" customFormat="1" ht="14.4" customHeight="1">
      <c r="B296" s="45"/>
      <c r="C296" s="220" t="s">
        <v>576</v>
      </c>
      <c r="D296" s="220" t="s">
        <v>182</v>
      </c>
      <c r="E296" s="221" t="s">
        <v>577</v>
      </c>
      <c r="F296" s="222" t="s">
        <v>578</v>
      </c>
      <c r="G296" s="223" t="s">
        <v>567</v>
      </c>
      <c r="H296" s="224">
        <v>1</v>
      </c>
      <c r="I296" s="225"/>
      <c r="J296" s="224">
        <f>ROUND(I296*H296,0)</f>
        <v>0</v>
      </c>
      <c r="K296" s="222" t="s">
        <v>22</v>
      </c>
      <c r="L296" s="71"/>
      <c r="M296" s="226" t="s">
        <v>22</v>
      </c>
      <c r="N296" s="227" t="s">
        <v>45</v>
      </c>
      <c r="O296" s="46"/>
      <c r="P296" s="228">
        <f>O296*H296</f>
        <v>0</v>
      </c>
      <c r="Q296" s="228">
        <v>0</v>
      </c>
      <c r="R296" s="228">
        <f>Q296*H296</f>
        <v>0</v>
      </c>
      <c r="S296" s="228">
        <v>0</v>
      </c>
      <c r="T296" s="229">
        <f>S296*H296</f>
        <v>0</v>
      </c>
      <c r="AR296" s="23" t="s">
        <v>224</v>
      </c>
      <c r="AT296" s="23" t="s">
        <v>182</v>
      </c>
      <c r="AU296" s="23" t="s">
        <v>187</v>
      </c>
      <c r="AY296" s="23" t="s">
        <v>180</v>
      </c>
      <c r="BE296" s="230">
        <f>IF(N296="základní",J296,0)</f>
        <v>0</v>
      </c>
      <c r="BF296" s="230">
        <f>IF(N296="snížená",J296,0)</f>
        <v>0</v>
      </c>
      <c r="BG296" s="230">
        <f>IF(N296="zákl. přenesená",J296,0)</f>
        <v>0</v>
      </c>
      <c r="BH296" s="230">
        <f>IF(N296="sníž. přenesená",J296,0)</f>
        <v>0</v>
      </c>
      <c r="BI296" s="230">
        <f>IF(N296="nulová",J296,0)</f>
        <v>0</v>
      </c>
      <c r="BJ296" s="23" t="s">
        <v>187</v>
      </c>
      <c r="BK296" s="230">
        <f>ROUND(I296*H296,0)</f>
        <v>0</v>
      </c>
      <c r="BL296" s="23" t="s">
        <v>224</v>
      </c>
      <c r="BM296" s="23" t="s">
        <v>579</v>
      </c>
    </row>
    <row r="297" spans="2:63" s="10" customFormat="1" ht="29.85" customHeight="1">
      <c r="B297" s="204"/>
      <c r="C297" s="205"/>
      <c r="D297" s="206" t="s">
        <v>72</v>
      </c>
      <c r="E297" s="218" t="s">
        <v>580</v>
      </c>
      <c r="F297" s="218" t="s">
        <v>581</v>
      </c>
      <c r="G297" s="205"/>
      <c r="H297" s="205"/>
      <c r="I297" s="208"/>
      <c r="J297" s="219">
        <f>BK297</f>
        <v>0</v>
      </c>
      <c r="K297" s="205"/>
      <c r="L297" s="210"/>
      <c r="M297" s="211"/>
      <c r="N297" s="212"/>
      <c r="O297" s="212"/>
      <c r="P297" s="213">
        <f>SUM(P298:P309)</f>
        <v>0</v>
      </c>
      <c r="Q297" s="212"/>
      <c r="R297" s="213">
        <f>SUM(R298:R309)</f>
        <v>0</v>
      </c>
      <c r="S297" s="212"/>
      <c r="T297" s="214">
        <f>SUM(T298:T309)</f>
        <v>0</v>
      </c>
      <c r="AR297" s="215" t="s">
        <v>187</v>
      </c>
      <c r="AT297" s="216" t="s">
        <v>72</v>
      </c>
      <c r="AU297" s="216" t="s">
        <v>10</v>
      </c>
      <c r="AY297" s="215" t="s">
        <v>180</v>
      </c>
      <c r="BK297" s="217">
        <f>SUM(BK298:BK309)</f>
        <v>0</v>
      </c>
    </row>
    <row r="298" spans="2:65" s="1" customFormat="1" ht="22.8" customHeight="1">
      <c r="B298" s="45"/>
      <c r="C298" s="220" t="s">
        <v>409</v>
      </c>
      <c r="D298" s="220" t="s">
        <v>182</v>
      </c>
      <c r="E298" s="221" t="s">
        <v>582</v>
      </c>
      <c r="F298" s="222" t="s">
        <v>583</v>
      </c>
      <c r="G298" s="223" t="s">
        <v>269</v>
      </c>
      <c r="H298" s="224">
        <v>1</v>
      </c>
      <c r="I298" s="225"/>
      <c r="J298" s="224">
        <f>ROUND(I298*H298,0)</f>
        <v>0</v>
      </c>
      <c r="K298" s="222" t="s">
        <v>22</v>
      </c>
      <c r="L298" s="71"/>
      <c r="M298" s="226" t="s">
        <v>22</v>
      </c>
      <c r="N298" s="227" t="s">
        <v>45</v>
      </c>
      <c r="O298" s="46"/>
      <c r="P298" s="228">
        <f>O298*H298</f>
        <v>0</v>
      </c>
      <c r="Q298" s="228">
        <v>0</v>
      </c>
      <c r="R298" s="228">
        <f>Q298*H298</f>
        <v>0</v>
      </c>
      <c r="S298" s="228">
        <v>0</v>
      </c>
      <c r="T298" s="229">
        <f>S298*H298</f>
        <v>0</v>
      </c>
      <c r="AR298" s="23" t="s">
        <v>224</v>
      </c>
      <c r="AT298" s="23" t="s">
        <v>182</v>
      </c>
      <c r="AU298" s="23" t="s">
        <v>187</v>
      </c>
      <c r="AY298" s="23" t="s">
        <v>180</v>
      </c>
      <c r="BE298" s="230">
        <f>IF(N298="základní",J298,0)</f>
        <v>0</v>
      </c>
      <c r="BF298" s="230">
        <f>IF(N298="snížená",J298,0)</f>
        <v>0</v>
      </c>
      <c r="BG298" s="230">
        <f>IF(N298="zákl. přenesená",J298,0)</f>
        <v>0</v>
      </c>
      <c r="BH298" s="230">
        <f>IF(N298="sníž. přenesená",J298,0)</f>
        <v>0</v>
      </c>
      <c r="BI298" s="230">
        <f>IF(N298="nulová",J298,0)</f>
        <v>0</v>
      </c>
      <c r="BJ298" s="23" t="s">
        <v>187</v>
      </c>
      <c r="BK298" s="230">
        <f>ROUND(I298*H298,0)</f>
        <v>0</v>
      </c>
      <c r="BL298" s="23" t="s">
        <v>224</v>
      </c>
      <c r="BM298" s="23" t="s">
        <v>584</v>
      </c>
    </row>
    <row r="299" spans="2:65" s="1" customFormat="1" ht="14.4" customHeight="1">
      <c r="B299" s="45"/>
      <c r="C299" s="220" t="s">
        <v>585</v>
      </c>
      <c r="D299" s="220" t="s">
        <v>182</v>
      </c>
      <c r="E299" s="221" t="s">
        <v>586</v>
      </c>
      <c r="F299" s="222" t="s">
        <v>587</v>
      </c>
      <c r="G299" s="223" t="s">
        <v>269</v>
      </c>
      <c r="H299" s="224">
        <v>1</v>
      </c>
      <c r="I299" s="225"/>
      <c r="J299" s="224">
        <f>ROUND(I299*H299,0)</f>
        <v>0</v>
      </c>
      <c r="K299" s="222" t="s">
        <v>22</v>
      </c>
      <c r="L299" s="71"/>
      <c r="M299" s="226" t="s">
        <v>22</v>
      </c>
      <c r="N299" s="227" t="s">
        <v>45</v>
      </c>
      <c r="O299" s="46"/>
      <c r="P299" s="228">
        <f>O299*H299</f>
        <v>0</v>
      </c>
      <c r="Q299" s="228">
        <v>0</v>
      </c>
      <c r="R299" s="228">
        <f>Q299*H299</f>
        <v>0</v>
      </c>
      <c r="S299" s="228">
        <v>0</v>
      </c>
      <c r="T299" s="229">
        <f>S299*H299</f>
        <v>0</v>
      </c>
      <c r="AR299" s="23" t="s">
        <v>224</v>
      </c>
      <c r="AT299" s="23" t="s">
        <v>182</v>
      </c>
      <c r="AU299" s="23" t="s">
        <v>187</v>
      </c>
      <c r="AY299" s="23" t="s">
        <v>180</v>
      </c>
      <c r="BE299" s="230">
        <f>IF(N299="základní",J299,0)</f>
        <v>0</v>
      </c>
      <c r="BF299" s="230">
        <f>IF(N299="snížená",J299,0)</f>
        <v>0</v>
      </c>
      <c r="BG299" s="230">
        <f>IF(N299="zákl. přenesená",J299,0)</f>
        <v>0</v>
      </c>
      <c r="BH299" s="230">
        <f>IF(N299="sníž. přenesená",J299,0)</f>
        <v>0</v>
      </c>
      <c r="BI299" s="230">
        <f>IF(N299="nulová",J299,0)</f>
        <v>0</v>
      </c>
      <c r="BJ299" s="23" t="s">
        <v>187</v>
      </c>
      <c r="BK299" s="230">
        <f>ROUND(I299*H299,0)</f>
        <v>0</v>
      </c>
      <c r="BL299" s="23" t="s">
        <v>224</v>
      </c>
      <c r="BM299" s="23" t="s">
        <v>588</v>
      </c>
    </row>
    <row r="300" spans="2:65" s="1" customFormat="1" ht="34.2" customHeight="1">
      <c r="B300" s="45"/>
      <c r="C300" s="220" t="s">
        <v>413</v>
      </c>
      <c r="D300" s="220" t="s">
        <v>182</v>
      </c>
      <c r="E300" s="221" t="s">
        <v>589</v>
      </c>
      <c r="F300" s="222" t="s">
        <v>590</v>
      </c>
      <c r="G300" s="223" t="s">
        <v>358</v>
      </c>
      <c r="H300" s="224">
        <v>3</v>
      </c>
      <c r="I300" s="225"/>
      <c r="J300" s="224">
        <f>ROUND(I300*H300,0)</f>
        <v>0</v>
      </c>
      <c r="K300" s="222" t="s">
        <v>193</v>
      </c>
      <c r="L300" s="71"/>
      <c r="M300" s="226" t="s">
        <v>22</v>
      </c>
      <c r="N300" s="227" t="s">
        <v>45</v>
      </c>
      <c r="O300" s="46"/>
      <c r="P300" s="228">
        <f>O300*H300</f>
        <v>0</v>
      </c>
      <c r="Q300" s="228">
        <v>0</v>
      </c>
      <c r="R300" s="228">
        <f>Q300*H300</f>
        <v>0</v>
      </c>
      <c r="S300" s="228">
        <v>0</v>
      </c>
      <c r="T300" s="229">
        <f>S300*H300</f>
        <v>0</v>
      </c>
      <c r="AR300" s="23" t="s">
        <v>224</v>
      </c>
      <c r="AT300" s="23" t="s">
        <v>182</v>
      </c>
      <c r="AU300" s="23" t="s">
        <v>187</v>
      </c>
      <c r="AY300" s="23" t="s">
        <v>180</v>
      </c>
      <c r="BE300" s="230">
        <f>IF(N300="základní",J300,0)</f>
        <v>0</v>
      </c>
      <c r="BF300" s="230">
        <f>IF(N300="snížená",J300,0)</f>
        <v>0</v>
      </c>
      <c r="BG300" s="230">
        <f>IF(N300="zákl. přenesená",J300,0)</f>
        <v>0</v>
      </c>
      <c r="BH300" s="230">
        <f>IF(N300="sníž. přenesená",J300,0)</f>
        <v>0</v>
      </c>
      <c r="BI300" s="230">
        <f>IF(N300="nulová",J300,0)</f>
        <v>0</v>
      </c>
      <c r="BJ300" s="23" t="s">
        <v>187</v>
      </c>
      <c r="BK300" s="230">
        <f>ROUND(I300*H300,0)</f>
        <v>0</v>
      </c>
      <c r="BL300" s="23" t="s">
        <v>224</v>
      </c>
      <c r="BM300" s="23" t="s">
        <v>591</v>
      </c>
    </row>
    <row r="301" spans="2:47" s="1" customFormat="1" ht="13.5">
      <c r="B301" s="45"/>
      <c r="C301" s="73"/>
      <c r="D301" s="233" t="s">
        <v>205</v>
      </c>
      <c r="E301" s="73"/>
      <c r="F301" s="254" t="s">
        <v>592</v>
      </c>
      <c r="G301" s="73"/>
      <c r="H301" s="73"/>
      <c r="I301" s="190"/>
      <c r="J301" s="73"/>
      <c r="K301" s="73"/>
      <c r="L301" s="71"/>
      <c r="M301" s="255"/>
      <c r="N301" s="46"/>
      <c r="O301" s="46"/>
      <c r="P301" s="46"/>
      <c r="Q301" s="46"/>
      <c r="R301" s="46"/>
      <c r="S301" s="46"/>
      <c r="T301" s="94"/>
      <c r="AT301" s="23" t="s">
        <v>205</v>
      </c>
      <c r="AU301" s="23" t="s">
        <v>187</v>
      </c>
    </row>
    <row r="302" spans="2:65" s="1" customFormat="1" ht="14.4" customHeight="1">
      <c r="B302" s="45"/>
      <c r="C302" s="266" t="s">
        <v>593</v>
      </c>
      <c r="D302" s="266" t="s">
        <v>594</v>
      </c>
      <c r="E302" s="267" t="s">
        <v>595</v>
      </c>
      <c r="F302" s="268" t="s">
        <v>596</v>
      </c>
      <c r="G302" s="269" t="s">
        <v>269</v>
      </c>
      <c r="H302" s="270">
        <v>3</v>
      </c>
      <c r="I302" s="271"/>
      <c r="J302" s="270">
        <f>ROUND(I302*H302,0)</f>
        <v>0</v>
      </c>
      <c r="K302" s="268" t="s">
        <v>22</v>
      </c>
      <c r="L302" s="272"/>
      <c r="M302" s="273" t="s">
        <v>22</v>
      </c>
      <c r="N302" s="274" t="s">
        <v>45</v>
      </c>
      <c r="O302" s="46"/>
      <c r="P302" s="228">
        <f>O302*H302</f>
        <v>0</v>
      </c>
      <c r="Q302" s="228">
        <v>0</v>
      </c>
      <c r="R302" s="228">
        <f>Q302*H302</f>
        <v>0</v>
      </c>
      <c r="S302" s="228">
        <v>0</v>
      </c>
      <c r="T302" s="229">
        <f>S302*H302</f>
        <v>0</v>
      </c>
      <c r="AR302" s="23" t="s">
        <v>270</v>
      </c>
      <c r="AT302" s="23" t="s">
        <v>594</v>
      </c>
      <c r="AU302" s="23" t="s">
        <v>187</v>
      </c>
      <c r="AY302" s="23" t="s">
        <v>180</v>
      </c>
      <c r="BE302" s="230">
        <f>IF(N302="základní",J302,0)</f>
        <v>0</v>
      </c>
      <c r="BF302" s="230">
        <f>IF(N302="snížená",J302,0)</f>
        <v>0</v>
      </c>
      <c r="BG302" s="230">
        <f>IF(N302="zákl. přenesená",J302,0)</f>
        <v>0</v>
      </c>
      <c r="BH302" s="230">
        <f>IF(N302="sníž. přenesená",J302,0)</f>
        <v>0</v>
      </c>
      <c r="BI302" s="230">
        <f>IF(N302="nulová",J302,0)</f>
        <v>0</v>
      </c>
      <c r="BJ302" s="23" t="s">
        <v>187</v>
      </c>
      <c r="BK302" s="230">
        <f>ROUND(I302*H302,0)</f>
        <v>0</v>
      </c>
      <c r="BL302" s="23" t="s">
        <v>224</v>
      </c>
      <c r="BM302" s="23" t="s">
        <v>597</v>
      </c>
    </row>
    <row r="303" spans="2:65" s="1" customFormat="1" ht="14.4" customHeight="1">
      <c r="B303" s="45"/>
      <c r="C303" s="266" t="s">
        <v>417</v>
      </c>
      <c r="D303" s="266" t="s">
        <v>594</v>
      </c>
      <c r="E303" s="267" t="s">
        <v>598</v>
      </c>
      <c r="F303" s="268" t="s">
        <v>599</v>
      </c>
      <c r="G303" s="269" t="s">
        <v>358</v>
      </c>
      <c r="H303" s="270">
        <v>2</v>
      </c>
      <c r="I303" s="271"/>
      <c r="J303" s="270">
        <f>ROUND(I303*H303,0)</f>
        <v>0</v>
      </c>
      <c r="K303" s="268" t="s">
        <v>193</v>
      </c>
      <c r="L303" s="272"/>
      <c r="M303" s="273" t="s">
        <v>22</v>
      </c>
      <c r="N303" s="274" t="s">
        <v>45</v>
      </c>
      <c r="O303" s="46"/>
      <c r="P303" s="228">
        <f>O303*H303</f>
        <v>0</v>
      </c>
      <c r="Q303" s="228">
        <v>0</v>
      </c>
      <c r="R303" s="228">
        <f>Q303*H303</f>
        <v>0</v>
      </c>
      <c r="S303" s="228">
        <v>0</v>
      </c>
      <c r="T303" s="229">
        <f>S303*H303</f>
        <v>0</v>
      </c>
      <c r="AR303" s="23" t="s">
        <v>270</v>
      </c>
      <c r="AT303" s="23" t="s">
        <v>594</v>
      </c>
      <c r="AU303" s="23" t="s">
        <v>187</v>
      </c>
      <c r="AY303" s="23" t="s">
        <v>180</v>
      </c>
      <c r="BE303" s="230">
        <f>IF(N303="základní",J303,0)</f>
        <v>0</v>
      </c>
      <c r="BF303" s="230">
        <f>IF(N303="snížená",J303,0)</f>
        <v>0</v>
      </c>
      <c r="BG303" s="230">
        <f>IF(N303="zákl. přenesená",J303,0)</f>
        <v>0</v>
      </c>
      <c r="BH303" s="230">
        <f>IF(N303="sníž. přenesená",J303,0)</f>
        <v>0</v>
      </c>
      <c r="BI303" s="230">
        <f>IF(N303="nulová",J303,0)</f>
        <v>0</v>
      </c>
      <c r="BJ303" s="23" t="s">
        <v>187</v>
      </c>
      <c r="BK303" s="230">
        <f>ROUND(I303*H303,0)</f>
        <v>0</v>
      </c>
      <c r="BL303" s="23" t="s">
        <v>224</v>
      </c>
      <c r="BM303" s="23" t="s">
        <v>600</v>
      </c>
    </row>
    <row r="304" spans="2:65" s="1" customFormat="1" ht="14.4" customHeight="1">
      <c r="B304" s="45"/>
      <c r="C304" s="266" t="s">
        <v>601</v>
      </c>
      <c r="D304" s="266" t="s">
        <v>594</v>
      </c>
      <c r="E304" s="267" t="s">
        <v>602</v>
      </c>
      <c r="F304" s="268" t="s">
        <v>603</v>
      </c>
      <c r="G304" s="269" t="s">
        <v>358</v>
      </c>
      <c r="H304" s="270">
        <v>1</v>
      </c>
      <c r="I304" s="271"/>
      <c r="J304" s="270">
        <f>ROUND(I304*H304,0)</f>
        <v>0</v>
      </c>
      <c r="K304" s="268" t="s">
        <v>193</v>
      </c>
      <c r="L304" s="272"/>
      <c r="M304" s="273" t="s">
        <v>22</v>
      </c>
      <c r="N304" s="274" t="s">
        <v>45</v>
      </c>
      <c r="O304" s="46"/>
      <c r="P304" s="228">
        <f>O304*H304</f>
        <v>0</v>
      </c>
      <c r="Q304" s="228">
        <v>0</v>
      </c>
      <c r="R304" s="228">
        <f>Q304*H304</f>
        <v>0</v>
      </c>
      <c r="S304" s="228">
        <v>0</v>
      </c>
      <c r="T304" s="229">
        <f>S304*H304</f>
        <v>0</v>
      </c>
      <c r="AR304" s="23" t="s">
        <v>270</v>
      </c>
      <c r="AT304" s="23" t="s">
        <v>594</v>
      </c>
      <c r="AU304" s="23" t="s">
        <v>187</v>
      </c>
      <c r="AY304" s="23" t="s">
        <v>180</v>
      </c>
      <c r="BE304" s="230">
        <f>IF(N304="základní",J304,0)</f>
        <v>0</v>
      </c>
      <c r="BF304" s="230">
        <f>IF(N304="snížená",J304,0)</f>
        <v>0</v>
      </c>
      <c r="BG304" s="230">
        <f>IF(N304="zákl. přenesená",J304,0)</f>
        <v>0</v>
      </c>
      <c r="BH304" s="230">
        <f>IF(N304="sníž. přenesená",J304,0)</f>
        <v>0</v>
      </c>
      <c r="BI304" s="230">
        <f>IF(N304="nulová",J304,0)</f>
        <v>0</v>
      </c>
      <c r="BJ304" s="23" t="s">
        <v>187</v>
      </c>
      <c r="BK304" s="230">
        <f>ROUND(I304*H304,0)</f>
        <v>0</v>
      </c>
      <c r="BL304" s="23" t="s">
        <v>224</v>
      </c>
      <c r="BM304" s="23" t="s">
        <v>604</v>
      </c>
    </row>
    <row r="305" spans="2:65" s="1" customFormat="1" ht="22.8" customHeight="1">
      <c r="B305" s="45"/>
      <c r="C305" s="220" t="s">
        <v>424</v>
      </c>
      <c r="D305" s="220" t="s">
        <v>182</v>
      </c>
      <c r="E305" s="221" t="s">
        <v>605</v>
      </c>
      <c r="F305" s="222" t="s">
        <v>606</v>
      </c>
      <c r="G305" s="223" t="s">
        <v>358</v>
      </c>
      <c r="H305" s="224">
        <v>3</v>
      </c>
      <c r="I305" s="225"/>
      <c r="J305" s="224">
        <f>ROUND(I305*H305,0)</f>
        <v>0</v>
      </c>
      <c r="K305" s="222" t="s">
        <v>193</v>
      </c>
      <c r="L305" s="71"/>
      <c r="M305" s="226" t="s">
        <v>22</v>
      </c>
      <c r="N305" s="227" t="s">
        <v>45</v>
      </c>
      <c r="O305" s="46"/>
      <c r="P305" s="228">
        <f>O305*H305</f>
        <v>0</v>
      </c>
      <c r="Q305" s="228">
        <v>0</v>
      </c>
      <c r="R305" s="228">
        <f>Q305*H305</f>
        <v>0</v>
      </c>
      <c r="S305" s="228">
        <v>0</v>
      </c>
      <c r="T305" s="229">
        <f>S305*H305</f>
        <v>0</v>
      </c>
      <c r="AR305" s="23" t="s">
        <v>224</v>
      </c>
      <c r="AT305" s="23" t="s">
        <v>182</v>
      </c>
      <c r="AU305" s="23" t="s">
        <v>187</v>
      </c>
      <c r="AY305" s="23" t="s">
        <v>180</v>
      </c>
      <c r="BE305" s="230">
        <f>IF(N305="základní",J305,0)</f>
        <v>0</v>
      </c>
      <c r="BF305" s="230">
        <f>IF(N305="snížená",J305,0)</f>
        <v>0</v>
      </c>
      <c r="BG305" s="230">
        <f>IF(N305="zákl. přenesená",J305,0)</f>
        <v>0</v>
      </c>
      <c r="BH305" s="230">
        <f>IF(N305="sníž. přenesená",J305,0)</f>
        <v>0</v>
      </c>
      <c r="BI305" s="230">
        <f>IF(N305="nulová",J305,0)</f>
        <v>0</v>
      </c>
      <c r="BJ305" s="23" t="s">
        <v>187</v>
      </c>
      <c r="BK305" s="230">
        <f>ROUND(I305*H305,0)</f>
        <v>0</v>
      </c>
      <c r="BL305" s="23" t="s">
        <v>224</v>
      </c>
      <c r="BM305" s="23" t="s">
        <v>607</v>
      </c>
    </row>
    <row r="306" spans="2:47" s="1" customFormat="1" ht="13.5">
      <c r="B306" s="45"/>
      <c r="C306" s="73"/>
      <c r="D306" s="233" t="s">
        <v>205</v>
      </c>
      <c r="E306" s="73"/>
      <c r="F306" s="254" t="s">
        <v>608</v>
      </c>
      <c r="G306" s="73"/>
      <c r="H306" s="73"/>
      <c r="I306" s="190"/>
      <c r="J306" s="73"/>
      <c r="K306" s="73"/>
      <c r="L306" s="71"/>
      <c r="M306" s="255"/>
      <c r="N306" s="46"/>
      <c r="O306" s="46"/>
      <c r="P306" s="46"/>
      <c r="Q306" s="46"/>
      <c r="R306" s="46"/>
      <c r="S306" s="46"/>
      <c r="T306" s="94"/>
      <c r="AT306" s="23" t="s">
        <v>205</v>
      </c>
      <c r="AU306" s="23" t="s">
        <v>187</v>
      </c>
    </row>
    <row r="307" spans="2:65" s="1" customFormat="1" ht="22.8" customHeight="1">
      <c r="B307" s="45"/>
      <c r="C307" s="266" t="s">
        <v>609</v>
      </c>
      <c r="D307" s="266" t="s">
        <v>594</v>
      </c>
      <c r="E307" s="267" t="s">
        <v>610</v>
      </c>
      <c r="F307" s="268" t="s">
        <v>611</v>
      </c>
      <c r="G307" s="269" t="s">
        <v>358</v>
      </c>
      <c r="H307" s="270">
        <v>3</v>
      </c>
      <c r="I307" s="271"/>
      <c r="J307" s="270">
        <f>ROUND(I307*H307,0)</f>
        <v>0</v>
      </c>
      <c r="K307" s="268" t="s">
        <v>193</v>
      </c>
      <c r="L307" s="272"/>
      <c r="M307" s="273" t="s">
        <v>22</v>
      </c>
      <c r="N307" s="274" t="s">
        <v>45</v>
      </c>
      <c r="O307" s="46"/>
      <c r="P307" s="228">
        <f>O307*H307</f>
        <v>0</v>
      </c>
      <c r="Q307" s="228">
        <v>0</v>
      </c>
      <c r="R307" s="228">
        <f>Q307*H307</f>
        <v>0</v>
      </c>
      <c r="S307" s="228">
        <v>0</v>
      </c>
      <c r="T307" s="229">
        <f>S307*H307</f>
        <v>0</v>
      </c>
      <c r="AR307" s="23" t="s">
        <v>270</v>
      </c>
      <c r="AT307" s="23" t="s">
        <v>594</v>
      </c>
      <c r="AU307" s="23" t="s">
        <v>187</v>
      </c>
      <c r="AY307" s="23" t="s">
        <v>180</v>
      </c>
      <c r="BE307" s="230">
        <f>IF(N307="základní",J307,0)</f>
        <v>0</v>
      </c>
      <c r="BF307" s="230">
        <f>IF(N307="snížená",J307,0)</f>
        <v>0</v>
      </c>
      <c r="BG307" s="230">
        <f>IF(N307="zákl. přenesená",J307,0)</f>
        <v>0</v>
      </c>
      <c r="BH307" s="230">
        <f>IF(N307="sníž. přenesená",J307,0)</f>
        <v>0</v>
      </c>
      <c r="BI307" s="230">
        <f>IF(N307="nulová",J307,0)</f>
        <v>0</v>
      </c>
      <c r="BJ307" s="23" t="s">
        <v>187</v>
      </c>
      <c r="BK307" s="230">
        <f>ROUND(I307*H307,0)</f>
        <v>0</v>
      </c>
      <c r="BL307" s="23" t="s">
        <v>224</v>
      </c>
      <c r="BM307" s="23" t="s">
        <v>612</v>
      </c>
    </row>
    <row r="308" spans="2:65" s="1" customFormat="1" ht="34.2" customHeight="1">
      <c r="B308" s="45"/>
      <c r="C308" s="220" t="s">
        <v>428</v>
      </c>
      <c r="D308" s="220" t="s">
        <v>182</v>
      </c>
      <c r="E308" s="221" t="s">
        <v>613</v>
      </c>
      <c r="F308" s="222" t="s">
        <v>614</v>
      </c>
      <c r="G308" s="223" t="s">
        <v>334</v>
      </c>
      <c r="H308" s="225"/>
      <c r="I308" s="225"/>
      <c r="J308" s="224">
        <f>ROUND(I308*H308,0)</f>
        <v>0</v>
      </c>
      <c r="K308" s="222" t="s">
        <v>193</v>
      </c>
      <c r="L308" s="71"/>
      <c r="M308" s="226" t="s">
        <v>22</v>
      </c>
      <c r="N308" s="227" t="s">
        <v>45</v>
      </c>
      <c r="O308" s="46"/>
      <c r="P308" s="228">
        <f>O308*H308</f>
        <v>0</v>
      </c>
      <c r="Q308" s="228">
        <v>0</v>
      </c>
      <c r="R308" s="228">
        <f>Q308*H308</f>
        <v>0</v>
      </c>
      <c r="S308" s="228">
        <v>0</v>
      </c>
      <c r="T308" s="229">
        <f>S308*H308</f>
        <v>0</v>
      </c>
      <c r="AR308" s="23" t="s">
        <v>224</v>
      </c>
      <c r="AT308" s="23" t="s">
        <v>182</v>
      </c>
      <c r="AU308" s="23" t="s">
        <v>187</v>
      </c>
      <c r="AY308" s="23" t="s">
        <v>180</v>
      </c>
      <c r="BE308" s="230">
        <f>IF(N308="základní",J308,0)</f>
        <v>0</v>
      </c>
      <c r="BF308" s="230">
        <f>IF(N308="snížená",J308,0)</f>
        <v>0</v>
      </c>
      <c r="BG308" s="230">
        <f>IF(N308="zákl. přenesená",J308,0)</f>
        <v>0</v>
      </c>
      <c r="BH308" s="230">
        <f>IF(N308="sníž. přenesená",J308,0)</f>
        <v>0</v>
      </c>
      <c r="BI308" s="230">
        <f>IF(N308="nulová",J308,0)</f>
        <v>0</v>
      </c>
      <c r="BJ308" s="23" t="s">
        <v>187</v>
      </c>
      <c r="BK308" s="230">
        <f>ROUND(I308*H308,0)</f>
        <v>0</v>
      </c>
      <c r="BL308" s="23" t="s">
        <v>224</v>
      </c>
      <c r="BM308" s="23" t="s">
        <v>615</v>
      </c>
    </row>
    <row r="309" spans="2:47" s="1" customFormat="1" ht="13.5">
      <c r="B309" s="45"/>
      <c r="C309" s="73"/>
      <c r="D309" s="233" t="s">
        <v>205</v>
      </c>
      <c r="E309" s="73"/>
      <c r="F309" s="254" t="s">
        <v>616</v>
      </c>
      <c r="G309" s="73"/>
      <c r="H309" s="73"/>
      <c r="I309" s="190"/>
      <c r="J309" s="73"/>
      <c r="K309" s="73"/>
      <c r="L309" s="71"/>
      <c r="M309" s="255"/>
      <c r="N309" s="46"/>
      <c r="O309" s="46"/>
      <c r="P309" s="46"/>
      <c r="Q309" s="46"/>
      <c r="R309" s="46"/>
      <c r="S309" s="46"/>
      <c r="T309" s="94"/>
      <c r="AT309" s="23" t="s">
        <v>205</v>
      </c>
      <c r="AU309" s="23" t="s">
        <v>187</v>
      </c>
    </row>
    <row r="310" spans="2:63" s="10" customFormat="1" ht="29.85" customHeight="1">
      <c r="B310" s="204"/>
      <c r="C310" s="205"/>
      <c r="D310" s="206" t="s">
        <v>72</v>
      </c>
      <c r="E310" s="218" t="s">
        <v>617</v>
      </c>
      <c r="F310" s="218" t="s">
        <v>618</v>
      </c>
      <c r="G310" s="205"/>
      <c r="H310" s="205"/>
      <c r="I310" s="208"/>
      <c r="J310" s="219">
        <f>BK310</f>
        <v>0</v>
      </c>
      <c r="K310" s="205"/>
      <c r="L310" s="210"/>
      <c r="M310" s="211"/>
      <c r="N310" s="212"/>
      <c r="O310" s="212"/>
      <c r="P310" s="213">
        <f>SUM(P311:P344)</f>
        <v>0</v>
      </c>
      <c r="Q310" s="212"/>
      <c r="R310" s="213">
        <f>SUM(R311:R344)</f>
        <v>0</v>
      </c>
      <c r="S310" s="212"/>
      <c r="T310" s="214">
        <f>SUM(T311:T344)</f>
        <v>0</v>
      </c>
      <c r="AR310" s="215" t="s">
        <v>187</v>
      </c>
      <c r="AT310" s="216" t="s">
        <v>72</v>
      </c>
      <c r="AU310" s="216" t="s">
        <v>10</v>
      </c>
      <c r="AY310" s="215" t="s">
        <v>180</v>
      </c>
      <c r="BK310" s="217">
        <f>SUM(BK311:BK344)</f>
        <v>0</v>
      </c>
    </row>
    <row r="311" spans="2:65" s="1" customFormat="1" ht="22.8" customHeight="1">
      <c r="B311" s="45"/>
      <c r="C311" s="220" t="s">
        <v>619</v>
      </c>
      <c r="D311" s="220" t="s">
        <v>182</v>
      </c>
      <c r="E311" s="221" t="s">
        <v>620</v>
      </c>
      <c r="F311" s="222" t="s">
        <v>621</v>
      </c>
      <c r="G311" s="223" t="s">
        <v>203</v>
      </c>
      <c r="H311" s="224">
        <v>2.62</v>
      </c>
      <c r="I311" s="225"/>
      <c r="J311" s="224">
        <f>ROUND(I311*H311,0)</f>
        <v>0</v>
      </c>
      <c r="K311" s="222" t="s">
        <v>193</v>
      </c>
      <c r="L311" s="71"/>
      <c r="M311" s="226" t="s">
        <v>22</v>
      </c>
      <c r="N311" s="227" t="s">
        <v>45</v>
      </c>
      <c r="O311" s="46"/>
      <c r="P311" s="228">
        <f>O311*H311</f>
        <v>0</v>
      </c>
      <c r="Q311" s="228">
        <v>0</v>
      </c>
      <c r="R311" s="228">
        <f>Q311*H311</f>
        <v>0</v>
      </c>
      <c r="S311" s="228">
        <v>0</v>
      </c>
      <c r="T311" s="229">
        <f>S311*H311</f>
        <v>0</v>
      </c>
      <c r="AR311" s="23" t="s">
        <v>224</v>
      </c>
      <c r="AT311" s="23" t="s">
        <v>182</v>
      </c>
      <c r="AU311" s="23" t="s">
        <v>187</v>
      </c>
      <c r="AY311" s="23" t="s">
        <v>180</v>
      </c>
      <c r="BE311" s="230">
        <f>IF(N311="základní",J311,0)</f>
        <v>0</v>
      </c>
      <c r="BF311" s="230">
        <f>IF(N311="snížená",J311,0)</f>
        <v>0</v>
      </c>
      <c r="BG311" s="230">
        <f>IF(N311="zákl. přenesená",J311,0)</f>
        <v>0</v>
      </c>
      <c r="BH311" s="230">
        <f>IF(N311="sníž. přenesená",J311,0)</f>
        <v>0</v>
      </c>
      <c r="BI311" s="230">
        <f>IF(N311="nulová",J311,0)</f>
        <v>0</v>
      </c>
      <c r="BJ311" s="23" t="s">
        <v>187</v>
      </c>
      <c r="BK311" s="230">
        <f>ROUND(I311*H311,0)</f>
        <v>0</v>
      </c>
      <c r="BL311" s="23" t="s">
        <v>224</v>
      </c>
      <c r="BM311" s="23" t="s">
        <v>622</v>
      </c>
    </row>
    <row r="312" spans="2:51" s="13" customFormat="1" ht="13.5">
      <c r="B312" s="256"/>
      <c r="C312" s="257"/>
      <c r="D312" s="233" t="s">
        <v>194</v>
      </c>
      <c r="E312" s="258" t="s">
        <v>22</v>
      </c>
      <c r="F312" s="259" t="s">
        <v>623</v>
      </c>
      <c r="G312" s="257"/>
      <c r="H312" s="258" t="s">
        <v>22</v>
      </c>
      <c r="I312" s="260"/>
      <c r="J312" s="257"/>
      <c r="K312" s="257"/>
      <c r="L312" s="261"/>
      <c r="M312" s="262"/>
      <c r="N312" s="263"/>
      <c r="O312" s="263"/>
      <c r="P312" s="263"/>
      <c r="Q312" s="263"/>
      <c r="R312" s="263"/>
      <c r="S312" s="263"/>
      <c r="T312" s="264"/>
      <c r="AT312" s="265" t="s">
        <v>194</v>
      </c>
      <c r="AU312" s="265" t="s">
        <v>187</v>
      </c>
      <c r="AV312" s="13" t="s">
        <v>10</v>
      </c>
      <c r="AW312" s="13" t="s">
        <v>35</v>
      </c>
      <c r="AX312" s="13" t="s">
        <v>73</v>
      </c>
      <c r="AY312" s="265" t="s">
        <v>180</v>
      </c>
    </row>
    <row r="313" spans="2:51" s="11" customFormat="1" ht="13.5">
      <c r="B313" s="231"/>
      <c r="C313" s="232"/>
      <c r="D313" s="233" t="s">
        <v>194</v>
      </c>
      <c r="E313" s="234" t="s">
        <v>22</v>
      </c>
      <c r="F313" s="235" t="s">
        <v>624</v>
      </c>
      <c r="G313" s="232"/>
      <c r="H313" s="236">
        <v>2.62</v>
      </c>
      <c r="I313" s="237"/>
      <c r="J313" s="232"/>
      <c r="K313" s="232"/>
      <c r="L313" s="238"/>
      <c r="M313" s="239"/>
      <c r="N313" s="240"/>
      <c r="O313" s="240"/>
      <c r="P313" s="240"/>
      <c r="Q313" s="240"/>
      <c r="R313" s="240"/>
      <c r="S313" s="240"/>
      <c r="T313" s="241"/>
      <c r="AT313" s="242" t="s">
        <v>194</v>
      </c>
      <c r="AU313" s="242" t="s">
        <v>187</v>
      </c>
      <c r="AV313" s="11" t="s">
        <v>187</v>
      </c>
      <c r="AW313" s="11" t="s">
        <v>35</v>
      </c>
      <c r="AX313" s="11" t="s">
        <v>73</v>
      </c>
      <c r="AY313" s="242" t="s">
        <v>180</v>
      </c>
    </row>
    <row r="314" spans="2:51" s="12" customFormat="1" ht="13.5">
      <c r="B314" s="243"/>
      <c r="C314" s="244"/>
      <c r="D314" s="233" t="s">
        <v>194</v>
      </c>
      <c r="E314" s="245" t="s">
        <v>22</v>
      </c>
      <c r="F314" s="246" t="s">
        <v>196</v>
      </c>
      <c r="G314" s="244"/>
      <c r="H314" s="247">
        <v>2.62</v>
      </c>
      <c r="I314" s="248"/>
      <c r="J314" s="244"/>
      <c r="K314" s="244"/>
      <c r="L314" s="249"/>
      <c r="M314" s="250"/>
      <c r="N314" s="251"/>
      <c r="O314" s="251"/>
      <c r="P314" s="251"/>
      <c r="Q314" s="251"/>
      <c r="R314" s="251"/>
      <c r="S314" s="251"/>
      <c r="T314" s="252"/>
      <c r="AT314" s="253" t="s">
        <v>194</v>
      </c>
      <c r="AU314" s="253" t="s">
        <v>187</v>
      </c>
      <c r="AV314" s="12" t="s">
        <v>186</v>
      </c>
      <c r="AW314" s="12" t="s">
        <v>35</v>
      </c>
      <c r="AX314" s="12" t="s">
        <v>10</v>
      </c>
      <c r="AY314" s="253" t="s">
        <v>180</v>
      </c>
    </row>
    <row r="315" spans="2:65" s="1" customFormat="1" ht="22.8" customHeight="1">
      <c r="B315" s="45"/>
      <c r="C315" s="220" t="s">
        <v>29</v>
      </c>
      <c r="D315" s="220" t="s">
        <v>182</v>
      </c>
      <c r="E315" s="221" t="s">
        <v>625</v>
      </c>
      <c r="F315" s="222" t="s">
        <v>626</v>
      </c>
      <c r="G315" s="223" t="s">
        <v>192</v>
      </c>
      <c r="H315" s="224">
        <v>5.49</v>
      </c>
      <c r="I315" s="225"/>
      <c r="J315" s="224">
        <f>ROUND(I315*H315,0)</f>
        <v>0</v>
      </c>
      <c r="K315" s="222" t="s">
        <v>193</v>
      </c>
      <c r="L315" s="71"/>
      <c r="M315" s="226" t="s">
        <v>22</v>
      </c>
      <c r="N315" s="227" t="s">
        <v>45</v>
      </c>
      <c r="O315" s="46"/>
      <c r="P315" s="228">
        <f>O315*H315</f>
        <v>0</v>
      </c>
      <c r="Q315" s="228">
        <v>0</v>
      </c>
      <c r="R315" s="228">
        <f>Q315*H315</f>
        <v>0</v>
      </c>
      <c r="S315" s="228">
        <v>0</v>
      </c>
      <c r="T315" s="229">
        <f>S315*H315</f>
        <v>0</v>
      </c>
      <c r="AR315" s="23" t="s">
        <v>224</v>
      </c>
      <c r="AT315" s="23" t="s">
        <v>182</v>
      </c>
      <c r="AU315" s="23" t="s">
        <v>187</v>
      </c>
      <c r="AY315" s="23" t="s">
        <v>180</v>
      </c>
      <c r="BE315" s="230">
        <f>IF(N315="základní",J315,0)</f>
        <v>0</v>
      </c>
      <c r="BF315" s="230">
        <f>IF(N315="snížená",J315,0)</f>
        <v>0</v>
      </c>
      <c r="BG315" s="230">
        <f>IF(N315="zákl. přenesená",J315,0)</f>
        <v>0</v>
      </c>
      <c r="BH315" s="230">
        <f>IF(N315="sníž. přenesená",J315,0)</f>
        <v>0</v>
      </c>
      <c r="BI315" s="230">
        <f>IF(N315="nulová",J315,0)</f>
        <v>0</v>
      </c>
      <c r="BJ315" s="23" t="s">
        <v>187</v>
      </c>
      <c r="BK315" s="230">
        <f>ROUND(I315*H315,0)</f>
        <v>0</v>
      </c>
      <c r="BL315" s="23" t="s">
        <v>224</v>
      </c>
      <c r="BM315" s="23" t="s">
        <v>627</v>
      </c>
    </row>
    <row r="316" spans="2:51" s="11" customFormat="1" ht="13.5">
      <c r="B316" s="231"/>
      <c r="C316" s="232"/>
      <c r="D316" s="233" t="s">
        <v>194</v>
      </c>
      <c r="E316" s="234" t="s">
        <v>22</v>
      </c>
      <c r="F316" s="235" t="s">
        <v>628</v>
      </c>
      <c r="G316" s="232"/>
      <c r="H316" s="236">
        <v>1.94</v>
      </c>
      <c r="I316" s="237"/>
      <c r="J316" s="232"/>
      <c r="K316" s="232"/>
      <c r="L316" s="238"/>
      <c r="M316" s="239"/>
      <c r="N316" s="240"/>
      <c r="O316" s="240"/>
      <c r="P316" s="240"/>
      <c r="Q316" s="240"/>
      <c r="R316" s="240"/>
      <c r="S316" s="240"/>
      <c r="T316" s="241"/>
      <c r="AT316" s="242" t="s">
        <v>194</v>
      </c>
      <c r="AU316" s="242" t="s">
        <v>187</v>
      </c>
      <c r="AV316" s="11" t="s">
        <v>187</v>
      </c>
      <c r="AW316" s="11" t="s">
        <v>35</v>
      </c>
      <c r="AX316" s="11" t="s">
        <v>73</v>
      </c>
      <c r="AY316" s="242" t="s">
        <v>180</v>
      </c>
    </row>
    <row r="317" spans="2:51" s="11" customFormat="1" ht="13.5">
      <c r="B317" s="231"/>
      <c r="C317" s="232"/>
      <c r="D317" s="233" t="s">
        <v>194</v>
      </c>
      <c r="E317" s="234" t="s">
        <v>22</v>
      </c>
      <c r="F317" s="235" t="s">
        <v>629</v>
      </c>
      <c r="G317" s="232"/>
      <c r="H317" s="236">
        <v>2.45</v>
      </c>
      <c r="I317" s="237"/>
      <c r="J317" s="232"/>
      <c r="K317" s="232"/>
      <c r="L317" s="238"/>
      <c r="M317" s="239"/>
      <c r="N317" s="240"/>
      <c r="O317" s="240"/>
      <c r="P317" s="240"/>
      <c r="Q317" s="240"/>
      <c r="R317" s="240"/>
      <c r="S317" s="240"/>
      <c r="T317" s="241"/>
      <c r="AT317" s="242" t="s">
        <v>194</v>
      </c>
      <c r="AU317" s="242" t="s">
        <v>187</v>
      </c>
      <c r="AV317" s="11" t="s">
        <v>187</v>
      </c>
      <c r="AW317" s="11" t="s">
        <v>35</v>
      </c>
      <c r="AX317" s="11" t="s">
        <v>73</v>
      </c>
      <c r="AY317" s="242" t="s">
        <v>180</v>
      </c>
    </row>
    <row r="318" spans="2:51" s="11" customFormat="1" ht="13.5">
      <c r="B318" s="231"/>
      <c r="C318" s="232"/>
      <c r="D318" s="233" t="s">
        <v>194</v>
      </c>
      <c r="E318" s="234" t="s">
        <v>22</v>
      </c>
      <c r="F318" s="235" t="s">
        <v>325</v>
      </c>
      <c r="G318" s="232"/>
      <c r="H318" s="236">
        <v>1.1</v>
      </c>
      <c r="I318" s="237"/>
      <c r="J318" s="232"/>
      <c r="K318" s="232"/>
      <c r="L318" s="238"/>
      <c r="M318" s="239"/>
      <c r="N318" s="240"/>
      <c r="O318" s="240"/>
      <c r="P318" s="240"/>
      <c r="Q318" s="240"/>
      <c r="R318" s="240"/>
      <c r="S318" s="240"/>
      <c r="T318" s="241"/>
      <c r="AT318" s="242" t="s">
        <v>194</v>
      </c>
      <c r="AU318" s="242" t="s">
        <v>187</v>
      </c>
      <c r="AV318" s="11" t="s">
        <v>187</v>
      </c>
      <c r="AW318" s="11" t="s">
        <v>35</v>
      </c>
      <c r="AX318" s="11" t="s">
        <v>73</v>
      </c>
      <c r="AY318" s="242" t="s">
        <v>180</v>
      </c>
    </row>
    <row r="319" spans="2:51" s="12" customFormat="1" ht="13.5">
      <c r="B319" s="243"/>
      <c r="C319" s="244"/>
      <c r="D319" s="233" t="s">
        <v>194</v>
      </c>
      <c r="E319" s="245" t="s">
        <v>22</v>
      </c>
      <c r="F319" s="246" t="s">
        <v>196</v>
      </c>
      <c r="G319" s="244"/>
      <c r="H319" s="247">
        <v>5.49</v>
      </c>
      <c r="I319" s="248"/>
      <c r="J319" s="244"/>
      <c r="K319" s="244"/>
      <c r="L319" s="249"/>
      <c r="M319" s="250"/>
      <c r="N319" s="251"/>
      <c r="O319" s="251"/>
      <c r="P319" s="251"/>
      <c r="Q319" s="251"/>
      <c r="R319" s="251"/>
      <c r="S319" s="251"/>
      <c r="T319" s="252"/>
      <c r="AT319" s="253" t="s">
        <v>194</v>
      </c>
      <c r="AU319" s="253" t="s">
        <v>187</v>
      </c>
      <c r="AV319" s="12" t="s">
        <v>186</v>
      </c>
      <c r="AW319" s="12" t="s">
        <v>35</v>
      </c>
      <c r="AX319" s="12" t="s">
        <v>10</v>
      </c>
      <c r="AY319" s="253" t="s">
        <v>180</v>
      </c>
    </row>
    <row r="320" spans="2:65" s="1" customFormat="1" ht="14.4" customHeight="1">
      <c r="B320" s="45"/>
      <c r="C320" s="266" t="s">
        <v>630</v>
      </c>
      <c r="D320" s="266" t="s">
        <v>594</v>
      </c>
      <c r="E320" s="267" t="s">
        <v>631</v>
      </c>
      <c r="F320" s="268" t="s">
        <v>632</v>
      </c>
      <c r="G320" s="269" t="s">
        <v>192</v>
      </c>
      <c r="H320" s="270">
        <v>6.33</v>
      </c>
      <c r="I320" s="271"/>
      <c r="J320" s="270">
        <f>ROUND(I320*H320,0)</f>
        <v>0</v>
      </c>
      <c r="K320" s="268" t="s">
        <v>22</v>
      </c>
      <c r="L320" s="272"/>
      <c r="M320" s="273" t="s">
        <v>22</v>
      </c>
      <c r="N320" s="274" t="s">
        <v>45</v>
      </c>
      <c r="O320" s="46"/>
      <c r="P320" s="228">
        <f>O320*H320</f>
        <v>0</v>
      </c>
      <c r="Q320" s="228">
        <v>0</v>
      </c>
      <c r="R320" s="228">
        <f>Q320*H320</f>
        <v>0</v>
      </c>
      <c r="S320" s="228">
        <v>0</v>
      </c>
      <c r="T320" s="229">
        <f>S320*H320</f>
        <v>0</v>
      </c>
      <c r="AR320" s="23" t="s">
        <v>270</v>
      </c>
      <c r="AT320" s="23" t="s">
        <v>594</v>
      </c>
      <c r="AU320" s="23" t="s">
        <v>187</v>
      </c>
      <c r="AY320" s="23" t="s">
        <v>180</v>
      </c>
      <c r="BE320" s="230">
        <f>IF(N320="základní",J320,0)</f>
        <v>0</v>
      </c>
      <c r="BF320" s="230">
        <f>IF(N320="snížená",J320,0)</f>
        <v>0</v>
      </c>
      <c r="BG320" s="230">
        <f>IF(N320="zákl. přenesená",J320,0)</f>
        <v>0</v>
      </c>
      <c r="BH320" s="230">
        <f>IF(N320="sníž. přenesená",J320,0)</f>
        <v>0</v>
      </c>
      <c r="BI320" s="230">
        <f>IF(N320="nulová",J320,0)</f>
        <v>0</v>
      </c>
      <c r="BJ320" s="23" t="s">
        <v>187</v>
      </c>
      <c r="BK320" s="230">
        <f>ROUND(I320*H320,0)</f>
        <v>0</v>
      </c>
      <c r="BL320" s="23" t="s">
        <v>224</v>
      </c>
      <c r="BM320" s="23" t="s">
        <v>633</v>
      </c>
    </row>
    <row r="321" spans="2:51" s="11" customFormat="1" ht="13.5">
      <c r="B321" s="231"/>
      <c r="C321" s="232"/>
      <c r="D321" s="233" t="s">
        <v>194</v>
      </c>
      <c r="E321" s="234" t="s">
        <v>22</v>
      </c>
      <c r="F321" s="235" t="s">
        <v>634</v>
      </c>
      <c r="G321" s="232"/>
      <c r="H321" s="236">
        <v>0.29</v>
      </c>
      <c r="I321" s="237"/>
      <c r="J321" s="232"/>
      <c r="K321" s="232"/>
      <c r="L321" s="238"/>
      <c r="M321" s="239"/>
      <c r="N321" s="240"/>
      <c r="O321" s="240"/>
      <c r="P321" s="240"/>
      <c r="Q321" s="240"/>
      <c r="R321" s="240"/>
      <c r="S321" s="240"/>
      <c r="T321" s="241"/>
      <c r="AT321" s="242" t="s">
        <v>194</v>
      </c>
      <c r="AU321" s="242" t="s">
        <v>187</v>
      </c>
      <c r="AV321" s="11" t="s">
        <v>187</v>
      </c>
      <c r="AW321" s="11" t="s">
        <v>35</v>
      </c>
      <c r="AX321" s="11" t="s">
        <v>73</v>
      </c>
      <c r="AY321" s="242" t="s">
        <v>180</v>
      </c>
    </row>
    <row r="322" spans="2:51" s="11" customFormat="1" ht="13.5">
      <c r="B322" s="231"/>
      <c r="C322" s="232"/>
      <c r="D322" s="233" t="s">
        <v>194</v>
      </c>
      <c r="E322" s="234" t="s">
        <v>22</v>
      </c>
      <c r="F322" s="235" t="s">
        <v>635</v>
      </c>
      <c r="G322" s="232"/>
      <c r="H322" s="236">
        <v>6.04</v>
      </c>
      <c r="I322" s="237"/>
      <c r="J322" s="232"/>
      <c r="K322" s="232"/>
      <c r="L322" s="238"/>
      <c r="M322" s="239"/>
      <c r="N322" s="240"/>
      <c r="O322" s="240"/>
      <c r="P322" s="240"/>
      <c r="Q322" s="240"/>
      <c r="R322" s="240"/>
      <c r="S322" s="240"/>
      <c r="T322" s="241"/>
      <c r="AT322" s="242" t="s">
        <v>194</v>
      </c>
      <c r="AU322" s="242" t="s">
        <v>187</v>
      </c>
      <c r="AV322" s="11" t="s">
        <v>187</v>
      </c>
      <c r="AW322" s="11" t="s">
        <v>35</v>
      </c>
      <c r="AX322" s="11" t="s">
        <v>73</v>
      </c>
      <c r="AY322" s="242" t="s">
        <v>180</v>
      </c>
    </row>
    <row r="323" spans="2:51" s="12" customFormat="1" ht="13.5">
      <c r="B323" s="243"/>
      <c r="C323" s="244"/>
      <c r="D323" s="233" t="s">
        <v>194</v>
      </c>
      <c r="E323" s="245" t="s">
        <v>22</v>
      </c>
      <c r="F323" s="246" t="s">
        <v>196</v>
      </c>
      <c r="G323" s="244"/>
      <c r="H323" s="247">
        <v>6.33</v>
      </c>
      <c r="I323" s="248"/>
      <c r="J323" s="244"/>
      <c r="K323" s="244"/>
      <c r="L323" s="249"/>
      <c r="M323" s="250"/>
      <c r="N323" s="251"/>
      <c r="O323" s="251"/>
      <c r="P323" s="251"/>
      <c r="Q323" s="251"/>
      <c r="R323" s="251"/>
      <c r="S323" s="251"/>
      <c r="T323" s="252"/>
      <c r="AT323" s="253" t="s">
        <v>194</v>
      </c>
      <c r="AU323" s="253" t="s">
        <v>187</v>
      </c>
      <c r="AV323" s="12" t="s">
        <v>186</v>
      </c>
      <c r="AW323" s="12" t="s">
        <v>35</v>
      </c>
      <c r="AX323" s="12" t="s">
        <v>10</v>
      </c>
      <c r="AY323" s="253" t="s">
        <v>180</v>
      </c>
    </row>
    <row r="324" spans="2:65" s="1" customFormat="1" ht="22.8" customHeight="1">
      <c r="B324" s="45"/>
      <c r="C324" s="220" t="s">
        <v>435</v>
      </c>
      <c r="D324" s="220" t="s">
        <v>182</v>
      </c>
      <c r="E324" s="221" t="s">
        <v>636</v>
      </c>
      <c r="F324" s="222" t="s">
        <v>637</v>
      </c>
      <c r="G324" s="223" t="s">
        <v>192</v>
      </c>
      <c r="H324" s="224">
        <v>5.49</v>
      </c>
      <c r="I324" s="225"/>
      <c r="J324" s="224">
        <f>ROUND(I324*H324,0)</f>
        <v>0</v>
      </c>
      <c r="K324" s="222" t="s">
        <v>193</v>
      </c>
      <c r="L324" s="71"/>
      <c r="M324" s="226" t="s">
        <v>22</v>
      </c>
      <c r="N324" s="227" t="s">
        <v>45</v>
      </c>
      <c r="O324" s="46"/>
      <c r="P324" s="228">
        <f>O324*H324</f>
        <v>0</v>
      </c>
      <c r="Q324" s="228">
        <v>0</v>
      </c>
      <c r="R324" s="228">
        <f>Q324*H324</f>
        <v>0</v>
      </c>
      <c r="S324" s="228">
        <v>0</v>
      </c>
      <c r="T324" s="229">
        <f>S324*H324</f>
        <v>0</v>
      </c>
      <c r="AR324" s="23" t="s">
        <v>224</v>
      </c>
      <c r="AT324" s="23" t="s">
        <v>182</v>
      </c>
      <c r="AU324" s="23" t="s">
        <v>187</v>
      </c>
      <c r="AY324" s="23" t="s">
        <v>180</v>
      </c>
      <c r="BE324" s="230">
        <f>IF(N324="základní",J324,0)</f>
        <v>0</v>
      </c>
      <c r="BF324" s="230">
        <f>IF(N324="snížená",J324,0)</f>
        <v>0</v>
      </c>
      <c r="BG324" s="230">
        <f>IF(N324="zákl. přenesená",J324,0)</f>
        <v>0</v>
      </c>
      <c r="BH324" s="230">
        <f>IF(N324="sníž. přenesená",J324,0)</f>
        <v>0</v>
      </c>
      <c r="BI324" s="230">
        <f>IF(N324="nulová",J324,0)</f>
        <v>0</v>
      </c>
      <c r="BJ324" s="23" t="s">
        <v>187</v>
      </c>
      <c r="BK324" s="230">
        <f>ROUND(I324*H324,0)</f>
        <v>0</v>
      </c>
      <c r="BL324" s="23" t="s">
        <v>224</v>
      </c>
      <c r="BM324" s="23" t="s">
        <v>638</v>
      </c>
    </row>
    <row r="325" spans="2:51" s="11" customFormat="1" ht="13.5">
      <c r="B325" s="231"/>
      <c r="C325" s="232"/>
      <c r="D325" s="233" t="s">
        <v>194</v>
      </c>
      <c r="E325" s="234" t="s">
        <v>22</v>
      </c>
      <c r="F325" s="235" t="s">
        <v>628</v>
      </c>
      <c r="G325" s="232"/>
      <c r="H325" s="236">
        <v>1.94</v>
      </c>
      <c r="I325" s="237"/>
      <c r="J325" s="232"/>
      <c r="K325" s="232"/>
      <c r="L325" s="238"/>
      <c r="M325" s="239"/>
      <c r="N325" s="240"/>
      <c r="O325" s="240"/>
      <c r="P325" s="240"/>
      <c r="Q325" s="240"/>
      <c r="R325" s="240"/>
      <c r="S325" s="240"/>
      <c r="T325" s="241"/>
      <c r="AT325" s="242" t="s">
        <v>194</v>
      </c>
      <c r="AU325" s="242" t="s">
        <v>187</v>
      </c>
      <c r="AV325" s="11" t="s">
        <v>187</v>
      </c>
      <c r="AW325" s="11" t="s">
        <v>35</v>
      </c>
      <c r="AX325" s="11" t="s">
        <v>73</v>
      </c>
      <c r="AY325" s="242" t="s">
        <v>180</v>
      </c>
    </row>
    <row r="326" spans="2:51" s="11" customFormat="1" ht="13.5">
      <c r="B326" s="231"/>
      <c r="C326" s="232"/>
      <c r="D326" s="233" t="s">
        <v>194</v>
      </c>
      <c r="E326" s="234" t="s">
        <v>22</v>
      </c>
      <c r="F326" s="235" t="s">
        <v>629</v>
      </c>
      <c r="G326" s="232"/>
      <c r="H326" s="236">
        <v>2.45</v>
      </c>
      <c r="I326" s="237"/>
      <c r="J326" s="232"/>
      <c r="K326" s="232"/>
      <c r="L326" s="238"/>
      <c r="M326" s="239"/>
      <c r="N326" s="240"/>
      <c r="O326" s="240"/>
      <c r="P326" s="240"/>
      <c r="Q326" s="240"/>
      <c r="R326" s="240"/>
      <c r="S326" s="240"/>
      <c r="T326" s="241"/>
      <c r="AT326" s="242" t="s">
        <v>194</v>
      </c>
      <c r="AU326" s="242" t="s">
        <v>187</v>
      </c>
      <c r="AV326" s="11" t="s">
        <v>187</v>
      </c>
      <c r="AW326" s="11" t="s">
        <v>35</v>
      </c>
      <c r="AX326" s="11" t="s">
        <v>73</v>
      </c>
      <c r="AY326" s="242" t="s">
        <v>180</v>
      </c>
    </row>
    <row r="327" spans="2:51" s="11" customFormat="1" ht="13.5">
      <c r="B327" s="231"/>
      <c r="C327" s="232"/>
      <c r="D327" s="233" t="s">
        <v>194</v>
      </c>
      <c r="E327" s="234" t="s">
        <v>22</v>
      </c>
      <c r="F327" s="235" t="s">
        <v>325</v>
      </c>
      <c r="G327" s="232"/>
      <c r="H327" s="236">
        <v>1.1</v>
      </c>
      <c r="I327" s="237"/>
      <c r="J327" s="232"/>
      <c r="K327" s="232"/>
      <c r="L327" s="238"/>
      <c r="M327" s="239"/>
      <c r="N327" s="240"/>
      <c r="O327" s="240"/>
      <c r="P327" s="240"/>
      <c r="Q327" s="240"/>
      <c r="R327" s="240"/>
      <c r="S327" s="240"/>
      <c r="T327" s="241"/>
      <c r="AT327" s="242" t="s">
        <v>194</v>
      </c>
      <c r="AU327" s="242" t="s">
        <v>187</v>
      </c>
      <c r="AV327" s="11" t="s">
        <v>187</v>
      </c>
      <c r="AW327" s="11" t="s">
        <v>35</v>
      </c>
      <c r="AX327" s="11" t="s">
        <v>73</v>
      </c>
      <c r="AY327" s="242" t="s">
        <v>180</v>
      </c>
    </row>
    <row r="328" spans="2:51" s="12" customFormat="1" ht="13.5">
      <c r="B328" s="243"/>
      <c r="C328" s="244"/>
      <c r="D328" s="233" t="s">
        <v>194</v>
      </c>
      <c r="E328" s="245" t="s">
        <v>22</v>
      </c>
      <c r="F328" s="246" t="s">
        <v>196</v>
      </c>
      <c r="G328" s="244"/>
      <c r="H328" s="247">
        <v>5.49</v>
      </c>
      <c r="I328" s="248"/>
      <c r="J328" s="244"/>
      <c r="K328" s="244"/>
      <c r="L328" s="249"/>
      <c r="M328" s="250"/>
      <c r="N328" s="251"/>
      <c r="O328" s="251"/>
      <c r="P328" s="251"/>
      <c r="Q328" s="251"/>
      <c r="R328" s="251"/>
      <c r="S328" s="251"/>
      <c r="T328" s="252"/>
      <c r="AT328" s="253" t="s">
        <v>194</v>
      </c>
      <c r="AU328" s="253" t="s">
        <v>187</v>
      </c>
      <c r="AV328" s="12" t="s">
        <v>186</v>
      </c>
      <c r="AW328" s="12" t="s">
        <v>35</v>
      </c>
      <c r="AX328" s="12" t="s">
        <v>10</v>
      </c>
      <c r="AY328" s="253" t="s">
        <v>180</v>
      </c>
    </row>
    <row r="329" spans="2:65" s="1" customFormat="1" ht="14.4" customHeight="1">
      <c r="B329" s="45"/>
      <c r="C329" s="220" t="s">
        <v>639</v>
      </c>
      <c r="D329" s="220" t="s">
        <v>182</v>
      </c>
      <c r="E329" s="221" t="s">
        <v>640</v>
      </c>
      <c r="F329" s="222" t="s">
        <v>641</v>
      </c>
      <c r="G329" s="223" t="s">
        <v>192</v>
      </c>
      <c r="H329" s="224">
        <v>5.49</v>
      </c>
      <c r="I329" s="225"/>
      <c r="J329" s="224">
        <f>ROUND(I329*H329,0)</f>
        <v>0</v>
      </c>
      <c r="K329" s="222" t="s">
        <v>193</v>
      </c>
      <c r="L329" s="71"/>
      <c r="M329" s="226" t="s">
        <v>22</v>
      </c>
      <c r="N329" s="227" t="s">
        <v>45</v>
      </c>
      <c r="O329" s="46"/>
      <c r="P329" s="228">
        <f>O329*H329</f>
        <v>0</v>
      </c>
      <c r="Q329" s="228">
        <v>0</v>
      </c>
      <c r="R329" s="228">
        <f>Q329*H329</f>
        <v>0</v>
      </c>
      <c r="S329" s="228">
        <v>0</v>
      </c>
      <c r="T329" s="229">
        <f>S329*H329</f>
        <v>0</v>
      </c>
      <c r="AR329" s="23" t="s">
        <v>224</v>
      </c>
      <c r="AT329" s="23" t="s">
        <v>182</v>
      </c>
      <c r="AU329" s="23" t="s">
        <v>187</v>
      </c>
      <c r="AY329" s="23" t="s">
        <v>180</v>
      </c>
      <c r="BE329" s="230">
        <f>IF(N329="základní",J329,0)</f>
        <v>0</v>
      </c>
      <c r="BF329" s="230">
        <f>IF(N329="snížená",J329,0)</f>
        <v>0</v>
      </c>
      <c r="BG329" s="230">
        <f>IF(N329="zákl. přenesená",J329,0)</f>
        <v>0</v>
      </c>
      <c r="BH329" s="230">
        <f>IF(N329="sníž. přenesená",J329,0)</f>
        <v>0</v>
      </c>
      <c r="BI329" s="230">
        <f>IF(N329="nulová",J329,0)</f>
        <v>0</v>
      </c>
      <c r="BJ329" s="23" t="s">
        <v>187</v>
      </c>
      <c r="BK329" s="230">
        <f>ROUND(I329*H329,0)</f>
        <v>0</v>
      </c>
      <c r="BL329" s="23" t="s">
        <v>224</v>
      </c>
      <c r="BM329" s="23" t="s">
        <v>642</v>
      </c>
    </row>
    <row r="330" spans="2:47" s="1" customFormat="1" ht="13.5">
      <c r="B330" s="45"/>
      <c r="C330" s="73"/>
      <c r="D330" s="233" t="s">
        <v>205</v>
      </c>
      <c r="E330" s="73"/>
      <c r="F330" s="254" t="s">
        <v>643</v>
      </c>
      <c r="G330" s="73"/>
      <c r="H330" s="73"/>
      <c r="I330" s="190"/>
      <c r="J330" s="73"/>
      <c r="K330" s="73"/>
      <c r="L330" s="71"/>
      <c r="M330" s="255"/>
      <c r="N330" s="46"/>
      <c r="O330" s="46"/>
      <c r="P330" s="46"/>
      <c r="Q330" s="46"/>
      <c r="R330" s="46"/>
      <c r="S330" s="46"/>
      <c r="T330" s="94"/>
      <c r="AT330" s="23" t="s">
        <v>205</v>
      </c>
      <c r="AU330" s="23" t="s">
        <v>187</v>
      </c>
    </row>
    <row r="331" spans="2:51" s="11" customFormat="1" ht="13.5">
      <c r="B331" s="231"/>
      <c r="C331" s="232"/>
      <c r="D331" s="233" t="s">
        <v>194</v>
      </c>
      <c r="E331" s="234" t="s">
        <v>22</v>
      </c>
      <c r="F331" s="235" t="s">
        <v>644</v>
      </c>
      <c r="G331" s="232"/>
      <c r="H331" s="236">
        <v>5.49</v>
      </c>
      <c r="I331" s="237"/>
      <c r="J331" s="232"/>
      <c r="K331" s="232"/>
      <c r="L331" s="238"/>
      <c r="M331" s="239"/>
      <c r="N331" s="240"/>
      <c r="O331" s="240"/>
      <c r="P331" s="240"/>
      <c r="Q331" s="240"/>
      <c r="R331" s="240"/>
      <c r="S331" s="240"/>
      <c r="T331" s="241"/>
      <c r="AT331" s="242" t="s">
        <v>194</v>
      </c>
      <c r="AU331" s="242" t="s">
        <v>187</v>
      </c>
      <c r="AV331" s="11" t="s">
        <v>187</v>
      </c>
      <c r="AW331" s="11" t="s">
        <v>35</v>
      </c>
      <c r="AX331" s="11" t="s">
        <v>73</v>
      </c>
      <c r="AY331" s="242" t="s">
        <v>180</v>
      </c>
    </row>
    <row r="332" spans="2:51" s="12" customFormat="1" ht="13.5">
      <c r="B332" s="243"/>
      <c r="C332" s="244"/>
      <c r="D332" s="233" t="s">
        <v>194</v>
      </c>
      <c r="E332" s="245" t="s">
        <v>22</v>
      </c>
      <c r="F332" s="246" t="s">
        <v>196</v>
      </c>
      <c r="G332" s="244"/>
      <c r="H332" s="247">
        <v>5.49</v>
      </c>
      <c r="I332" s="248"/>
      <c r="J332" s="244"/>
      <c r="K332" s="244"/>
      <c r="L332" s="249"/>
      <c r="M332" s="250"/>
      <c r="N332" s="251"/>
      <c r="O332" s="251"/>
      <c r="P332" s="251"/>
      <c r="Q332" s="251"/>
      <c r="R332" s="251"/>
      <c r="S332" s="251"/>
      <c r="T332" s="252"/>
      <c r="AT332" s="253" t="s">
        <v>194</v>
      </c>
      <c r="AU332" s="253" t="s">
        <v>187</v>
      </c>
      <c r="AV332" s="12" t="s">
        <v>186</v>
      </c>
      <c r="AW332" s="12" t="s">
        <v>35</v>
      </c>
      <c r="AX332" s="12" t="s">
        <v>10</v>
      </c>
      <c r="AY332" s="253" t="s">
        <v>180</v>
      </c>
    </row>
    <row r="333" spans="2:65" s="1" customFormat="1" ht="14.4" customHeight="1">
      <c r="B333" s="45"/>
      <c r="C333" s="220" t="s">
        <v>439</v>
      </c>
      <c r="D333" s="220" t="s">
        <v>182</v>
      </c>
      <c r="E333" s="221" t="s">
        <v>645</v>
      </c>
      <c r="F333" s="222" t="s">
        <v>646</v>
      </c>
      <c r="G333" s="223" t="s">
        <v>358</v>
      </c>
      <c r="H333" s="224">
        <v>10.48</v>
      </c>
      <c r="I333" s="225"/>
      <c r="J333" s="224">
        <f>ROUND(I333*H333,0)</f>
        <v>0</v>
      </c>
      <c r="K333" s="222" t="s">
        <v>193</v>
      </c>
      <c r="L333" s="71"/>
      <c r="M333" s="226" t="s">
        <v>22</v>
      </c>
      <c r="N333" s="227" t="s">
        <v>45</v>
      </c>
      <c r="O333" s="46"/>
      <c r="P333" s="228">
        <f>O333*H333</f>
        <v>0</v>
      </c>
      <c r="Q333" s="228">
        <v>0</v>
      </c>
      <c r="R333" s="228">
        <f>Q333*H333</f>
        <v>0</v>
      </c>
      <c r="S333" s="228">
        <v>0</v>
      </c>
      <c r="T333" s="229">
        <f>S333*H333</f>
        <v>0</v>
      </c>
      <c r="AR333" s="23" t="s">
        <v>224</v>
      </c>
      <c r="AT333" s="23" t="s">
        <v>182</v>
      </c>
      <c r="AU333" s="23" t="s">
        <v>187</v>
      </c>
      <c r="AY333" s="23" t="s">
        <v>180</v>
      </c>
      <c r="BE333" s="230">
        <f>IF(N333="základní",J333,0)</f>
        <v>0</v>
      </c>
      <c r="BF333" s="230">
        <f>IF(N333="snížená",J333,0)</f>
        <v>0</v>
      </c>
      <c r="BG333" s="230">
        <f>IF(N333="zákl. přenesená",J333,0)</f>
        <v>0</v>
      </c>
      <c r="BH333" s="230">
        <f>IF(N333="sníž. přenesená",J333,0)</f>
        <v>0</v>
      </c>
      <c r="BI333" s="230">
        <f>IF(N333="nulová",J333,0)</f>
        <v>0</v>
      </c>
      <c r="BJ333" s="23" t="s">
        <v>187</v>
      </c>
      <c r="BK333" s="230">
        <f>ROUND(I333*H333,0)</f>
        <v>0</v>
      </c>
      <c r="BL333" s="23" t="s">
        <v>224</v>
      </c>
      <c r="BM333" s="23" t="s">
        <v>647</v>
      </c>
    </row>
    <row r="334" spans="2:47" s="1" customFormat="1" ht="13.5">
      <c r="B334" s="45"/>
      <c r="C334" s="73"/>
      <c r="D334" s="233" t="s">
        <v>205</v>
      </c>
      <c r="E334" s="73"/>
      <c r="F334" s="254" t="s">
        <v>643</v>
      </c>
      <c r="G334" s="73"/>
      <c r="H334" s="73"/>
      <c r="I334" s="190"/>
      <c r="J334" s="73"/>
      <c r="K334" s="73"/>
      <c r="L334" s="71"/>
      <c r="M334" s="255"/>
      <c r="N334" s="46"/>
      <c r="O334" s="46"/>
      <c r="P334" s="46"/>
      <c r="Q334" s="46"/>
      <c r="R334" s="46"/>
      <c r="S334" s="46"/>
      <c r="T334" s="94"/>
      <c r="AT334" s="23" t="s">
        <v>205</v>
      </c>
      <c r="AU334" s="23" t="s">
        <v>187</v>
      </c>
    </row>
    <row r="335" spans="2:51" s="11" customFormat="1" ht="13.5">
      <c r="B335" s="231"/>
      <c r="C335" s="232"/>
      <c r="D335" s="233" t="s">
        <v>194</v>
      </c>
      <c r="E335" s="234" t="s">
        <v>22</v>
      </c>
      <c r="F335" s="235" t="s">
        <v>648</v>
      </c>
      <c r="G335" s="232"/>
      <c r="H335" s="236">
        <v>10.48</v>
      </c>
      <c r="I335" s="237"/>
      <c r="J335" s="232"/>
      <c r="K335" s="232"/>
      <c r="L335" s="238"/>
      <c r="M335" s="239"/>
      <c r="N335" s="240"/>
      <c r="O335" s="240"/>
      <c r="P335" s="240"/>
      <c r="Q335" s="240"/>
      <c r="R335" s="240"/>
      <c r="S335" s="240"/>
      <c r="T335" s="241"/>
      <c r="AT335" s="242" t="s">
        <v>194</v>
      </c>
      <c r="AU335" s="242" t="s">
        <v>187</v>
      </c>
      <c r="AV335" s="11" t="s">
        <v>187</v>
      </c>
      <c r="AW335" s="11" t="s">
        <v>35</v>
      </c>
      <c r="AX335" s="11" t="s">
        <v>73</v>
      </c>
      <c r="AY335" s="242" t="s">
        <v>180</v>
      </c>
    </row>
    <row r="336" spans="2:51" s="12" customFormat="1" ht="13.5">
      <c r="B336" s="243"/>
      <c r="C336" s="244"/>
      <c r="D336" s="233" t="s">
        <v>194</v>
      </c>
      <c r="E336" s="245" t="s">
        <v>22</v>
      </c>
      <c r="F336" s="246" t="s">
        <v>196</v>
      </c>
      <c r="G336" s="244"/>
      <c r="H336" s="247">
        <v>10.48</v>
      </c>
      <c r="I336" s="248"/>
      <c r="J336" s="244"/>
      <c r="K336" s="244"/>
      <c r="L336" s="249"/>
      <c r="M336" s="250"/>
      <c r="N336" s="251"/>
      <c r="O336" s="251"/>
      <c r="P336" s="251"/>
      <c r="Q336" s="251"/>
      <c r="R336" s="251"/>
      <c r="S336" s="251"/>
      <c r="T336" s="252"/>
      <c r="AT336" s="253" t="s">
        <v>194</v>
      </c>
      <c r="AU336" s="253" t="s">
        <v>187</v>
      </c>
      <c r="AV336" s="12" t="s">
        <v>186</v>
      </c>
      <c r="AW336" s="12" t="s">
        <v>35</v>
      </c>
      <c r="AX336" s="12" t="s">
        <v>10</v>
      </c>
      <c r="AY336" s="253" t="s">
        <v>180</v>
      </c>
    </row>
    <row r="337" spans="2:65" s="1" customFormat="1" ht="22.8" customHeight="1">
      <c r="B337" s="45"/>
      <c r="C337" s="220" t="s">
        <v>649</v>
      </c>
      <c r="D337" s="220" t="s">
        <v>182</v>
      </c>
      <c r="E337" s="221" t="s">
        <v>650</v>
      </c>
      <c r="F337" s="222" t="s">
        <v>651</v>
      </c>
      <c r="G337" s="223" t="s">
        <v>192</v>
      </c>
      <c r="H337" s="224">
        <v>5.49</v>
      </c>
      <c r="I337" s="225"/>
      <c r="J337" s="224">
        <f>ROUND(I337*H337,0)</f>
        <v>0</v>
      </c>
      <c r="K337" s="222" t="s">
        <v>193</v>
      </c>
      <c r="L337" s="71"/>
      <c r="M337" s="226" t="s">
        <v>22</v>
      </c>
      <c r="N337" s="227" t="s">
        <v>45</v>
      </c>
      <c r="O337" s="46"/>
      <c r="P337" s="228">
        <f>O337*H337</f>
        <v>0</v>
      </c>
      <c r="Q337" s="228">
        <v>0</v>
      </c>
      <c r="R337" s="228">
        <f>Q337*H337</f>
        <v>0</v>
      </c>
      <c r="S337" s="228">
        <v>0</v>
      </c>
      <c r="T337" s="229">
        <f>S337*H337</f>
        <v>0</v>
      </c>
      <c r="AR337" s="23" t="s">
        <v>224</v>
      </c>
      <c r="AT337" s="23" t="s">
        <v>182</v>
      </c>
      <c r="AU337" s="23" t="s">
        <v>187</v>
      </c>
      <c r="AY337" s="23" t="s">
        <v>180</v>
      </c>
      <c r="BE337" s="230">
        <f>IF(N337="základní",J337,0)</f>
        <v>0</v>
      </c>
      <c r="BF337" s="230">
        <f>IF(N337="snížená",J337,0)</f>
        <v>0</v>
      </c>
      <c r="BG337" s="230">
        <f>IF(N337="zákl. přenesená",J337,0)</f>
        <v>0</v>
      </c>
      <c r="BH337" s="230">
        <f>IF(N337="sníž. přenesená",J337,0)</f>
        <v>0</v>
      </c>
      <c r="BI337" s="230">
        <f>IF(N337="nulová",J337,0)</f>
        <v>0</v>
      </c>
      <c r="BJ337" s="23" t="s">
        <v>187</v>
      </c>
      <c r="BK337" s="230">
        <f>ROUND(I337*H337,0)</f>
        <v>0</v>
      </c>
      <c r="BL337" s="23" t="s">
        <v>224</v>
      </c>
      <c r="BM337" s="23" t="s">
        <v>652</v>
      </c>
    </row>
    <row r="338" spans="2:47" s="1" customFormat="1" ht="13.5">
      <c r="B338" s="45"/>
      <c r="C338" s="73"/>
      <c r="D338" s="233" t="s">
        <v>205</v>
      </c>
      <c r="E338" s="73"/>
      <c r="F338" s="254" t="s">
        <v>653</v>
      </c>
      <c r="G338" s="73"/>
      <c r="H338" s="73"/>
      <c r="I338" s="190"/>
      <c r="J338" s="73"/>
      <c r="K338" s="73"/>
      <c r="L338" s="71"/>
      <c r="M338" s="255"/>
      <c r="N338" s="46"/>
      <c r="O338" s="46"/>
      <c r="P338" s="46"/>
      <c r="Q338" s="46"/>
      <c r="R338" s="46"/>
      <c r="S338" s="46"/>
      <c r="T338" s="94"/>
      <c r="AT338" s="23" t="s">
        <v>205</v>
      </c>
      <c r="AU338" s="23" t="s">
        <v>187</v>
      </c>
    </row>
    <row r="339" spans="2:51" s="11" customFormat="1" ht="13.5">
      <c r="B339" s="231"/>
      <c r="C339" s="232"/>
      <c r="D339" s="233" t="s">
        <v>194</v>
      </c>
      <c r="E339" s="234" t="s">
        <v>22</v>
      </c>
      <c r="F339" s="235" t="s">
        <v>628</v>
      </c>
      <c r="G339" s="232"/>
      <c r="H339" s="236">
        <v>1.94</v>
      </c>
      <c r="I339" s="237"/>
      <c r="J339" s="232"/>
      <c r="K339" s="232"/>
      <c r="L339" s="238"/>
      <c r="M339" s="239"/>
      <c r="N339" s="240"/>
      <c r="O339" s="240"/>
      <c r="P339" s="240"/>
      <c r="Q339" s="240"/>
      <c r="R339" s="240"/>
      <c r="S339" s="240"/>
      <c r="T339" s="241"/>
      <c r="AT339" s="242" t="s">
        <v>194</v>
      </c>
      <c r="AU339" s="242" t="s">
        <v>187</v>
      </c>
      <c r="AV339" s="11" t="s">
        <v>187</v>
      </c>
      <c r="AW339" s="11" t="s">
        <v>35</v>
      </c>
      <c r="AX339" s="11" t="s">
        <v>73</v>
      </c>
      <c r="AY339" s="242" t="s">
        <v>180</v>
      </c>
    </row>
    <row r="340" spans="2:51" s="11" customFormat="1" ht="13.5">
      <c r="B340" s="231"/>
      <c r="C340" s="232"/>
      <c r="D340" s="233" t="s">
        <v>194</v>
      </c>
      <c r="E340" s="234" t="s">
        <v>22</v>
      </c>
      <c r="F340" s="235" t="s">
        <v>629</v>
      </c>
      <c r="G340" s="232"/>
      <c r="H340" s="236">
        <v>2.45</v>
      </c>
      <c r="I340" s="237"/>
      <c r="J340" s="232"/>
      <c r="K340" s="232"/>
      <c r="L340" s="238"/>
      <c r="M340" s="239"/>
      <c r="N340" s="240"/>
      <c r="O340" s="240"/>
      <c r="P340" s="240"/>
      <c r="Q340" s="240"/>
      <c r="R340" s="240"/>
      <c r="S340" s="240"/>
      <c r="T340" s="241"/>
      <c r="AT340" s="242" t="s">
        <v>194</v>
      </c>
      <c r="AU340" s="242" t="s">
        <v>187</v>
      </c>
      <c r="AV340" s="11" t="s">
        <v>187</v>
      </c>
      <c r="AW340" s="11" t="s">
        <v>35</v>
      </c>
      <c r="AX340" s="11" t="s">
        <v>73</v>
      </c>
      <c r="AY340" s="242" t="s">
        <v>180</v>
      </c>
    </row>
    <row r="341" spans="2:51" s="11" customFormat="1" ht="13.5">
      <c r="B341" s="231"/>
      <c r="C341" s="232"/>
      <c r="D341" s="233" t="s">
        <v>194</v>
      </c>
      <c r="E341" s="234" t="s">
        <v>22</v>
      </c>
      <c r="F341" s="235" t="s">
        <v>325</v>
      </c>
      <c r="G341" s="232"/>
      <c r="H341" s="236">
        <v>1.1</v>
      </c>
      <c r="I341" s="237"/>
      <c r="J341" s="232"/>
      <c r="K341" s="232"/>
      <c r="L341" s="238"/>
      <c r="M341" s="239"/>
      <c r="N341" s="240"/>
      <c r="O341" s="240"/>
      <c r="P341" s="240"/>
      <c r="Q341" s="240"/>
      <c r="R341" s="240"/>
      <c r="S341" s="240"/>
      <c r="T341" s="241"/>
      <c r="AT341" s="242" t="s">
        <v>194</v>
      </c>
      <c r="AU341" s="242" t="s">
        <v>187</v>
      </c>
      <c r="AV341" s="11" t="s">
        <v>187</v>
      </c>
      <c r="AW341" s="11" t="s">
        <v>35</v>
      </c>
      <c r="AX341" s="11" t="s">
        <v>73</v>
      </c>
      <c r="AY341" s="242" t="s">
        <v>180</v>
      </c>
    </row>
    <row r="342" spans="2:51" s="12" customFormat="1" ht="13.5">
      <c r="B342" s="243"/>
      <c r="C342" s="244"/>
      <c r="D342" s="233" t="s">
        <v>194</v>
      </c>
      <c r="E342" s="245" t="s">
        <v>22</v>
      </c>
      <c r="F342" s="246" t="s">
        <v>196</v>
      </c>
      <c r="G342" s="244"/>
      <c r="H342" s="247">
        <v>5.49</v>
      </c>
      <c r="I342" s="248"/>
      <c r="J342" s="244"/>
      <c r="K342" s="244"/>
      <c r="L342" s="249"/>
      <c r="M342" s="250"/>
      <c r="N342" s="251"/>
      <c r="O342" s="251"/>
      <c r="P342" s="251"/>
      <c r="Q342" s="251"/>
      <c r="R342" s="251"/>
      <c r="S342" s="251"/>
      <c r="T342" s="252"/>
      <c r="AT342" s="253" t="s">
        <v>194</v>
      </c>
      <c r="AU342" s="253" t="s">
        <v>187</v>
      </c>
      <c r="AV342" s="12" t="s">
        <v>186</v>
      </c>
      <c r="AW342" s="12" t="s">
        <v>35</v>
      </c>
      <c r="AX342" s="12" t="s">
        <v>10</v>
      </c>
      <c r="AY342" s="253" t="s">
        <v>180</v>
      </c>
    </row>
    <row r="343" spans="2:65" s="1" customFormat="1" ht="34.2" customHeight="1">
      <c r="B343" s="45"/>
      <c r="C343" s="220" t="s">
        <v>443</v>
      </c>
      <c r="D343" s="220" t="s">
        <v>182</v>
      </c>
      <c r="E343" s="221" t="s">
        <v>654</v>
      </c>
      <c r="F343" s="222" t="s">
        <v>655</v>
      </c>
      <c r="G343" s="223" t="s">
        <v>334</v>
      </c>
      <c r="H343" s="225"/>
      <c r="I343" s="225"/>
      <c r="J343" s="224">
        <f>ROUND(I343*H343,0)</f>
        <v>0</v>
      </c>
      <c r="K343" s="222" t="s">
        <v>193</v>
      </c>
      <c r="L343" s="71"/>
      <c r="M343" s="226" t="s">
        <v>22</v>
      </c>
      <c r="N343" s="227" t="s">
        <v>45</v>
      </c>
      <c r="O343" s="46"/>
      <c r="P343" s="228">
        <f>O343*H343</f>
        <v>0</v>
      </c>
      <c r="Q343" s="228">
        <v>0</v>
      </c>
      <c r="R343" s="228">
        <f>Q343*H343</f>
        <v>0</v>
      </c>
      <c r="S343" s="228">
        <v>0</v>
      </c>
      <c r="T343" s="229">
        <f>S343*H343</f>
        <v>0</v>
      </c>
      <c r="AR343" s="23" t="s">
        <v>224</v>
      </c>
      <c r="AT343" s="23" t="s">
        <v>182</v>
      </c>
      <c r="AU343" s="23" t="s">
        <v>187</v>
      </c>
      <c r="AY343" s="23" t="s">
        <v>180</v>
      </c>
      <c r="BE343" s="230">
        <f>IF(N343="základní",J343,0)</f>
        <v>0</v>
      </c>
      <c r="BF343" s="230">
        <f>IF(N343="snížená",J343,0)</f>
        <v>0</v>
      </c>
      <c r="BG343" s="230">
        <f>IF(N343="zákl. přenesená",J343,0)</f>
        <v>0</v>
      </c>
      <c r="BH343" s="230">
        <f>IF(N343="sníž. přenesená",J343,0)</f>
        <v>0</v>
      </c>
      <c r="BI343" s="230">
        <f>IF(N343="nulová",J343,0)</f>
        <v>0</v>
      </c>
      <c r="BJ343" s="23" t="s">
        <v>187</v>
      </c>
      <c r="BK343" s="230">
        <f>ROUND(I343*H343,0)</f>
        <v>0</v>
      </c>
      <c r="BL343" s="23" t="s">
        <v>224</v>
      </c>
      <c r="BM343" s="23" t="s">
        <v>656</v>
      </c>
    </row>
    <row r="344" spans="2:47" s="1" customFormat="1" ht="13.5">
      <c r="B344" s="45"/>
      <c r="C344" s="73"/>
      <c r="D344" s="233" t="s">
        <v>205</v>
      </c>
      <c r="E344" s="73"/>
      <c r="F344" s="254" t="s">
        <v>336</v>
      </c>
      <c r="G344" s="73"/>
      <c r="H344" s="73"/>
      <c r="I344" s="190"/>
      <c r="J344" s="73"/>
      <c r="K344" s="73"/>
      <c r="L344" s="71"/>
      <c r="M344" s="255"/>
      <c r="N344" s="46"/>
      <c r="O344" s="46"/>
      <c r="P344" s="46"/>
      <c r="Q344" s="46"/>
      <c r="R344" s="46"/>
      <c r="S344" s="46"/>
      <c r="T344" s="94"/>
      <c r="AT344" s="23" t="s">
        <v>205</v>
      </c>
      <c r="AU344" s="23" t="s">
        <v>187</v>
      </c>
    </row>
    <row r="345" spans="2:63" s="10" customFormat="1" ht="29.85" customHeight="1">
      <c r="B345" s="204"/>
      <c r="C345" s="205"/>
      <c r="D345" s="206" t="s">
        <v>72</v>
      </c>
      <c r="E345" s="218" t="s">
        <v>657</v>
      </c>
      <c r="F345" s="218" t="s">
        <v>658</v>
      </c>
      <c r="G345" s="205"/>
      <c r="H345" s="205"/>
      <c r="I345" s="208"/>
      <c r="J345" s="219">
        <f>BK345</f>
        <v>0</v>
      </c>
      <c r="K345" s="205"/>
      <c r="L345" s="210"/>
      <c r="M345" s="211"/>
      <c r="N345" s="212"/>
      <c r="O345" s="212"/>
      <c r="P345" s="213">
        <f>SUM(P346:P375)</f>
        <v>0</v>
      </c>
      <c r="Q345" s="212"/>
      <c r="R345" s="213">
        <f>SUM(R346:R375)</f>
        <v>0</v>
      </c>
      <c r="S345" s="212"/>
      <c r="T345" s="214">
        <f>SUM(T346:T375)</f>
        <v>0</v>
      </c>
      <c r="AR345" s="215" t="s">
        <v>187</v>
      </c>
      <c r="AT345" s="216" t="s">
        <v>72</v>
      </c>
      <c r="AU345" s="216" t="s">
        <v>10</v>
      </c>
      <c r="AY345" s="215" t="s">
        <v>180</v>
      </c>
      <c r="BK345" s="217">
        <f>SUM(BK346:BK375)</f>
        <v>0</v>
      </c>
    </row>
    <row r="346" spans="2:65" s="1" customFormat="1" ht="22.8" customHeight="1">
      <c r="B346" s="45"/>
      <c r="C346" s="220" t="s">
        <v>659</v>
      </c>
      <c r="D346" s="220" t="s">
        <v>182</v>
      </c>
      <c r="E346" s="221" t="s">
        <v>660</v>
      </c>
      <c r="F346" s="222" t="s">
        <v>661</v>
      </c>
      <c r="G346" s="223" t="s">
        <v>192</v>
      </c>
      <c r="H346" s="224">
        <v>13.81</v>
      </c>
      <c r="I346" s="225"/>
      <c r="J346" s="224">
        <f>ROUND(I346*H346,0)</f>
        <v>0</v>
      </c>
      <c r="K346" s="222" t="s">
        <v>193</v>
      </c>
      <c r="L346" s="71"/>
      <c r="M346" s="226" t="s">
        <v>22</v>
      </c>
      <c r="N346" s="227" t="s">
        <v>45</v>
      </c>
      <c r="O346" s="46"/>
      <c r="P346" s="228">
        <f>O346*H346</f>
        <v>0</v>
      </c>
      <c r="Q346" s="228">
        <v>0</v>
      </c>
      <c r="R346" s="228">
        <f>Q346*H346</f>
        <v>0</v>
      </c>
      <c r="S346" s="228">
        <v>0</v>
      </c>
      <c r="T346" s="229">
        <f>S346*H346</f>
        <v>0</v>
      </c>
      <c r="AR346" s="23" t="s">
        <v>224</v>
      </c>
      <c r="AT346" s="23" t="s">
        <v>182</v>
      </c>
      <c r="AU346" s="23" t="s">
        <v>187</v>
      </c>
      <c r="AY346" s="23" t="s">
        <v>180</v>
      </c>
      <c r="BE346" s="230">
        <f>IF(N346="základní",J346,0)</f>
        <v>0</v>
      </c>
      <c r="BF346" s="230">
        <f>IF(N346="snížená",J346,0)</f>
        <v>0</v>
      </c>
      <c r="BG346" s="230">
        <f>IF(N346="zákl. přenesená",J346,0)</f>
        <v>0</v>
      </c>
      <c r="BH346" s="230">
        <f>IF(N346="sníž. přenesená",J346,0)</f>
        <v>0</v>
      </c>
      <c r="BI346" s="230">
        <f>IF(N346="nulová",J346,0)</f>
        <v>0</v>
      </c>
      <c r="BJ346" s="23" t="s">
        <v>187</v>
      </c>
      <c r="BK346" s="230">
        <f>ROUND(I346*H346,0)</f>
        <v>0</v>
      </c>
      <c r="BL346" s="23" t="s">
        <v>224</v>
      </c>
      <c r="BM346" s="23" t="s">
        <v>662</v>
      </c>
    </row>
    <row r="347" spans="2:47" s="1" customFormat="1" ht="13.5">
      <c r="B347" s="45"/>
      <c r="C347" s="73"/>
      <c r="D347" s="233" t="s">
        <v>205</v>
      </c>
      <c r="E347" s="73"/>
      <c r="F347" s="254" t="s">
        <v>663</v>
      </c>
      <c r="G347" s="73"/>
      <c r="H347" s="73"/>
      <c r="I347" s="190"/>
      <c r="J347" s="73"/>
      <c r="K347" s="73"/>
      <c r="L347" s="71"/>
      <c r="M347" s="255"/>
      <c r="N347" s="46"/>
      <c r="O347" s="46"/>
      <c r="P347" s="46"/>
      <c r="Q347" s="46"/>
      <c r="R347" s="46"/>
      <c r="S347" s="46"/>
      <c r="T347" s="94"/>
      <c r="AT347" s="23" t="s">
        <v>205</v>
      </c>
      <c r="AU347" s="23" t="s">
        <v>187</v>
      </c>
    </row>
    <row r="348" spans="2:51" s="11" customFormat="1" ht="13.5">
      <c r="B348" s="231"/>
      <c r="C348" s="232"/>
      <c r="D348" s="233" t="s">
        <v>194</v>
      </c>
      <c r="E348" s="234" t="s">
        <v>22</v>
      </c>
      <c r="F348" s="235" t="s">
        <v>664</v>
      </c>
      <c r="G348" s="232"/>
      <c r="H348" s="236">
        <v>13.81</v>
      </c>
      <c r="I348" s="237"/>
      <c r="J348" s="232"/>
      <c r="K348" s="232"/>
      <c r="L348" s="238"/>
      <c r="M348" s="239"/>
      <c r="N348" s="240"/>
      <c r="O348" s="240"/>
      <c r="P348" s="240"/>
      <c r="Q348" s="240"/>
      <c r="R348" s="240"/>
      <c r="S348" s="240"/>
      <c r="T348" s="241"/>
      <c r="AT348" s="242" t="s">
        <v>194</v>
      </c>
      <c r="AU348" s="242" t="s">
        <v>187</v>
      </c>
      <c r="AV348" s="11" t="s">
        <v>187</v>
      </c>
      <c r="AW348" s="11" t="s">
        <v>35</v>
      </c>
      <c r="AX348" s="11" t="s">
        <v>73</v>
      </c>
      <c r="AY348" s="242" t="s">
        <v>180</v>
      </c>
    </row>
    <row r="349" spans="2:51" s="12" customFormat="1" ht="13.5">
      <c r="B349" s="243"/>
      <c r="C349" s="244"/>
      <c r="D349" s="233" t="s">
        <v>194</v>
      </c>
      <c r="E349" s="245" t="s">
        <v>22</v>
      </c>
      <c r="F349" s="246" t="s">
        <v>196</v>
      </c>
      <c r="G349" s="244"/>
      <c r="H349" s="247">
        <v>13.81</v>
      </c>
      <c r="I349" s="248"/>
      <c r="J349" s="244"/>
      <c r="K349" s="244"/>
      <c r="L349" s="249"/>
      <c r="M349" s="250"/>
      <c r="N349" s="251"/>
      <c r="O349" s="251"/>
      <c r="P349" s="251"/>
      <c r="Q349" s="251"/>
      <c r="R349" s="251"/>
      <c r="S349" s="251"/>
      <c r="T349" s="252"/>
      <c r="AT349" s="253" t="s">
        <v>194</v>
      </c>
      <c r="AU349" s="253" t="s">
        <v>187</v>
      </c>
      <c r="AV349" s="12" t="s">
        <v>186</v>
      </c>
      <c r="AW349" s="12" t="s">
        <v>35</v>
      </c>
      <c r="AX349" s="12" t="s">
        <v>10</v>
      </c>
      <c r="AY349" s="253" t="s">
        <v>180</v>
      </c>
    </row>
    <row r="350" spans="2:65" s="1" customFormat="1" ht="14.4" customHeight="1">
      <c r="B350" s="45"/>
      <c r="C350" s="220" t="s">
        <v>447</v>
      </c>
      <c r="D350" s="220" t="s">
        <v>182</v>
      </c>
      <c r="E350" s="221" t="s">
        <v>665</v>
      </c>
      <c r="F350" s="222" t="s">
        <v>666</v>
      </c>
      <c r="G350" s="223" t="s">
        <v>192</v>
      </c>
      <c r="H350" s="224">
        <v>19.3</v>
      </c>
      <c r="I350" s="225"/>
      <c r="J350" s="224">
        <f>ROUND(I350*H350,0)</f>
        <v>0</v>
      </c>
      <c r="K350" s="222" t="s">
        <v>193</v>
      </c>
      <c r="L350" s="71"/>
      <c r="M350" s="226" t="s">
        <v>22</v>
      </c>
      <c r="N350" s="227" t="s">
        <v>45</v>
      </c>
      <c r="O350" s="46"/>
      <c r="P350" s="228">
        <f>O350*H350</f>
        <v>0</v>
      </c>
      <c r="Q350" s="228">
        <v>0</v>
      </c>
      <c r="R350" s="228">
        <f>Q350*H350</f>
        <v>0</v>
      </c>
      <c r="S350" s="228">
        <v>0</v>
      </c>
      <c r="T350" s="229">
        <f>S350*H350</f>
        <v>0</v>
      </c>
      <c r="AR350" s="23" t="s">
        <v>224</v>
      </c>
      <c r="AT350" s="23" t="s">
        <v>182</v>
      </c>
      <c r="AU350" s="23" t="s">
        <v>187</v>
      </c>
      <c r="AY350" s="23" t="s">
        <v>180</v>
      </c>
      <c r="BE350" s="230">
        <f>IF(N350="základní",J350,0)</f>
        <v>0</v>
      </c>
      <c r="BF350" s="230">
        <f>IF(N350="snížená",J350,0)</f>
        <v>0</v>
      </c>
      <c r="BG350" s="230">
        <f>IF(N350="zákl. přenesená",J350,0)</f>
        <v>0</v>
      </c>
      <c r="BH350" s="230">
        <f>IF(N350="sníž. přenesená",J350,0)</f>
        <v>0</v>
      </c>
      <c r="BI350" s="230">
        <f>IF(N350="nulová",J350,0)</f>
        <v>0</v>
      </c>
      <c r="BJ350" s="23" t="s">
        <v>187</v>
      </c>
      <c r="BK350" s="230">
        <f>ROUND(I350*H350,0)</f>
        <v>0</v>
      </c>
      <c r="BL350" s="23" t="s">
        <v>224</v>
      </c>
      <c r="BM350" s="23" t="s">
        <v>667</v>
      </c>
    </row>
    <row r="351" spans="2:51" s="11" customFormat="1" ht="13.5">
      <c r="B351" s="231"/>
      <c r="C351" s="232"/>
      <c r="D351" s="233" t="s">
        <v>194</v>
      </c>
      <c r="E351" s="234" t="s">
        <v>22</v>
      </c>
      <c r="F351" s="235" t="s">
        <v>664</v>
      </c>
      <c r="G351" s="232"/>
      <c r="H351" s="236">
        <v>13.81</v>
      </c>
      <c r="I351" s="237"/>
      <c r="J351" s="232"/>
      <c r="K351" s="232"/>
      <c r="L351" s="238"/>
      <c r="M351" s="239"/>
      <c r="N351" s="240"/>
      <c r="O351" s="240"/>
      <c r="P351" s="240"/>
      <c r="Q351" s="240"/>
      <c r="R351" s="240"/>
      <c r="S351" s="240"/>
      <c r="T351" s="241"/>
      <c r="AT351" s="242" t="s">
        <v>194</v>
      </c>
      <c r="AU351" s="242" t="s">
        <v>187</v>
      </c>
      <c r="AV351" s="11" t="s">
        <v>187</v>
      </c>
      <c r="AW351" s="11" t="s">
        <v>35</v>
      </c>
      <c r="AX351" s="11" t="s">
        <v>73</v>
      </c>
      <c r="AY351" s="242" t="s">
        <v>180</v>
      </c>
    </row>
    <row r="352" spans="2:51" s="11" customFormat="1" ht="13.5">
      <c r="B352" s="231"/>
      <c r="C352" s="232"/>
      <c r="D352" s="233" t="s">
        <v>194</v>
      </c>
      <c r="E352" s="234" t="s">
        <v>22</v>
      </c>
      <c r="F352" s="235" t="s">
        <v>628</v>
      </c>
      <c r="G352" s="232"/>
      <c r="H352" s="236">
        <v>1.94</v>
      </c>
      <c r="I352" s="237"/>
      <c r="J352" s="232"/>
      <c r="K352" s="232"/>
      <c r="L352" s="238"/>
      <c r="M352" s="239"/>
      <c r="N352" s="240"/>
      <c r="O352" s="240"/>
      <c r="P352" s="240"/>
      <c r="Q352" s="240"/>
      <c r="R352" s="240"/>
      <c r="S352" s="240"/>
      <c r="T352" s="241"/>
      <c r="AT352" s="242" t="s">
        <v>194</v>
      </c>
      <c r="AU352" s="242" t="s">
        <v>187</v>
      </c>
      <c r="AV352" s="11" t="s">
        <v>187</v>
      </c>
      <c r="AW352" s="11" t="s">
        <v>35</v>
      </c>
      <c r="AX352" s="11" t="s">
        <v>73</v>
      </c>
      <c r="AY352" s="242" t="s">
        <v>180</v>
      </c>
    </row>
    <row r="353" spans="2:51" s="11" customFormat="1" ht="13.5">
      <c r="B353" s="231"/>
      <c r="C353" s="232"/>
      <c r="D353" s="233" t="s">
        <v>194</v>
      </c>
      <c r="E353" s="234" t="s">
        <v>22</v>
      </c>
      <c r="F353" s="235" t="s">
        <v>324</v>
      </c>
      <c r="G353" s="232"/>
      <c r="H353" s="236">
        <v>2.45</v>
      </c>
      <c r="I353" s="237"/>
      <c r="J353" s="232"/>
      <c r="K353" s="232"/>
      <c r="L353" s="238"/>
      <c r="M353" s="239"/>
      <c r="N353" s="240"/>
      <c r="O353" s="240"/>
      <c r="P353" s="240"/>
      <c r="Q353" s="240"/>
      <c r="R353" s="240"/>
      <c r="S353" s="240"/>
      <c r="T353" s="241"/>
      <c r="AT353" s="242" t="s">
        <v>194</v>
      </c>
      <c r="AU353" s="242" t="s">
        <v>187</v>
      </c>
      <c r="AV353" s="11" t="s">
        <v>187</v>
      </c>
      <c r="AW353" s="11" t="s">
        <v>35</v>
      </c>
      <c r="AX353" s="11" t="s">
        <v>73</v>
      </c>
      <c r="AY353" s="242" t="s">
        <v>180</v>
      </c>
    </row>
    <row r="354" spans="2:51" s="11" customFormat="1" ht="13.5">
      <c r="B354" s="231"/>
      <c r="C354" s="232"/>
      <c r="D354" s="233" t="s">
        <v>194</v>
      </c>
      <c r="E354" s="234" t="s">
        <v>22</v>
      </c>
      <c r="F354" s="235" t="s">
        <v>325</v>
      </c>
      <c r="G354" s="232"/>
      <c r="H354" s="236">
        <v>1.1</v>
      </c>
      <c r="I354" s="237"/>
      <c r="J354" s="232"/>
      <c r="K354" s="232"/>
      <c r="L354" s="238"/>
      <c r="M354" s="239"/>
      <c r="N354" s="240"/>
      <c r="O354" s="240"/>
      <c r="P354" s="240"/>
      <c r="Q354" s="240"/>
      <c r="R354" s="240"/>
      <c r="S354" s="240"/>
      <c r="T354" s="241"/>
      <c r="AT354" s="242" t="s">
        <v>194</v>
      </c>
      <c r="AU354" s="242" t="s">
        <v>187</v>
      </c>
      <c r="AV354" s="11" t="s">
        <v>187</v>
      </c>
      <c r="AW354" s="11" t="s">
        <v>35</v>
      </c>
      <c r="AX354" s="11" t="s">
        <v>73</v>
      </c>
      <c r="AY354" s="242" t="s">
        <v>180</v>
      </c>
    </row>
    <row r="355" spans="2:51" s="12" customFormat="1" ht="13.5">
      <c r="B355" s="243"/>
      <c r="C355" s="244"/>
      <c r="D355" s="233" t="s">
        <v>194</v>
      </c>
      <c r="E355" s="245" t="s">
        <v>22</v>
      </c>
      <c r="F355" s="246" t="s">
        <v>196</v>
      </c>
      <c r="G355" s="244"/>
      <c r="H355" s="247">
        <v>19.3</v>
      </c>
      <c r="I355" s="248"/>
      <c r="J355" s="244"/>
      <c r="K355" s="244"/>
      <c r="L355" s="249"/>
      <c r="M355" s="250"/>
      <c r="N355" s="251"/>
      <c r="O355" s="251"/>
      <c r="P355" s="251"/>
      <c r="Q355" s="251"/>
      <c r="R355" s="251"/>
      <c r="S355" s="251"/>
      <c r="T355" s="252"/>
      <c r="AT355" s="253" t="s">
        <v>194</v>
      </c>
      <c r="AU355" s="253" t="s">
        <v>187</v>
      </c>
      <c r="AV355" s="12" t="s">
        <v>186</v>
      </c>
      <c r="AW355" s="12" t="s">
        <v>35</v>
      </c>
      <c r="AX355" s="12" t="s">
        <v>10</v>
      </c>
      <c r="AY355" s="253" t="s">
        <v>180</v>
      </c>
    </row>
    <row r="356" spans="2:65" s="1" customFormat="1" ht="22.8" customHeight="1">
      <c r="B356" s="45"/>
      <c r="C356" s="220" t="s">
        <v>668</v>
      </c>
      <c r="D356" s="220" t="s">
        <v>182</v>
      </c>
      <c r="E356" s="221" t="s">
        <v>669</v>
      </c>
      <c r="F356" s="222" t="s">
        <v>670</v>
      </c>
      <c r="G356" s="223" t="s">
        <v>192</v>
      </c>
      <c r="H356" s="224">
        <v>13.81</v>
      </c>
      <c r="I356" s="225"/>
      <c r="J356" s="224">
        <f>ROUND(I356*H356,0)</f>
        <v>0</v>
      </c>
      <c r="K356" s="222" t="s">
        <v>193</v>
      </c>
      <c r="L356" s="71"/>
      <c r="M356" s="226" t="s">
        <v>22</v>
      </c>
      <c r="N356" s="227" t="s">
        <v>45</v>
      </c>
      <c r="O356" s="46"/>
      <c r="P356" s="228">
        <f>O356*H356</f>
        <v>0</v>
      </c>
      <c r="Q356" s="228">
        <v>0</v>
      </c>
      <c r="R356" s="228">
        <f>Q356*H356</f>
        <v>0</v>
      </c>
      <c r="S356" s="228">
        <v>0</v>
      </c>
      <c r="T356" s="229">
        <f>S356*H356</f>
        <v>0</v>
      </c>
      <c r="AR356" s="23" t="s">
        <v>224</v>
      </c>
      <c r="AT356" s="23" t="s">
        <v>182</v>
      </c>
      <c r="AU356" s="23" t="s">
        <v>187</v>
      </c>
      <c r="AY356" s="23" t="s">
        <v>180</v>
      </c>
      <c r="BE356" s="230">
        <f>IF(N356="základní",J356,0)</f>
        <v>0</v>
      </c>
      <c r="BF356" s="230">
        <f>IF(N356="snížená",J356,0)</f>
        <v>0</v>
      </c>
      <c r="BG356" s="230">
        <f>IF(N356="zákl. přenesená",J356,0)</f>
        <v>0</v>
      </c>
      <c r="BH356" s="230">
        <f>IF(N356="sníž. přenesená",J356,0)</f>
        <v>0</v>
      </c>
      <c r="BI356" s="230">
        <f>IF(N356="nulová",J356,0)</f>
        <v>0</v>
      </c>
      <c r="BJ356" s="23" t="s">
        <v>187</v>
      </c>
      <c r="BK356" s="230">
        <f>ROUND(I356*H356,0)</f>
        <v>0</v>
      </c>
      <c r="BL356" s="23" t="s">
        <v>224</v>
      </c>
      <c r="BM356" s="23" t="s">
        <v>671</v>
      </c>
    </row>
    <row r="357" spans="2:51" s="11" customFormat="1" ht="13.5">
      <c r="B357" s="231"/>
      <c r="C357" s="232"/>
      <c r="D357" s="233" t="s">
        <v>194</v>
      </c>
      <c r="E357" s="234" t="s">
        <v>22</v>
      </c>
      <c r="F357" s="235" t="s">
        <v>664</v>
      </c>
      <c r="G357" s="232"/>
      <c r="H357" s="236">
        <v>13.81</v>
      </c>
      <c r="I357" s="237"/>
      <c r="J357" s="232"/>
      <c r="K357" s="232"/>
      <c r="L357" s="238"/>
      <c r="M357" s="239"/>
      <c r="N357" s="240"/>
      <c r="O357" s="240"/>
      <c r="P357" s="240"/>
      <c r="Q357" s="240"/>
      <c r="R357" s="240"/>
      <c r="S357" s="240"/>
      <c r="T357" s="241"/>
      <c r="AT357" s="242" t="s">
        <v>194</v>
      </c>
      <c r="AU357" s="242" t="s">
        <v>187</v>
      </c>
      <c r="AV357" s="11" t="s">
        <v>187</v>
      </c>
      <c r="AW357" s="11" t="s">
        <v>35</v>
      </c>
      <c r="AX357" s="11" t="s">
        <v>73</v>
      </c>
      <c r="AY357" s="242" t="s">
        <v>180</v>
      </c>
    </row>
    <row r="358" spans="2:51" s="12" customFormat="1" ht="13.5">
      <c r="B358" s="243"/>
      <c r="C358" s="244"/>
      <c r="D358" s="233" t="s">
        <v>194</v>
      </c>
      <c r="E358" s="245" t="s">
        <v>22</v>
      </c>
      <c r="F358" s="246" t="s">
        <v>196</v>
      </c>
      <c r="G358" s="244"/>
      <c r="H358" s="247">
        <v>13.81</v>
      </c>
      <c r="I358" s="248"/>
      <c r="J358" s="244"/>
      <c r="K358" s="244"/>
      <c r="L358" s="249"/>
      <c r="M358" s="250"/>
      <c r="N358" s="251"/>
      <c r="O358" s="251"/>
      <c r="P358" s="251"/>
      <c r="Q358" s="251"/>
      <c r="R358" s="251"/>
      <c r="S358" s="251"/>
      <c r="T358" s="252"/>
      <c r="AT358" s="253" t="s">
        <v>194</v>
      </c>
      <c r="AU358" s="253" t="s">
        <v>187</v>
      </c>
      <c r="AV358" s="12" t="s">
        <v>186</v>
      </c>
      <c r="AW358" s="12" t="s">
        <v>35</v>
      </c>
      <c r="AX358" s="12" t="s">
        <v>10</v>
      </c>
      <c r="AY358" s="253" t="s">
        <v>180</v>
      </c>
    </row>
    <row r="359" spans="2:65" s="1" customFormat="1" ht="14.4" customHeight="1">
      <c r="B359" s="45"/>
      <c r="C359" s="266" t="s">
        <v>451</v>
      </c>
      <c r="D359" s="266" t="s">
        <v>594</v>
      </c>
      <c r="E359" s="267" t="s">
        <v>672</v>
      </c>
      <c r="F359" s="268" t="s">
        <v>673</v>
      </c>
      <c r="G359" s="269" t="s">
        <v>192</v>
      </c>
      <c r="H359" s="270">
        <v>15.19</v>
      </c>
      <c r="I359" s="271"/>
      <c r="J359" s="270">
        <f>ROUND(I359*H359,0)</f>
        <v>0</v>
      </c>
      <c r="K359" s="268" t="s">
        <v>193</v>
      </c>
      <c r="L359" s="272"/>
      <c r="M359" s="273" t="s">
        <v>22</v>
      </c>
      <c r="N359" s="274" t="s">
        <v>45</v>
      </c>
      <c r="O359" s="46"/>
      <c r="P359" s="228">
        <f>O359*H359</f>
        <v>0</v>
      </c>
      <c r="Q359" s="228">
        <v>0</v>
      </c>
      <c r="R359" s="228">
        <f>Q359*H359</f>
        <v>0</v>
      </c>
      <c r="S359" s="228">
        <v>0</v>
      </c>
      <c r="T359" s="229">
        <f>S359*H359</f>
        <v>0</v>
      </c>
      <c r="AR359" s="23" t="s">
        <v>270</v>
      </c>
      <c r="AT359" s="23" t="s">
        <v>594</v>
      </c>
      <c r="AU359" s="23" t="s">
        <v>187</v>
      </c>
      <c r="AY359" s="23" t="s">
        <v>180</v>
      </c>
      <c r="BE359" s="230">
        <f>IF(N359="základní",J359,0)</f>
        <v>0</v>
      </c>
      <c r="BF359" s="230">
        <f>IF(N359="snížená",J359,0)</f>
        <v>0</v>
      </c>
      <c r="BG359" s="230">
        <f>IF(N359="zákl. přenesená",J359,0)</f>
        <v>0</v>
      </c>
      <c r="BH359" s="230">
        <f>IF(N359="sníž. přenesená",J359,0)</f>
        <v>0</v>
      </c>
      <c r="BI359" s="230">
        <f>IF(N359="nulová",J359,0)</f>
        <v>0</v>
      </c>
      <c r="BJ359" s="23" t="s">
        <v>187</v>
      </c>
      <c r="BK359" s="230">
        <f>ROUND(I359*H359,0)</f>
        <v>0</v>
      </c>
      <c r="BL359" s="23" t="s">
        <v>224</v>
      </c>
      <c r="BM359" s="23" t="s">
        <v>674</v>
      </c>
    </row>
    <row r="360" spans="2:51" s="11" customFormat="1" ht="13.5">
      <c r="B360" s="231"/>
      <c r="C360" s="232"/>
      <c r="D360" s="233" t="s">
        <v>194</v>
      </c>
      <c r="E360" s="234" t="s">
        <v>22</v>
      </c>
      <c r="F360" s="235" t="s">
        <v>675</v>
      </c>
      <c r="G360" s="232"/>
      <c r="H360" s="236">
        <v>15.19</v>
      </c>
      <c r="I360" s="237"/>
      <c r="J360" s="232"/>
      <c r="K360" s="232"/>
      <c r="L360" s="238"/>
      <c r="M360" s="239"/>
      <c r="N360" s="240"/>
      <c r="O360" s="240"/>
      <c r="P360" s="240"/>
      <c r="Q360" s="240"/>
      <c r="R360" s="240"/>
      <c r="S360" s="240"/>
      <c r="T360" s="241"/>
      <c r="AT360" s="242" t="s">
        <v>194</v>
      </c>
      <c r="AU360" s="242" t="s">
        <v>187</v>
      </c>
      <c r="AV360" s="11" t="s">
        <v>187</v>
      </c>
      <c r="AW360" s="11" t="s">
        <v>35</v>
      </c>
      <c r="AX360" s="11" t="s">
        <v>73</v>
      </c>
      <c r="AY360" s="242" t="s">
        <v>180</v>
      </c>
    </row>
    <row r="361" spans="2:51" s="12" customFormat="1" ht="13.5">
      <c r="B361" s="243"/>
      <c r="C361" s="244"/>
      <c r="D361" s="233" t="s">
        <v>194</v>
      </c>
      <c r="E361" s="245" t="s">
        <v>22</v>
      </c>
      <c r="F361" s="246" t="s">
        <v>196</v>
      </c>
      <c r="G361" s="244"/>
      <c r="H361" s="247">
        <v>15.19</v>
      </c>
      <c r="I361" s="248"/>
      <c r="J361" s="244"/>
      <c r="K361" s="244"/>
      <c r="L361" s="249"/>
      <c r="M361" s="250"/>
      <c r="N361" s="251"/>
      <c r="O361" s="251"/>
      <c r="P361" s="251"/>
      <c r="Q361" s="251"/>
      <c r="R361" s="251"/>
      <c r="S361" s="251"/>
      <c r="T361" s="252"/>
      <c r="AT361" s="253" t="s">
        <v>194</v>
      </c>
      <c r="AU361" s="253" t="s">
        <v>187</v>
      </c>
      <c r="AV361" s="12" t="s">
        <v>186</v>
      </c>
      <c r="AW361" s="12" t="s">
        <v>35</v>
      </c>
      <c r="AX361" s="12" t="s">
        <v>10</v>
      </c>
      <c r="AY361" s="253" t="s">
        <v>180</v>
      </c>
    </row>
    <row r="362" spans="2:65" s="1" customFormat="1" ht="14.4" customHeight="1">
      <c r="B362" s="45"/>
      <c r="C362" s="220" t="s">
        <v>676</v>
      </c>
      <c r="D362" s="220" t="s">
        <v>182</v>
      </c>
      <c r="E362" s="221" t="s">
        <v>677</v>
      </c>
      <c r="F362" s="222" t="s">
        <v>678</v>
      </c>
      <c r="G362" s="223" t="s">
        <v>203</v>
      </c>
      <c r="H362" s="224">
        <v>25.66</v>
      </c>
      <c r="I362" s="225"/>
      <c r="J362" s="224">
        <f>ROUND(I362*H362,0)</f>
        <v>0</v>
      </c>
      <c r="K362" s="222" t="s">
        <v>193</v>
      </c>
      <c r="L362" s="71"/>
      <c r="M362" s="226" t="s">
        <v>22</v>
      </c>
      <c r="N362" s="227" t="s">
        <v>45</v>
      </c>
      <c r="O362" s="46"/>
      <c r="P362" s="228">
        <f>O362*H362</f>
        <v>0</v>
      </c>
      <c r="Q362" s="228">
        <v>0</v>
      </c>
      <c r="R362" s="228">
        <f>Q362*H362</f>
        <v>0</v>
      </c>
      <c r="S362" s="228">
        <v>0</v>
      </c>
      <c r="T362" s="229">
        <f>S362*H362</f>
        <v>0</v>
      </c>
      <c r="AR362" s="23" t="s">
        <v>224</v>
      </c>
      <c r="AT362" s="23" t="s">
        <v>182</v>
      </c>
      <c r="AU362" s="23" t="s">
        <v>187</v>
      </c>
      <c r="AY362" s="23" t="s">
        <v>180</v>
      </c>
      <c r="BE362" s="230">
        <f>IF(N362="základní",J362,0)</f>
        <v>0</v>
      </c>
      <c r="BF362" s="230">
        <f>IF(N362="snížená",J362,0)</f>
        <v>0</v>
      </c>
      <c r="BG362" s="230">
        <f>IF(N362="zákl. přenesená",J362,0)</f>
        <v>0</v>
      </c>
      <c r="BH362" s="230">
        <f>IF(N362="sníž. přenesená",J362,0)</f>
        <v>0</v>
      </c>
      <c r="BI362" s="230">
        <f>IF(N362="nulová",J362,0)</f>
        <v>0</v>
      </c>
      <c r="BJ362" s="23" t="s">
        <v>187</v>
      </c>
      <c r="BK362" s="230">
        <f>ROUND(I362*H362,0)</f>
        <v>0</v>
      </c>
      <c r="BL362" s="23" t="s">
        <v>224</v>
      </c>
      <c r="BM362" s="23" t="s">
        <v>679</v>
      </c>
    </row>
    <row r="363" spans="2:51" s="11" customFormat="1" ht="13.5">
      <c r="B363" s="231"/>
      <c r="C363" s="232"/>
      <c r="D363" s="233" t="s">
        <v>194</v>
      </c>
      <c r="E363" s="234" t="s">
        <v>22</v>
      </c>
      <c r="F363" s="235" t="s">
        <v>680</v>
      </c>
      <c r="G363" s="232"/>
      <c r="H363" s="236">
        <v>14.1</v>
      </c>
      <c r="I363" s="237"/>
      <c r="J363" s="232"/>
      <c r="K363" s="232"/>
      <c r="L363" s="238"/>
      <c r="M363" s="239"/>
      <c r="N363" s="240"/>
      <c r="O363" s="240"/>
      <c r="P363" s="240"/>
      <c r="Q363" s="240"/>
      <c r="R363" s="240"/>
      <c r="S363" s="240"/>
      <c r="T363" s="241"/>
      <c r="AT363" s="242" t="s">
        <v>194</v>
      </c>
      <c r="AU363" s="242" t="s">
        <v>187</v>
      </c>
      <c r="AV363" s="11" t="s">
        <v>187</v>
      </c>
      <c r="AW363" s="11" t="s">
        <v>35</v>
      </c>
      <c r="AX363" s="11" t="s">
        <v>73</v>
      </c>
      <c r="AY363" s="242" t="s">
        <v>180</v>
      </c>
    </row>
    <row r="364" spans="2:51" s="11" customFormat="1" ht="13.5">
      <c r="B364" s="231"/>
      <c r="C364" s="232"/>
      <c r="D364" s="233" t="s">
        <v>194</v>
      </c>
      <c r="E364" s="234" t="s">
        <v>22</v>
      </c>
      <c r="F364" s="235" t="s">
        <v>681</v>
      </c>
      <c r="G364" s="232"/>
      <c r="H364" s="236">
        <v>2.72</v>
      </c>
      <c r="I364" s="237"/>
      <c r="J364" s="232"/>
      <c r="K364" s="232"/>
      <c r="L364" s="238"/>
      <c r="M364" s="239"/>
      <c r="N364" s="240"/>
      <c r="O364" s="240"/>
      <c r="P364" s="240"/>
      <c r="Q364" s="240"/>
      <c r="R364" s="240"/>
      <c r="S364" s="240"/>
      <c r="T364" s="241"/>
      <c r="AT364" s="242" t="s">
        <v>194</v>
      </c>
      <c r="AU364" s="242" t="s">
        <v>187</v>
      </c>
      <c r="AV364" s="11" t="s">
        <v>187</v>
      </c>
      <c r="AW364" s="11" t="s">
        <v>35</v>
      </c>
      <c r="AX364" s="11" t="s">
        <v>73</v>
      </c>
      <c r="AY364" s="242" t="s">
        <v>180</v>
      </c>
    </row>
    <row r="365" spans="2:51" s="11" customFormat="1" ht="13.5">
      <c r="B365" s="231"/>
      <c r="C365" s="232"/>
      <c r="D365" s="233" t="s">
        <v>194</v>
      </c>
      <c r="E365" s="234" t="s">
        <v>22</v>
      </c>
      <c r="F365" s="235" t="s">
        <v>682</v>
      </c>
      <c r="G365" s="232"/>
      <c r="H365" s="236">
        <v>5.1</v>
      </c>
      <c r="I365" s="237"/>
      <c r="J365" s="232"/>
      <c r="K365" s="232"/>
      <c r="L365" s="238"/>
      <c r="M365" s="239"/>
      <c r="N365" s="240"/>
      <c r="O365" s="240"/>
      <c r="P365" s="240"/>
      <c r="Q365" s="240"/>
      <c r="R365" s="240"/>
      <c r="S365" s="240"/>
      <c r="T365" s="241"/>
      <c r="AT365" s="242" t="s">
        <v>194</v>
      </c>
      <c r="AU365" s="242" t="s">
        <v>187</v>
      </c>
      <c r="AV365" s="11" t="s">
        <v>187</v>
      </c>
      <c r="AW365" s="11" t="s">
        <v>35</v>
      </c>
      <c r="AX365" s="11" t="s">
        <v>73</v>
      </c>
      <c r="AY365" s="242" t="s">
        <v>180</v>
      </c>
    </row>
    <row r="366" spans="2:51" s="11" customFormat="1" ht="13.5">
      <c r="B366" s="231"/>
      <c r="C366" s="232"/>
      <c r="D366" s="233" t="s">
        <v>194</v>
      </c>
      <c r="E366" s="234" t="s">
        <v>22</v>
      </c>
      <c r="F366" s="235" t="s">
        <v>683</v>
      </c>
      <c r="G366" s="232"/>
      <c r="H366" s="236">
        <v>3.74</v>
      </c>
      <c r="I366" s="237"/>
      <c r="J366" s="232"/>
      <c r="K366" s="232"/>
      <c r="L366" s="238"/>
      <c r="M366" s="239"/>
      <c r="N366" s="240"/>
      <c r="O366" s="240"/>
      <c r="P366" s="240"/>
      <c r="Q366" s="240"/>
      <c r="R366" s="240"/>
      <c r="S366" s="240"/>
      <c r="T366" s="241"/>
      <c r="AT366" s="242" t="s">
        <v>194</v>
      </c>
      <c r="AU366" s="242" t="s">
        <v>187</v>
      </c>
      <c r="AV366" s="11" t="s">
        <v>187</v>
      </c>
      <c r="AW366" s="11" t="s">
        <v>35</v>
      </c>
      <c r="AX366" s="11" t="s">
        <v>73</v>
      </c>
      <c r="AY366" s="242" t="s">
        <v>180</v>
      </c>
    </row>
    <row r="367" spans="2:51" s="12" customFormat="1" ht="13.5">
      <c r="B367" s="243"/>
      <c r="C367" s="244"/>
      <c r="D367" s="233" t="s">
        <v>194</v>
      </c>
      <c r="E367" s="245" t="s">
        <v>22</v>
      </c>
      <c r="F367" s="246" t="s">
        <v>196</v>
      </c>
      <c r="G367" s="244"/>
      <c r="H367" s="247">
        <v>25.66</v>
      </c>
      <c r="I367" s="248"/>
      <c r="J367" s="244"/>
      <c r="K367" s="244"/>
      <c r="L367" s="249"/>
      <c r="M367" s="250"/>
      <c r="N367" s="251"/>
      <c r="O367" s="251"/>
      <c r="P367" s="251"/>
      <c r="Q367" s="251"/>
      <c r="R367" s="251"/>
      <c r="S367" s="251"/>
      <c r="T367" s="252"/>
      <c r="AT367" s="253" t="s">
        <v>194</v>
      </c>
      <c r="AU367" s="253" t="s">
        <v>187</v>
      </c>
      <c r="AV367" s="12" t="s">
        <v>186</v>
      </c>
      <c r="AW367" s="12" t="s">
        <v>35</v>
      </c>
      <c r="AX367" s="12" t="s">
        <v>10</v>
      </c>
      <c r="AY367" s="253" t="s">
        <v>180</v>
      </c>
    </row>
    <row r="368" spans="2:65" s="1" customFormat="1" ht="14.4" customHeight="1">
      <c r="B368" s="45"/>
      <c r="C368" s="220" t="s">
        <v>455</v>
      </c>
      <c r="D368" s="220" t="s">
        <v>182</v>
      </c>
      <c r="E368" s="221" t="s">
        <v>684</v>
      </c>
      <c r="F368" s="222" t="s">
        <v>685</v>
      </c>
      <c r="G368" s="223" t="s">
        <v>203</v>
      </c>
      <c r="H368" s="224">
        <v>14.1</v>
      </c>
      <c r="I368" s="225"/>
      <c r="J368" s="224">
        <f>ROUND(I368*H368,0)</f>
        <v>0</v>
      </c>
      <c r="K368" s="222" t="s">
        <v>193</v>
      </c>
      <c r="L368" s="71"/>
      <c r="M368" s="226" t="s">
        <v>22</v>
      </c>
      <c r="N368" s="227" t="s">
        <v>45</v>
      </c>
      <c r="O368" s="46"/>
      <c r="P368" s="228">
        <f>O368*H368</f>
        <v>0</v>
      </c>
      <c r="Q368" s="228">
        <v>0</v>
      </c>
      <c r="R368" s="228">
        <f>Q368*H368</f>
        <v>0</v>
      </c>
      <c r="S368" s="228">
        <v>0</v>
      </c>
      <c r="T368" s="229">
        <f>S368*H368</f>
        <v>0</v>
      </c>
      <c r="AR368" s="23" t="s">
        <v>224</v>
      </c>
      <c r="AT368" s="23" t="s">
        <v>182</v>
      </c>
      <c r="AU368" s="23" t="s">
        <v>187</v>
      </c>
      <c r="AY368" s="23" t="s">
        <v>180</v>
      </c>
      <c r="BE368" s="230">
        <f>IF(N368="základní",J368,0)</f>
        <v>0</v>
      </c>
      <c r="BF368" s="230">
        <f>IF(N368="snížená",J368,0)</f>
        <v>0</v>
      </c>
      <c r="BG368" s="230">
        <f>IF(N368="zákl. přenesená",J368,0)</f>
        <v>0</v>
      </c>
      <c r="BH368" s="230">
        <f>IF(N368="sníž. přenesená",J368,0)</f>
        <v>0</v>
      </c>
      <c r="BI368" s="230">
        <f>IF(N368="nulová",J368,0)</f>
        <v>0</v>
      </c>
      <c r="BJ368" s="23" t="s">
        <v>187</v>
      </c>
      <c r="BK368" s="230">
        <f>ROUND(I368*H368,0)</f>
        <v>0</v>
      </c>
      <c r="BL368" s="23" t="s">
        <v>224</v>
      </c>
      <c r="BM368" s="23" t="s">
        <v>686</v>
      </c>
    </row>
    <row r="369" spans="2:51" s="11" customFormat="1" ht="13.5">
      <c r="B369" s="231"/>
      <c r="C369" s="232"/>
      <c r="D369" s="233" t="s">
        <v>194</v>
      </c>
      <c r="E369" s="234" t="s">
        <v>22</v>
      </c>
      <c r="F369" s="235" t="s">
        <v>680</v>
      </c>
      <c r="G369" s="232"/>
      <c r="H369" s="236">
        <v>14.1</v>
      </c>
      <c r="I369" s="237"/>
      <c r="J369" s="232"/>
      <c r="K369" s="232"/>
      <c r="L369" s="238"/>
      <c r="M369" s="239"/>
      <c r="N369" s="240"/>
      <c r="O369" s="240"/>
      <c r="P369" s="240"/>
      <c r="Q369" s="240"/>
      <c r="R369" s="240"/>
      <c r="S369" s="240"/>
      <c r="T369" s="241"/>
      <c r="AT369" s="242" t="s">
        <v>194</v>
      </c>
      <c r="AU369" s="242" t="s">
        <v>187</v>
      </c>
      <c r="AV369" s="11" t="s">
        <v>187</v>
      </c>
      <c r="AW369" s="11" t="s">
        <v>35</v>
      </c>
      <c r="AX369" s="11" t="s">
        <v>73</v>
      </c>
      <c r="AY369" s="242" t="s">
        <v>180</v>
      </c>
    </row>
    <row r="370" spans="2:51" s="12" customFormat="1" ht="13.5">
      <c r="B370" s="243"/>
      <c r="C370" s="244"/>
      <c r="D370" s="233" t="s">
        <v>194</v>
      </c>
      <c r="E370" s="245" t="s">
        <v>22</v>
      </c>
      <c r="F370" s="246" t="s">
        <v>196</v>
      </c>
      <c r="G370" s="244"/>
      <c r="H370" s="247">
        <v>14.1</v>
      </c>
      <c r="I370" s="248"/>
      <c r="J370" s="244"/>
      <c r="K370" s="244"/>
      <c r="L370" s="249"/>
      <c r="M370" s="250"/>
      <c r="N370" s="251"/>
      <c r="O370" s="251"/>
      <c r="P370" s="251"/>
      <c r="Q370" s="251"/>
      <c r="R370" s="251"/>
      <c r="S370" s="251"/>
      <c r="T370" s="252"/>
      <c r="AT370" s="253" t="s">
        <v>194</v>
      </c>
      <c r="AU370" s="253" t="s">
        <v>187</v>
      </c>
      <c r="AV370" s="12" t="s">
        <v>186</v>
      </c>
      <c r="AW370" s="12" t="s">
        <v>35</v>
      </c>
      <c r="AX370" s="12" t="s">
        <v>10</v>
      </c>
      <c r="AY370" s="253" t="s">
        <v>180</v>
      </c>
    </row>
    <row r="371" spans="2:65" s="1" customFormat="1" ht="14.4" customHeight="1">
      <c r="B371" s="45"/>
      <c r="C371" s="266" t="s">
        <v>687</v>
      </c>
      <c r="D371" s="266" t="s">
        <v>594</v>
      </c>
      <c r="E371" s="267" t="s">
        <v>688</v>
      </c>
      <c r="F371" s="268" t="s">
        <v>689</v>
      </c>
      <c r="G371" s="269" t="s">
        <v>203</v>
      </c>
      <c r="H371" s="270">
        <v>15.51</v>
      </c>
      <c r="I371" s="271"/>
      <c r="J371" s="270">
        <f>ROUND(I371*H371,0)</f>
        <v>0</v>
      </c>
      <c r="K371" s="268" t="s">
        <v>22</v>
      </c>
      <c r="L371" s="272"/>
      <c r="M371" s="273" t="s">
        <v>22</v>
      </c>
      <c r="N371" s="274" t="s">
        <v>45</v>
      </c>
      <c r="O371" s="46"/>
      <c r="P371" s="228">
        <f>O371*H371</f>
        <v>0</v>
      </c>
      <c r="Q371" s="228">
        <v>0</v>
      </c>
      <c r="R371" s="228">
        <f>Q371*H371</f>
        <v>0</v>
      </c>
      <c r="S371" s="228">
        <v>0</v>
      </c>
      <c r="T371" s="229">
        <f>S371*H371</f>
        <v>0</v>
      </c>
      <c r="AR371" s="23" t="s">
        <v>270</v>
      </c>
      <c r="AT371" s="23" t="s">
        <v>594</v>
      </c>
      <c r="AU371" s="23" t="s">
        <v>187</v>
      </c>
      <c r="AY371" s="23" t="s">
        <v>180</v>
      </c>
      <c r="BE371" s="230">
        <f>IF(N371="základní",J371,0)</f>
        <v>0</v>
      </c>
      <c r="BF371" s="230">
        <f>IF(N371="snížená",J371,0)</f>
        <v>0</v>
      </c>
      <c r="BG371" s="230">
        <f>IF(N371="zákl. přenesená",J371,0)</f>
        <v>0</v>
      </c>
      <c r="BH371" s="230">
        <f>IF(N371="sníž. přenesená",J371,0)</f>
        <v>0</v>
      </c>
      <c r="BI371" s="230">
        <f>IF(N371="nulová",J371,0)</f>
        <v>0</v>
      </c>
      <c r="BJ371" s="23" t="s">
        <v>187</v>
      </c>
      <c r="BK371" s="230">
        <f>ROUND(I371*H371,0)</f>
        <v>0</v>
      </c>
      <c r="BL371" s="23" t="s">
        <v>224</v>
      </c>
      <c r="BM371" s="23" t="s">
        <v>690</v>
      </c>
    </row>
    <row r="372" spans="2:51" s="11" customFormat="1" ht="13.5">
      <c r="B372" s="231"/>
      <c r="C372" s="232"/>
      <c r="D372" s="233" t="s">
        <v>194</v>
      </c>
      <c r="E372" s="234" t="s">
        <v>22</v>
      </c>
      <c r="F372" s="235" t="s">
        <v>691</v>
      </c>
      <c r="G372" s="232"/>
      <c r="H372" s="236">
        <v>15.51</v>
      </c>
      <c r="I372" s="237"/>
      <c r="J372" s="232"/>
      <c r="K372" s="232"/>
      <c r="L372" s="238"/>
      <c r="M372" s="239"/>
      <c r="N372" s="240"/>
      <c r="O372" s="240"/>
      <c r="P372" s="240"/>
      <c r="Q372" s="240"/>
      <c r="R372" s="240"/>
      <c r="S372" s="240"/>
      <c r="T372" s="241"/>
      <c r="AT372" s="242" t="s">
        <v>194</v>
      </c>
      <c r="AU372" s="242" t="s">
        <v>187</v>
      </c>
      <c r="AV372" s="11" t="s">
        <v>187</v>
      </c>
      <c r="AW372" s="11" t="s">
        <v>35</v>
      </c>
      <c r="AX372" s="11" t="s">
        <v>73</v>
      </c>
      <c r="AY372" s="242" t="s">
        <v>180</v>
      </c>
    </row>
    <row r="373" spans="2:51" s="12" customFormat="1" ht="13.5">
      <c r="B373" s="243"/>
      <c r="C373" s="244"/>
      <c r="D373" s="233" t="s">
        <v>194</v>
      </c>
      <c r="E373" s="245" t="s">
        <v>22</v>
      </c>
      <c r="F373" s="246" t="s">
        <v>196</v>
      </c>
      <c r="G373" s="244"/>
      <c r="H373" s="247">
        <v>15.51</v>
      </c>
      <c r="I373" s="248"/>
      <c r="J373" s="244"/>
      <c r="K373" s="244"/>
      <c r="L373" s="249"/>
      <c r="M373" s="250"/>
      <c r="N373" s="251"/>
      <c r="O373" s="251"/>
      <c r="P373" s="251"/>
      <c r="Q373" s="251"/>
      <c r="R373" s="251"/>
      <c r="S373" s="251"/>
      <c r="T373" s="252"/>
      <c r="AT373" s="253" t="s">
        <v>194</v>
      </c>
      <c r="AU373" s="253" t="s">
        <v>187</v>
      </c>
      <c r="AV373" s="12" t="s">
        <v>186</v>
      </c>
      <c r="AW373" s="12" t="s">
        <v>35</v>
      </c>
      <c r="AX373" s="12" t="s">
        <v>10</v>
      </c>
      <c r="AY373" s="253" t="s">
        <v>180</v>
      </c>
    </row>
    <row r="374" spans="2:65" s="1" customFormat="1" ht="34.2" customHeight="1">
      <c r="B374" s="45"/>
      <c r="C374" s="220" t="s">
        <v>459</v>
      </c>
      <c r="D374" s="220" t="s">
        <v>182</v>
      </c>
      <c r="E374" s="221" t="s">
        <v>692</v>
      </c>
      <c r="F374" s="222" t="s">
        <v>693</v>
      </c>
      <c r="G374" s="223" t="s">
        <v>334</v>
      </c>
      <c r="H374" s="225"/>
      <c r="I374" s="225"/>
      <c r="J374" s="224">
        <f>ROUND(I374*H374,0)</f>
        <v>0</v>
      </c>
      <c r="K374" s="222" t="s">
        <v>193</v>
      </c>
      <c r="L374" s="71"/>
      <c r="M374" s="226" t="s">
        <v>22</v>
      </c>
      <c r="N374" s="227" t="s">
        <v>45</v>
      </c>
      <c r="O374" s="46"/>
      <c r="P374" s="228">
        <f>O374*H374</f>
        <v>0</v>
      </c>
      <c r="Q374" s="228">
        <v>0</v>
      </c>
      <c r="R374" s="228">
        <f>Q374*H374</f>
        <v>0</v>
      </c>
      <c r="S374" s="228">
        <v>0</v>
      </c>
      <c r="T374" s="229">
        <f>S374*H374</f>
        <v>0</v>
      </c>
      <c r="AR374" s="23" t="s">
        <v>224</v>
      </c>
      <c r="AT374" s="23" t="s">
        <v>182</v>
      </c>
      <c r="AU374" s="23" t="s">
        <v>187</v>
      </c>
      <c r="AY374" s="23" t="s">
        <v>180</v>
      </c>
      <c r="BE374" s="230">
        <f>IF(N374="základní",J374,0)</f>
        <v>0</v>
      </c>
      <c r="BF374" s="230">
        <f>IF(N374="snížená",J374,0)</f>
        <v>0</v>
      </c>
      <c r="BG374" s="230">
        <f>IF(N374="zákl. přenesená",J374,0)</f>
        <v>0</v>
      </c>
      <c r="BH374" s="230">
        <f>IF(N374="sníž. přenesená",J374,0)</f>
        <v>0</v>
      </c>
      <c r="BI374" s="230">
        <f>IF(N374="nulová",J374,0)</f>
        <v>0</v>
      </c>
      <c r="BJ374" s="23" t="s">
        <v>187</v>
      </c>
      <c r="BK374" s="230">
        <f>ROUND(I374*H374,0)</f>
        <v>0</v>
      </c>
      <c r="BL374" s="23" t="s">
        <v>224</v>
      </c>
      <c r="BM374" s="23" t="s">
        <v>694</v>
      </c>
    </row>
    <row r="375" spans="2:47" s="1" customFormat="1" ht="13.5">
      <c r="B375" s="45"/>
      <c r="C375" s="73"/>
      <c r="D375" s="233" t="s">
        <v>205</v>
      </c>
      <c r="E375" s="73"/>
      <c r="F375" s="254" t="s">
        <v>616</v>
      </c>
      <c r="G375" s="73"/>
      <c r="H375" s="73"/>
      <c r="I375" s="190"/>
      <c r="J375" s="73"/>
      <c r="K375" s="73"/>
      <c r="L375" s="71"/>
      <c r="M375" s="255"/>
      <c r="N375" s="46"/>
      <c r="O375" s="46"/>
      <c r="P375" s="46"/>
      <c r="Q375" s="46"/>
      <c r="R375" s="46"/>
      <c r="S375" s="46"/>
      <c r="T375" s="94"/>
      <c r="AT375" s="23" t="s">
        <v>205</v>
      </c>
      <c r="AU375" s="23" t="s">
        <v>187</v>
      </c>
    </row>
    <row r="376" spans="2:63" s="10" customFormat="1" ht="29.85" customHeight="1">
      <c r="B376" s="204"/>
      <c r="C376" s="205"/>
      <c r="D376" s="206" t="s">
        <v>72</v>
      </c>
      <c r="E376" s="218" t="s">
        <v>695</v>
      </c>
      <c r="F376" s="218" t="s">
        <v>696</v>
      </c>
      <c r="G376" s="205"/>
      <c r="H376" s="205"/>
      <c r="I376" s="208"/>
      <c r="J376" s="219">
        <f>BK376</f>
        <v>0</v>
      </c>
      <c r="K376" s="205"/>
      <c r="L376" s="210"/>
      <c r="M376" s="211"/>
      <c r="N376" s="212"/>
      <c r="O376" s="212"/>
      <c r="P376" s="213">
        <f>SUM(P377:P404)</f>
        <v>0</v>
      </c>
      <c r="Q376" s="212"/>
      <c r="R376" s="213">
        <f>SUM(R377:R404)</f>
        <v>0</v>
      </c>
      <c r="S376" s="212"/>
      <c r="T376" s="214">
        <f>SUM(T377:T404)</f>
        <v>0</v>
      </c>
      <c r="AR376" s="215" t="s">
        <v>187</v>
      </c>
      <c r="AT376" s="216" t="s">
        <v>72</v>
      </c>
      <c r="AU376" s="216" t="s">
        <v>10</v>
      </c>
      <c r="AY376" s="215" t="s">
        <v>180</v>
      </c>
      <c r="BK376" s="217">
        <f>SUM(BK377:BK404)</f>
        <v>0</v>
      </c>
    </row>
    <row r="377" spans="2:65" s="1" customFormat="1" ht="34.2" customHeight="1">
      <c r="B377" s="45"/>
      <c r="C377" s="220" t="s">
        <v>697</v>
      </c>
      <c r="D377" s="220" t="s">
        <v>182</v>
      </c>
      <c r="E377" s="221" t="s">
        <v>698</v>
      </c>
      <c r="F377" s="222" t="s">
        <v>699</v>
      </c>
      <c r="G377" s="223" t="s">
        <v>192</v>
      </c>
      <c r="H377" s="224">
        <v>20.06</v>
      </c>
      <c r="I377" s="225"/>
      <c r="J377" s="224">
        <f>ROUND(I377*H377,0)</f>
        <v>0</v>
      </c>
      <c r="K377" s="222" t="s">
        <v>193</v>
      </c>
      <c r="L377" s="71"/>
      <c r="M377" s="226" t="s">
        <v>22</v>
      </c>
      <c r="N377" s="227" t="s">
        <v>45</v>
      </c>
      <c r="O377" s="46"/>
      <c r="P377" s="228">
        <f>O377*H377</f>
        <v>0</v>
      </c>
      <c r="Q377" s="228">
        <v>0</v>
      </c>
      <c r="R377" s="228">
        <f>Q377*H377</f>
        <v>0</v>
      </c>
      <c r="S377" s="228">
        <v>0</v>
      </c>
      <c r="T377" s="229">
        <f>S377*H377</f>
        <v>0</v>
      </c>
      <c r="AR377" s="23" t="s">
        <v>224</v>
      </c>
      <c r="AT377" s="23" t="s">
        <v>182</v>
      </c>
      <c r="AU377" s="23" t="s">
        <v>187</v>
      </c>
      <c r="AY377" s="23" t="s">
        <v>180</v>
      </c>
      <c r="BE377" s="230">
        <f>IF(N377="základní",J377,0)</f>
        <v>0</v>
      </c>
      <c r="BF377" s="230">
        <f>IF(N377="snížená",J377,0)</f>
        <v>0</v>
      </c>
      <c r="BG377" s="230">
        <f>IF(N377="zákl. přenesená",J377,0)</f>
        <v>0</v>
      </c>
      <c r="BH377" s="230">
        <f>IF(N377="sníž. přenesená",J377,0)</f>
        <v>0</v>
      </c>
      <c r="BI377" s="230">
        <f>IF(N377="nulová",J377,0)</f>
        <v>0</v>
      </c>
      <c r="BJ377" s="23" t="s">
        <v>187</v>
      </c>
      <c r="BK377" s="230">
        <f>ROUND(I377*H377,0)</f>
        <v>0</v>
      </c>
      <c r="BL377" s="23" t="s">
        <v>224</v>
      </c>
      <c r="BM377" s="23" t="s">
        <v>700</v>
      </c>
    </row>
    <row r="378" spans="2:51" s="11" customFormat="1" ht="13.5">
      <c r="B378" s="231"/>
      <c r="C378" s="232"/>
      <c r="D378" s="233" t="s">
        <v>194</v>
      </c>
      <c r="E378" s="234" t="s">
        <v>22</v>
      </c>
      <c r="F378" s="235" t="s">
        <v>701</v>
      </c>
      <c r="G378" s="232"/>
      <c r="H378" s="236">
        <v>4.8</v>
      </c>
      <c r="I378" s="237"/>
      <c r="J378" s="232"/>
      <c r="K378" s="232"/>
      <c r="L378" s="238"/>
      <c r="M378" s="239"/>
      <c r="N378" s="240"/>
      <c r="O378" s="240"/>
      <c r="P378" s="240"/>
      <c r="Q378" s="240"/>
      <c r="R378" s="240"/>
      <c r="S378" s="240"/>
      <c r="T378" s="241"/>
      <c r="AT378" s="242" t="s">
        <v>194</v>
      </c>
      <c r="AU378" s="242" t="s">
        <v>187</v>
      </c>
      <c r="AV378" s="11" t="s">
        <v>187</v>
      </c>
      <c r="AW378" s="11" t="s">
        <v>35</v>
      </c>
      <c r="AX378" s="11" t="s">
        <v>73</v>
      </c>
      <c r="AY378" s="242" t="s">
        <v>180</v>
      </c>
    </row>
    <row r="379" spans="2:51" s="11" customFormat="1" ht="13.5">
      <c r="B379" s="231"/>
      <c r="C379" s="232"/>
      <c r="D379" s="233" t="s">
        <v>194</v>
      </c>
      <c r="E379" s="234" t="s">
        <v>22</v>
      </c>
      <c r="F379" s="235" t="s">
        <v>702</v>
      </c>
      <c r="G379" s="232"/>
      <c r="H379" s="236">
        <v>9.8</v>
      </c>
      <c r="I379" s="237"/>
      <c r="J379" s="232"/>
      <c r="K379" s="232"/>
      <c r="L379" s="238"/>
      <c r="M379" s="239"/>
      <c r="N379" s="240"/>
      <c r="O379" s="240"/>
      <c r="P379" s="240"/>
      <c r="Q379" s="240"/>
      <c r="R379" s="240"/>
      <c r="S379" s="240"/>
      <c r="T379" s="241"/>
      <c r="AT379" s="242" t="s">
        <v>194</v>
      </c>
      <c r="AU379" s="242" t="s">
        <v>187</v>
      </c>
      <c r="AV379" s="11" t="s">
        <v>187</v>
      </c>
      <c r="AW379" s="11" t="s">
        <v>35</v>
      </c>
      <c r="AX379" s="11" t="s">
        <v>73</v>
      </c>
      <c r="AY379" s="242" t="s">
        <v>180</v>
      </c>
    </row>
    <row r="380" spans="2:51" s="11" customFormat="1" ht="13.5">
      <c r="B380" s="231"/>
      <c r="C380" s="232"/>
      <c r="D380" s="233" t="s">
        <v>194</v>
      </c>
      <c r="E380" s="234" t="s">
        <v>22</v>
      </c>
      <c r="F380" s="235" t="s">
        <v>331</v>
      </c>
      <c r="G380" s="232"/>
      <c r="H380" s="236">
        <v>5.46</v>
      </c>
      <c r="I380" s="237"/>
      <c r="J380" s="232"/>
      <c r="K380" s="232"/>
      <c r="L380" s="238"/>
      <c r="M380" s="239"/>
      <c r="N380" s="240"/>
      <c r="O380" s="240"/>
      <c r="P380" s="240"/>
      <c r="Q380" s="240"/>
      <c r="R380" s="240"/>
      <c r="S380" s="240"/>
      <c r="T380" s="241"/>
      <c r="AT380" s="242" t="s">
        <v>194</v>
      </c>
      <c r="AU380" s="242" t="s">
        <v>187</v>
      </c>
      <c r="AV380" s="11" t="s">
        <v>187</v>
      </c>
      <c r="AW380" s="11" t="s">
        <v>35</v>
      </c>
      <c r="AX380" s="11" t="s">
        <v>73</v>
      </c>
      <c r="AY380" s="242" t="s">
        <v>180</v>
      </c>
    </row>
    <row r="381" spans="2:51" s="12" customFormat="1" ht="13.5">
      <c r="B381" s="243"/>
      <c r="C381" s="244"/>
      <c r="D381" s="233" t="s">
        <v>194</v>
      </c>
      <c r="E381" s="245" t="s">
        <v>22</v>
      </c>
      <c r="F381" s="246" t="s">
        <v>196</v>
      </c>
      <c r="G381" s="244"/>
      <c r="H381" s="247">
        <v>20.06</v>
      </c>
      <c r="I381" s="248"/>
      <c r="J381" s="244"/>
      <c r="K381" s="244"/>
      <c r="L381" s="249"/>
      <c r="M381" s="250"/>
      <c r="N381" s="251"/>
      <c r="O381" s="251"/>
      <c r="P381" s="251"/>
      <c r="Q381" s="251"/>
      <c r="R381" s="251"/>
      <c r="S381" s="251"/>
      <c r="T381" s="252"/>
      <c r="AT381" s="253" t="s">
        <v>194</v>
      </c>
      <c r="AU381" s="253" t="s">
        <v>187</v>
      </c>
      <c r="AV381" s="12" t="s">
        <v>186</v>
      </c>
      <c r="AW381" s="12" t="s">
        <v>35</v>
      </c>
      <c r="AX381" s="12" t="s">
        <v>10</v>
      </c>
      <c r="AY381" s="253" t="s">
        <v>180</v>
      </c>
    </row>
    <row r="382" spans="2:65" s="1" customFormat="1" ht="14.4" customHeight="1">
      <c r="B382" s="45"/>
      <c r="C382" s="266" t="s">
        <v>462</v>
      </c>
      <c r="D382" s="266" t="s">
        <v>594</v>
      </c>
      <c r="E382" s="267" t="s">
        <v>703</v>
      </c>
      <c r="F382" s="268" t="s">
        <v>704</v>
      </c>
      <c r="G382" s="269" t="s">
        <v>192</v>
      </c>
      <c r="H382" s="270">
        <v>22.07</v>
      </c>
      <c r="I382" s="271"/>
      <c r="J382" s="270">
        <f>ROUND(I382*H382,0)</f>
        <v>0</v>
      </c>
      <c r="K382" s="268" t="s">
        <v>22</v>
      </c>
      <c r="L382" s="272"/>
      <c r="M382" s="273" t="s">
        <v>22</v>
      </c>
      <c r="N382" s="274" t="s">
        <v>45</v>
      </c>
      <c r="O382" s="46"/>
      <c r="P382" s="228">
        <f>O382*H382</f>
        <v>0</v>
      </c>
      <c r="Q382" s="228">
        <v>0</v>
      </c>
      <c r="R382" s="228">
        <f>Q382*H382</f>
        <v>0</v>
      </c>
      <c r="S382" s="228">
        <v>0</v>
      </c>
      <c r="T382" s="229">
        <f>S382*H382</f>
        <v>0</v>
      </c>
      <c r="AR382" s="23" t="s">
        <v>270</v>
      </c>
      <c r="AT382" s="23" t="s">
        <v>594</v>
      </c>
      <c r="AU382" s="23" t="s">
        <v>187</v>
      </c>
      <c r="AY382" s="23" t="s">
        <v>180</v>
      </c>
      <c r="BE382" s="230">
        <f>IF(N382="základní",J382,0)</f>
        <v>0</v>
      </c>
      <c r="BF382" s="230">
        <f>IF(N382="snížená",J382,0)</f>
        <v>0</v>
      </c>
      <c r="BG382" s="230">
        <f>IF(N382="zákl. přenesená",J382,0)</f>
        <v>0</v>
      </c>
      <c r="BH382" s="230">
        <f>IF(N382="sníž. přenesená",J382,0)</f>
        <v>0</v>
      </c>
      <c r="BI382" s="230">
        <f>IF(N382="nulová",J382,0)</f>
        <v>0</v>
      </c>
      <c r="BJ382" s="23" t="s">
        <v>187</v>
      </c>
      <c r="BK382" s="230">
        <f>ROUND(I382*H382,0)</f>
        <v>0</v>
      </c>
      <c r="BL382" s="23" t="s">
        <v>224</v>
      </c>
      <c r="BM382" s="23" t="s">
        <v>705</v>
      </c>
    </row>
    <row r="383" spans="2:51" s="11" customFormat="1" ht="13.5">
      <c r="B383" s="231"/>
      <c r="C383" s="232"/>
      <c r="D383" s="233" t="s">
        <v>194</v>
      </c>
      <c r="E383" s="234" t="s">
        <v>22</v>
      </c>
      <c r="F383" s="235" t="s">
        <v>706</v>
      </c>
      <c r="G383" s="232"/>
      <c r="H383" s="236">
        <v>22.07</v>
      </c>
      <c r="I383" s="237"/>
      <c r="J383" s="232"/>
      <c r="K383" s="232"/>
      <c r="L383" s="238"/>
      <c r="M383" s="239"/>
      <c r="N383" s="240"/>
      <c r="O383" s="240"/>
      <c r="P383" s="240"/>
      <c r="Q383" s="240"/>
      <c r="R383" s="240"/>
      <c r="S383" s="240"/>
      <c r="T383" s="241"/>
      <c r="AT383" s="242" t="s">
        <v>194</v>
      </c>
      <c r="AU383" s="242" t="s">
        <v>187</v>
      </c>
      <c r="AV383" s="11" t="s">
        <v>187</v>
      </c>
      <c r="AW383" s="11" t="s">
        <v>35</v>
      </c>
      <c r="AX383" s="11" t="s">
        <v>73</v>
      </c>
      <c r="AY383" s="242" t="s">
        <v>180</v>
      </c>
    </row>
    <row r="384" spans="2:51" s="12" customFormat="1" ht="13.5">
      <c r="B384" s="243"/>
      <c r="C384" s="244"/>
      <c r="D384" s="233" t="s">
        <v>194</v>
      </c>
      <c r="E384" s="245" t="s">
        <v>22</v>
      </c>
      <c r="F384" s="246" t="s">
        <v>196</v>
      </c>
      <c r="G384" s="244"/>
      <c r="H384" s="247">
        <v>22.07</v>
      </c>
      <c r="I384" s="248"/>
      <c r="J384" s="244"/>
      <c r="K384" s="244"/>
      <c r="L384" s="249"/>
      <c r="M384" s="250"/>
      <c r="N384" s="251"/>
      <c r="O384" s="251"/>
      <c r="P384" s="251"/>
      <c r="Q384" s="251"/>
      <c r="R384" s="251"/>
      <c r="S384" s="251"/>
      <c r="T384" s="252"/>
      <c r="AT384" s="253" t="s">
        <v>194</v>
      </c>
      <c r="AU384" s="253" t="s">
        <v>187</v>
      </c>
      <c r="AV384" s="12" t="s">
        <v>186</v>
      </c>
      <c r="AW384" s="12" t="s">
        <v>35</v>
      </c>
      <c r="AX384" s="12" t="s">
        <v>10</v>
      </c>
      <c r="AY384" s="253" t="s">
        <v>180</v>
      </c>
    </row>
    <row r="385" spans="2:65" s="1" customFormat="1" ht="34.2" customHeight="1">
      <c r="B385" s="45"/>
      <c r="C385" s="220" t="s">
        <v>707</v>
      </c>
      <c r="D385" s="220" t="s">
        <v>182</v>
      </c>
      <c r="E385" s="221" t="s">
        <v>708</v>
      </c>
      <c r="F385" s="222" t="s">
        <v>709</v>
      </c>
      <c r="G385" s="223" t="s">
        <v>203</v>
      </c>
      <c r="H385" s="224">
        <v>24.04</v>
      </c>
      <c r="I385" s="225"/>
      <c r="J385" s="224">
        <f>ROUND(I385*H385,0)</f>
        <v>0</v>
      </c>
      <c r="K385" s="222" t="s">
        <v>193</v>
      </c>
      <c r="L385" s="71"/>
      <c r="M385" s="226" t="s">
        <v>22</v>
      </c>
      <c r="N385" s="227" t="s">
        <v>45</v>
      </c>
      <c r="O385" s="46"/>
      <c r="P385" s="228">
        <f>O385*H385</f>
        <v>0</v>
      </c>
      <c r="Q385" s="228">
        <v>0</v>
      </c>
      <c r="R385" s="228">
        <f>Q385*H385</f>
        <v>0</v>
      </c>
      <c r="S385" s="228">
        <v>0</v>
      </c>
      <c r="T385" s="229">
        <f>S385*H385</f>
        <v>0</v>
      </c>
      <c r="AR385" s="23" t="s">
        <v>224</v>
      </c>
      <c r="AT385" s="23" t="s">
        <v>182</v>
      </c>
      <c r="AU385" s="23" t="s">
        <v>187</v>
      </c>
      <c r="AY385" s="23" t="s">
        <v>180</v>
      </c>
      <c r="BE385" s="230">
        <f>IF(N385="základní",J385,0)</f>
        <v>0</v>
      </c>
      <c r="BF385" s="230">
        <f>IF(N385="snížená",J385,0)</f>
        <v>0</v>
      </c>
      <c r="BG385" s="230">
        <f>IF(N385="zákl. přenesená",J385,0)</f>
        <v>0</v>
      </c>
      <c r="BH385" s="230">
        <f>IF(N385="sníž. přenesená",J385,0)</f>
        <v>0</v>
      </c>
      <c r="BI385" s="230">
        <f>IF(N385="nulová",J385,0)</f>
        <v>0</v>
      </c>
      <c r="BJ385" s="23" t="s">
        <v>187</v>
      </c>
      <c r="BK385" s="230">
        <f>ROUND(I385*H385,0)</f>
        <v>0</v>
      </c>
      <c r="BL385" s="23" t="s">
        <v>224</v>
      </c>
      <c r="BM385" s="23" t="s">
        <v>710</v>
      </c>
    </row>
    <row r="386" spans="2:51" s="11" customFormat="1" ht="13.5">
      <c r="B386" s="231"/>
      <c r="C386" s="232"/>
      <c r="D386" s="233" t="s">
        <v>194</v>
      </c>
      <c r="E386" s="234" t="s">
        <v>22</v>
      </c>
      <c r="F386" s="235" t="s">
        <v>711</v>
      </c>
      <c r="G386" s="232"/>
      <c r="H386" s="236">
        <v>1.5</v>
      </c>
      <c r="I386" s="237"/>
      <c r="J386" s="232"/>
      <c r="K386" s="232"/>
      <c r="L386" s="238"/>
      <c r="M386" s="239"/>
      <c r="N386" s="240"/>
      <c r="O386" s="240"/>
      <c r="P386" s="240"/>
      <c r="Q386" s="240"/>
      <c r="R386" s="240"/>
      <c r="S386" s="240"/>
      <c r="T386" s="241"/>
      <c r="AT386" s="242" t="s">
        <v>194</v>
      </c>
      <c r="AU386" s="242" t="s">
        <v>187</v>
      </c>
      <c r="AV386" s="11" t="s">
        <v>187</v>
      </c>
      <c r="AW386" s="11" t="s">
        <v>35</v>
      </c>
      <c r="AX386" s="11" t="s">
        <v>73</v>
      </c>
      <c r="AY386" s="242" t="s">
        <v>180</v>
      </c>
    </row>
    <row r="387" spans="2:51" s="11" customFormat="1" ht="13.5">
      <c r="B387" s="231"/>
      <c r="C387" s="232"/>
      <c r="D387" s="233" t="s">
        <v>194</v>
      </c>
      <c r="E387" s="234" t="s">
        <v>22</v>
      </c>
      <c r="F387" s="235" t="s">
        <v>712</v>
      </c>
      <c r="G387" s="232"/>
      <c r="H387" s="236">
        <v>12.9</v>
      </c>
      <c r="I387" s="237"/>
      <c r="J387" s="232"/>
      <c r="K387" s="232"/>
      <c r="L387" s="238"/>
      <c r="M387" s="239"/>
      <c r="N387" s="240"/>
      <c r="O387" s="240"/>
      <c r="P387" s="240"/>
      <c r="Q387" s="240"/>
      <c r="R387" s="240"/>
      <c r="S387" s="240"/>
      <c r="T387" s="241"/>
      <c r="AT387" s="242" t="s">
        <v>194</v>
      </c>
      <c r="AU387" s="242" t="s">
        <v>187</v>
      </c>
      <c r="AV387" s="11" t="s">
        <v>187</v>
      </c>
      <c r="AW387" s="11" t="s">
        <v>35</v>
      </c>
      <c r="AX387" s="11" t="s">
        <v>73</v>
      </c>
      <c r="AY387" s="242" t="s">
        <v>180</v>
      </c>
    </row>
    <row r="388" spans="2:51" s="11" customFormat="1" ht="13.5">
      <c r="B388" s="231"/>
      <c r="C388" s="232"/>
      <c r="D388" s="233" t="s">
        <v>194</v>
      </c>
      <c r="E388" s="234" t="s">
        <v>22</v>
      </c>
      <c r="F388" s="235" t="s">
        <v>713</v>
      </c>
      <c r="G388" s="232"/>
      <c r="H388" s="236">
        <v>9.64</v>
      </c>
      <c r="I388" s="237"/>
      <c r="J388" s="232"/>
      <c r="K388" s="232"/>
      <c r="L388" s="238"/>
      <c r="M388" s="239"/>
      <c r="N388" s="240"/>
      <c r="O388" s="240"/>
      <c r="P388" s="240"/>
      <c r="Q388" s="240"/>
      <c r="R388" s="240"/>
      <c r="S388" s="240"/>
      <c r="T388" s="241"/>
      <c r="AT388" s="242" t="s">
        <v>194</v>
      </c>
      <c r="AU388" s="242" t="s">
        <v>187</v>
      </c>
      <c r="AV388" s="11" t="s">
        <v>187</v>
      </c>
      <c r="AW388" s="11" t="s">
        <v>35</v>
      </c>
      <c r="AX388" s="11" t="s">
        <v>73</v>
      </c>
      <c r="AY388" s="242" t="s">
        <v>180</v>
      </c>
    </row>
    <row r="389" spans="2:51" s="12" customFormat="1" ht="13.5">
      <c r="B389" s="243"/>
      <c r="C389" s="244"/>
      <c r="D389" s="233" t="s">
        <v>194</v>
      </c>
      <c r="E389" s="245" t="s">
        <v>22</v>
      </c>
      <c r="F389" s="246" t="s">
        <v>196</v>
      </c>
      <c r="G389" s="244"/>
      <c r="H389" s="247">
        <v>24.04</v>
      </c>
      <c r="I389" s="248"/>
      <c r="J389" s="244"/>
      <c r="K389" s="244"/>
      <c r="L389" s="249"/>
      <c r="M389" s="250"/>
      <c r="N389" s="251"/>
      <c r="O389" s="251"/>
      <c r="P389" s="251"/>
      <c r="Q389" s="251"/>
      <c r="R389" s="251"/>
      <c r="S389" s="251"/>
      <c r="T389" s="252"/>
      <c r="AT389" s="253" t="s">
        <v>194</v>
      </c>
      <c r="AU389" s="253" t="s">
        <v>187</v>
      </c>
      <c r="AV389" s="12" t="s">
        <v>186</v>
      </c>
      <c r="AW389" s="12" t="s">
        <v>35</v>
      </c>
      <c r="AX389" s="12" t="s">
        <v>10</v>
      </c>
      <c r="AY389" s="253" t="s">
        <v>180</v>
      </c>
    </row>
    <row r="390" spans="2:65" s="1" customFormat="1" ht="34.2" customHeight="1">
      <c r="B390" s="45"/>
      <c r="C390" s="220" t="s">
        <v>466</v>
      </c>
      <c r="D390" s="220" t="s">
        <v>182</v>
      </c>
      <c r="E390" s="221" t="s">
        <v>714</v>
      </c>
      <c r="F390" s="222" t="s">
        <v>715</v>
      </c>
      <c r="G390" s="223" t="s">
        <v>192</v>
      </c>
      <c r="H390" s="224">
        <v>20.06</v>
      </c>
      <c r="I390" s="225"/>
      <c r="J390" s="224">
        <f>ROUND(I390*H390,0)</f>
        <v>0</v>
      </c>
      <c r="K390" s="222" t="s">
        <v>193</v>
      </c>
      <c r="L390" s="71"/>
      <c r="M390" s="226" t="s">
        <v>22</v>
      </c>
      <c r="N390" s="227" t="s">
        <v>45</v>
      </c>
      <c r="O390" s="46"/>
      <c r="P390" s="228">
        <f>O390*H390</f>
        <v>0</v>
      </c>
      <c r="Q390" s="228">
        <v>0</v>
      </c>
      <c r="R390" s="228">
        <f>Q390*H390</f>
        <v>0</v>
      </c>
      <c r="S390" s="228">
        <v>0</v>
      </c>
      <c r="T390" s="229">
        <f>S390*H390</f>
        <v>0</v>
      </c>
      <c r="AR390" s="23" t="s">
        <v>224</v>
      </c>
      <c r="AT390" s="23" t="s">
        <v>182</v>
      </c>
      <c r="AU390" s="23" t="s">
        <v>187</v>
      </c>
      <c r="AY390" s="23" t="s">
        <v>180</v>
      </c>
      <c r="BE390" s="230">
        <f>IF(N390="základní",J390,0)</f>
        <v>0</v>
      </c>
      <c r="BF390" s="230">
        <f>IF(N390="snížená",J390,0)</f>
        <v>0</v>
      </c>
      <c r="BG390" s="230">
        <f>IF(N390="zákl. přenesená",J390,0)</f>
        <v>0</v>
      </c>
      <c r="BH390" s="230">
        <f>IF(N390="sníž. přenesená",J390,0)</f>
        <v>0</v>
      </c>
      <c r="BI390" s="230">
        <f>IF(N390="nulová",J390,0)</f>
        <v>0</v>
      </c>
      <c r="BJ390" s="23" t="s">
        <v>187</v>
      </c>
      <c r="BK390" s="230">
        <f>ROUND(I390*H390,0)</f>
        <v>0</v>
      </c>
      <c r="BL390" s="23" t="s">
        <v>224</v>
      </c>
      <c r="BM390" s="23" t="s">
        <v>716</v>
      </c>
    </row>
    <row r="391" spans="2:51" s="11" customFormat="1" ht="13.5">
      <c r="B391" s="231"/>
      <c r="C391" s="232"/>
      <c r="D391" s="233" t="s">
        <v>194</v>
      </c>
      <c r="E391" s="234" t="s">
        <v>22</v>
      </c>
      <c r="F391" s="235" t="s">
        <v>701</v>
      </c>
      <c r="G391" s="232"/>
      <c r="H391" s="236">
        <v>4.8</v>
      </c>
      <c r="I391" s="237"/>
      <c r="J391" s="232"/>
      <c r="K391" s="232"/>
      <c r="L391" s="238"/>
      <c r="M391" s="239"/>
      <c r="N391" s="240"/>
      <c r="O391" s="240"/>
      <c r="P391" s="240"/>
      <c r="Q391" s="240"/>
      <c r="R391" s="240"/>
      <c r="S391" s="240"/>
      <c r="T391" s="241"/>
      <c r="AT391" s="242" t="s">
        <v>194</v>
      </c>
      <c r="AU391" s="242" t="s">
        <v>187</v>
      </c>
      <c r="AV391" s="11" t="s">
        <v>187</v>
      </c>
      <c r="AW391" s="11" t="s">
        <v>35</v>
      </c>
      <c r="AX391" s="11" t="s">
        <v>73</v>
      </c>
      <c r="AY391" s="242" t="s">
        <v>180</v>
      </c>
    </row>
    <row r="392" spans="2:51" s="11" customFormat="1" ht="13.5">
      <c r="B392" s="231"/>
      <c r="C392" s="232"/>
      <c r="D392" s="233" t="s">
        <v>194</v>
      </c>
      <c r="E392" s="234" t="s">
        <v>22</v>
      </c>
      <c r="F392" s="235" t="s">
        <v>702</v>
      </c>
      <c r="G392" s="232"/>
      <c r="H392" s="236">
        <v>9.8</v>
      </c>
      <c r="I392" s="237"/>
      <c r="J392" s="232"/>
      <c r="K392" s="232"/>
      <c r="L392" s="238"/>
      <c r="M392" s="239"/>
      <c r="N392" s="240"/>
      <c r="O392" s="240"/>
      <c r="P392" s="240"/>
      <c r="Q392" s="240"/>
      <c r="R392" s="240"/>
      <c r="S392" s="240"/>
      <c r="T392" s="241"/>
      <c r="AT392" s="242" t="s">
        <v>194</v>
      </c>
      <c r="AU392" s="242" t="s">
        <v>187</v>
      </c>
      <c r="AV392" s="11" t="s">
        <v>187</v>
      </c>
      <c r="AW392" s="11" t="s">
        <v>35</v>
      </c>
      <c r="AX392" s="11" t="s">
        <v>73</v>
      </c>
      <c r="AY392" s="242" t="s">
        <v>180</v>
      </c>
    </row>
    <row r="393" spans="2:51" s="11" customFormat="1" ht="13.5">
      <c r="B393" s="231"/>
      <c r="C393" s="232"/>
      <c r="D393" s="233" t="s">
        <v>194</v>
      </c>
      <c r="E393" s="234" t="s">
        <v>22</v>
      </c>
      <c r="F393" s="235" t="s">
        <v>331</v>
      </c>
      <c r="G393" s="232"/>
      <c r="H393" s="236">
        <v>5.46</v>
      </c>
      <c r="I393" s="237"/>
      <c r="J393" s="232"/>
      <c r="K393" s="232"/>
      <c r="L393" s="238"/>
      <c r="M393" s="239"/>
      <c r="N393" s="240"/>
      <c r="O393" s="240"/>
      <c r="P393" s="240"/>
      <c r="Q393" s="240"/>
      <c r="R393" s="240"/>
      <c r="S393" s="240"/>
      <c r="T393" s="241"/>
      <c r="AT393" s="242" t="s">
        <v>194</v>
      </c>
      <c r="AU393" s="242" t="s">
        <v>187</v>
      </c>
      <c r="AV393" s="11" t="s">
        <v>187</v>
      </c>
      <c r="AW393" s="11" t="s">
        <v>35</v>
      </c>
      <c r="AX393" s="11" t="s">
        <v>73</v>
      </c>
      <c r="AY393" s="242" t="s">
        <v>180</v>
      </c>
    </row>
    <row r="394" spans="2:51" s="12" customFormat="1" ht="13.5">
      <c r="B394" s="243"/>
      <c r="C394" s="244"/>
      <c r="D394" s="233" t="s">
        <v>194</v>
      </c>
      <c r="E394" s="245" t="s">
        <v>22</v>
      </c>
      <c r="F394" s="246" t="s">
        <v>196</v>
      </c>
      <c r="G394" s="244"/>
      <c r="H394" s="247">
        <v>20.06</v>
      </c>
      <c r="I394" s="248"/>
      <c r="J394" s="244"/>
      <c r="K394" s="244"/>
      <c r="L394" s="249"/>
      <c r="M394" s="250"/>
      <c r="N394" s="251"/>
      <c r="O394" s="251"/>
      <c r="P394" s="251"/>
      <c r="Q394" s="251"/>
      <c r="R394" s="251"/>
      <c r="S394" s="251"/>
      <c r="T394" s="252"/>
      <c r="AT394" s="253" t="s">
        <v>194</v>
      </c>
      <c r="AU394" s="253" t="s">
        <v>187</v>
      </c>
      <c r="AV394" s="12" t="s">
        <v>186</v>
      </c>
      <c r="AW394" s="12" t="s">
        <v>35</v>
      </c>
      <c r="AX394" s="12" t="s">
        <v>10</v>
      </c>
      <c r="AY394" s="253" t="s">
        <v>180</v>
      </c>
    </row>
    <row r="395" spans="2:65" s="1" customFormat="1" ht="22.8" customHeight="1">
      <c r="B395" s="45"/>
      <c r="C395" s="220" t="s">
        <v>717</v>
      </c>
      <c r="D395" s="220" t="s">
        <v>182</v>
      </c>
      <c r="E395" s="221" t="s">
        <v>718</v>
      </c>
      <c r="F395" s="222" t="s">
        <v>719</v>
      </c>
      <c r="G395" s="223" t="s">
        <v>203</v>
      </c>
      <c r="H395" s="224">
        <v>3</v>
      </c>
      <c r="I395" s="225"/>
      <c r="J395" s="224">
        <f>ROUND(I395*H395,0)</f>
        <v>0</v>
      </c>
      <c r="K395" s="222" t="s">
        <v>193</v>
      </c>
      <c r="L395" s="71"/>
      <c r="M395" s="226" t="s">
        <v>22</v>
      </c>
      <c r="N395" s="227" t="s">
        <v>45</v>
      </c>
      <c r="O395" s="46"/>
      <c r="P395" s="228">
        <f>O395*H395</f>
        <v>0</v>
      </c>
      <c r="Q395" s="228">
        <v>0</v>
      </c>
      <c r="R395" s="228">
        <f>Q395*H395</f>
        <v>0</v>
      </c>
      <c r="S395" s="228">
        <v>0</v>
      </c>
      <c r="T395" s="229">
        <f>S395*H395</f>
        <v>0</v>
      </c>
      <c r="AR395" s="23" t="s">
        <v>224</v>
      </c>
      <c r="AT395" s="23" t="s">
        <v>182</v>
      </c>
      <c r="AU395" s="23" t="s">
        <v>187</v>
      </c>
      <c r="AY395" s="23" t="s">
        <v>180</v>
      </c>
      <c r="BE395" s="230">
        <f>IF(N395="základní",J395,0)</f>
        <v>0</v>
      </c>
      <c r="BF395" s="230">
        <f>IF(N395="snížená",J395,0)</f>
        <v>0</v>
      </c>
      <c r="BG395" s="230">
        <f>IF(N395="zákl. přenesená",J395,0)</f>
        <v>0</v>
      </c>
      <c r="BH395" s="230">
        <f>IF(N395="sníž. přenesená",J395,0)</f>
        <v>0</v>
      </c>
      <c r="BI395" s="230">
        <f>IF(N395="nulová",J395,0)</f>
        <v>0</v>
      </c>
      <c r="BJ395" s="23" t="s">
        <v>187</v>
      </c>
      <c r="BK395" s="230">
        <f>ROUND(I395*H395,0)</f>
        <v>0</v>
      </c>
      <c r="BL395" s="23" t="s">
        <v>224</v>
      </c>
      <c r="BM395" s="23" t="s">
        <v>720</v>
      </c>
    </row>
    <row r="396" spans="2:47" s="1" customFormat="1" ht="13.5">
      <c r="B396" s="45"/>
      <c r="C396" s="73"/>
      <c r="D396" s="233" t="s">
        <v>205</v>
      </c>
      <c r="E396" s="73"/>
      <c r="F396" s="254" t="s">
        <v>721</v>
      </c>
      <c r="G396" s="73"/>
      <c r="H396" s="73"/>
      <c r="I396" s="190"/>
      <c r="J396" s="73"/>
      <c r="K396" s="73"/>
      <c r="L396" s="71"/>
      <c r="M396" s="255"/>
      <c r="N396" s="46"/>
      <c r="O396" s="46"/>
      <c r="P396" s="46"/>
      <c r="Q396" s="46"/>
      <c r="R396" s="46"/>
      <c r="S396" s="46"/>
      <c r="T396" s="94"/>
      <c r="AT396" s="23" t="s">
        <v>205</v>
      </c>
      <c r="AU396" s="23" t="s">
        <v>187</v>
      </c>
    </row>
    <row r="397" spans="2:51" s="11" customFormat="1" ht="13.5">
      <c r="B397" s="231"/>
      <c r="C397" s="232"/>
      <c r="D397" s="233" t="s">
        <v>194</v>
      </c>
      <c r="E397" s="234" t="s">
        <v>22</v>
      </c>
      <c r="F397" s="235" t="s">
        <v>722</v>
      </c>
      <c r="G397" s="232"/>
      <c r="H397" s="236">
        <v>3</v>
      </c>
      <c r="I397" s="237"/>
      <c r="J397" s="232"/>
      <c r="K397" s="232"/>
      <c r="L397" s="238"/>
      <c r="M397" s="239"/>
      <c r="N397" s="240"/>
      <c r="O397" s="240"/>
      <c r="P397" s="240"/>
      <c r="Q397" s="240"/>
      <c r="R397" s="240"/>
      <c r="S397" s="240"/>
      <c r="T397" s="241"/>
      <c r="AT397" s="242" t="s">
        <v>194</v>
      </c>
      <c r="AU397" s="242" t="s">
        <v>187</v>
      </c>
      <c r="AV397" s="11" t="s">
        <v>187</v>
      </c>
      <c r="AW397" s="11" t="s">
        <v>35</v>
      </c>
      <c r="AX397" s="11" t="s">
        <v>73</v>
      </c>
      <c r="AY397" s="242" t="s">
        <v>180</v>
      </c>
    </row>
    <row r="398" spans="2:51" s="12" customFormat="1" ht="13.5">
      <c r="B398" s="243"/>
      <c r="C398" s="244"/>
      <c r="D398" s="233" t="s">
        <v>194</v>
      </c>
      <c r="E398" s="245" t="s">
        <v>22</v>
      </c>
      <c r="F398" s="246" t="s">
        <v>196</v>
      </c>
      <c r="G398" s="244"/>
      <c r="H398" s="247">
        <v>3</v>
      </c>
      <c r="I398" s="248"/>
      <c r="J398" s="244"/>
      <c r="K398" s="244"/>
      <c r="L398" s="249"/>
      <c r="M398" s="250"/>
      <c r="N398" s="251"/>
      <c r="O398" s="251"/>
      <c r="P398" s="251"/>
      <c r="Q398" s="251"/>
      <c r="R398" s="251"/>
      <c r="S398" s="251"/>
      <c r="T398" s="252"/>
      <c r="AT398" s="253" t="s">
        <v>194</v>
      </c>
      <c r="AU398" s="253" t="s">
        <v>187</v>
      </c>
      <c r="AV398" s="12" t="s">
        <v>186</v>
      </c>
      <c r="AW398" s="12" t="s">
        <v>35</v>
      </c>
      <c r="AX398" s="12" t="s">
        <v>10</v>
      </c>
      <c r="AY398" s="253" t="s">
        <v>180</v>
      </c>
    </row>
    <row r="399" spans="2:65" s="1" customFormat="1" ht="14.4" customHeight="1">
      <c r="B399" s="45"/>
      <c r="C399" s="220" t="s">
        <v>470</v>
      </c>
      <c r="D399" s="220" t="s">
        <v>182</v>
      </c>
      <c r="E399" s="221" t="s">
        <v>723</v>
      </c>
      <c r="F399" s="222" t="s">
        <v>724</v>
      </c>
      <c r="G399" s="223" t="s">
        <v>192</v>
      </c>
      <c r="H399" s="224">
        <v>20.06</v>
      </c>
      <c r="I399" s="225"/>
      <c r="J399" s="224">
        <f>ROUND(I399*H399,0)</f>
        <v>0</v>
      </c>
      <c r="K399" s="222" t="s">
        <v>193</v>
      </c>
      <c r="L399" s="71"/>
      <c r="M399" s="226" t="s">
        <v>22</v>
      </c>
      <c r="N399" s="227" t="s">
        <v>45</v>
      </c>
      <c r="O399" s="46"/>
      <c r="P399" s="228">
        <f>O399*H399</f>
        <v>0</v>
      </c>
      <c r="Q399" s="228">
        <v>0</v>
      </c>
      <c r="R399" s="228">
        <f>Q399*H399</f>
        <v>0</v>
      </c>
      <c r="S399" s="228">
        <v>0</v>
      </c>
      <c r="T399" s="229">
        <f>S399*H399</f>
        <v>0</v>
      </c>
      <c r="AR399" s="23" t="s">
        <v>224</v>
      </c>
      <c r="AT399" s="23" t="s">
        <v>182</v>
      </c>
      <c r="AU399" s="23" t="s">
        <v>187</v>
      </c>
      <c r="AY399" s="23" t="s">
        <v>180</v>
      </c>
      <c r="BE399" s="230">
        <f>IF(N399="základní",J399,0)</f>
        <v>0</v>
      </c>
      <c r="BF399" s="230">
        <f>IF(N399="snížená",J399,0)</f>
        <v>0</v>
      </c>
      <c r="BG399" s="230">
        <f>IF(N399="zákl. přenesená",J399,0)</f>
        <v>0</v>
      </c>
      <c r="BH399" s="230">
        <f>IF(N399="sníž. přenesená",J399,0)</f>
        <v>0</v>
      </c>
      <c r="BI399" s="230">
        <f>IF(N399="nulová",J399,0)</f>
        <v>0</v>
      </c>
      <c r="BJ399" s="23" t="s">
        <v>187</v>
      </c>
      <c r="BK399" s="230">
        <f>ROUND(I399*H399,0)</f>
        <v>0</v>
      </c>
      <c r="BL399" s="23" t="s">
        <v>224</v>
      </c>
      <c r="BM399" s="23" t="s">
        <v>725</v>
      </c>
    </row>
    <row r="400" spans="2:47" s="1" customFormat="1" ht="13.5">
      <c r="B400" s="45"/>
      <c r="C400" s="73"/>
      <c r="D400" s="233" t="s">
        <v>205</v>
      </c>
      <c r="E400" s="73"/>
      <c r="F400" s="254" t="s">
        <v>721</v>
      </c>
      <c r="G400" s="73"/>
      <c r="H400" s="73"/>
      <c r="I400" s="190"/>
      <c r="J400" s="73"/>
      <c r="K400" s="73"/>
      <c r="L400" s="71"/>
      <c r="M400" s="255"/>
      <c r="N400" s="46"/>
      <c r="O400" s="46"/>
      <c r="P400" s="46"/>
      <c r="Q400" s="46"/>
      <c r="R400" s="46"/>
      <c r="S400" s="46"/>
      <c r="T400" s="94"/>
      <c r="AT400" s="23" t="s">
        <v>205</v>
      </c>
      <c r="AU400" s="23" t="s">
        <v>187</v>
      </c>
    </row>
    <row r="401" spans="2:51" s="11" customFormat="1" ht="13.5">
      <c r="B401" s="231"/>
      <c r="C401" s="232"/>
      <c r="D401" s="233" t="s">
        <v>194</v>
      </c>
      <c r="E401" s="234" t="s">
        <v>22</v>
      </c>
      <c r="F401" s="235" t="s">
        <v>726</v>
      </c>
      <c r="G401" s="232"/>
      <c r="H401" s="236">
        <v>20.06</v>
      </c>
      <c r="I401" s="237"/>
      <c r="J401" s="232"/>
      <c r="K401" s="232"/>
      <c r="L401" s="238"/>
      <c r="M401" s="239"/>
      <c r="N401" s="240"/>
      <c r="O401" s="240"/>
      <c r="P401" s="240"/>
      <c r="Q401" s="240"/>
      <c r="R401" s="240"/>
      <c r="S401" s="240"/>
      <c r="T401" s="241"/>
      <c r="AT401" s="242" t="s">
        <v>194</v>
      </c>
      <c r="AU401" s="242" t="s">
        <v>187</v>
      </c>
      <c r="AV401" s="11" t="s">
        <v>187</v>
      </c>
      <c r="AW401" s="11" t="s">
        <v>35</v>
      </c>
      <c r="AX401" s="11" t="s">
        <v>73</v>
      </c>
      <c r="AY401" s="242" t="s">
        <v>180</v>
      </c>
    </row>
    <row r="402" spans="2:51" s="12" customFormat="1" ht="13.5">
      <c r="B402" s="243"/>
      <c r="C402" s="244"/>
      <c r="D402" s="233" t="s">
        <v>194</v>
      </c>
      <c r="E402" s="245" t="s">
        <v>22</v>
      </c>
      <c r="F402" s="246" t="s">
        <v>196</v>
      </c>
      <c r="G402" s="244"/>
      <c r="H402" s="247">
        <v>20.06</v>
      </c>
      <c r="I402" s="248"/>
      <c r="J402" s="244"/>
      <c r="K402" s="244"/>
      <c r="L402" s="249"/>
      <c r="M402" s="250"/>
      <c r="N402" s="251"/>
      <c r="O402" s="251"/>
      <c r="P402" s="251"/>
      <c r="Q402" s="251"/>
      <c r="R402" s="251"/>
      <c r="S402" s="251"/>
      <c r="T402" s="252"/>
      <c r="AT402" s="253" t="s">
        <v>194</v>
      </c>
      <c r="AU402" s="253" t="s">
        <v>187</v>
      </c>
      <c r="AV402" s="12" t="s">
        <v>186</v>
      </c>
      <c r="AW402" s="12" t="s">
        <v>35</v>
      </c>
      <c r="AX402" s="12" t="s">
        <v>10</v>
      </c>
      <c r="AY402" s="253" t="s">
        <v>180</v>
      </c>
    </row>
    <row r="403" spans="2:65" s="1" customFormat="1" ht="34.2" customHeight="1">
      <c r="B403" s="45"/>
      <c r="C403" s="220" t="s">
        <v>727</v>
      </c>
      <c r="D403" s="220" t="s">
        <v>182</v>
      </c>
      <c r="E403" s="221" t="s">
        <v>728</v>
      </c>
      <c r="F403" s="222" t="s">
        <v>729</v>
      </c>
      <c r="G403" s="223" t="s">
        <v>334</v>
      </c>
      <c r="H403" s="225"/>
      <c r="I403" s="225"/>
      <c r="J403" s="224">
        <f>ROUND(I403*H403,0)</f>
        <v>0</v>
      </c>
      <c r="K403" s="222" t="s">
        <v>193</v>
      </c>
      <c r="L403" s="71"/>
      <c r="M403" s="226" t="s">
        <v>22</v>
      </c>
      <c r="N403" s="227" t="s">
        <v>45</v>
      </c>
      <c r="O403" s="46"/>
      <c r="P403" s="228">
        <f>O403*H403</f>
        <v>0</v>
      </c>
      <c r="Q403" s="228">
        <v>0</v>
      </c>
      <c r="R403" s="228">
        <f>Q403*H403</f>
        <v>0</v>
      </c>
      <c r="S403" s="228">
        <v>0</v>
      </c>
      <c r="T403" s="229">
        <f>S403*H403</f>
        <v>0</v>
      </c>
      <c r="AR403" s="23" t="s">
        <v>224</v>
      </c>
      <c r="AT403" s="23" t="s">
        <v>182</v>
      </c>
      <c r="AU403" s="23" t="s">
        <v>187</v>
      </c>
      <c r="AY403" s="23" t="s">
        <v>180</v>
      </c>
      <c r="BE403" s="230">
        <f>IF(N403="základní",J403,0)</f>
        <v>0</v>
      </c>
      <c r="BF403" s="230">
        <f>IF(N403="snížená",J403,0)</f>
        <v>0</v>
      </c>
      <c r="BG403" s="230">
        <f>IF(N403="zákl. přenesená",J403,0)</f>
        <v>0</v>
      </c>
      <c r="BH403" s="230">
        <f>IF(N403="sníž. přenesená",J403,0)</f>
        <v>0</v>
      </c>
      <c r="BI403" s="230">
        <f>IF(N403="nulová",J403,0)</f>
        <v>0</v>
      </c>
      <c r="BJ403" s="23" t="s">
        <v>187</v>
      </c>
      <c r="BK403" s="230">
        <f>ROUND(I403*H403,0)</f>
        <v>0</v>
      </c>
      <c r="BL403" s="23" t="s">
        <v>224</v>
      </c>
      <c r="BM403" s="23" t="s">
        <v>730</v>
      </c>
    </row>
    <row r="404" spans="2:47" s="1" customFormat="1" ht="13.5">
      <c r="B404" s="45"/>
      <c r="C404" s="73"/>
      <c r="D404" s="233" t="s">
        <v>205</v>
      </c>
      <c r="E404" s="73"/>
      <c r="F404" s="254" t="s">
        <v>336</v>
      </c>
      <c r="G404" s="73"/>
      <c r="H404" s="73"/>
      <c r="I404" s="190"/>
      <c r="J404" s="73"/>
      <c r="K404" s="73"/>
      <c r="L404" s="71"/>
      <c r="M404" s="255"/>
      <c r="N404" s="46"/>
      <c r="O404" s="46"/>
      <c r="P404" s="46"/>
      <c r="Q404" s="46"/>
      <c r="R404" s="46"/>
      <c r="S404" s="46"/>
      <c r="T404" s="94"/>
      <c r="AT404" s="23" t="s">
        <v>205</v>
      </c>
      <c r="AU404" s="23" t="s">
        <v>187</v>
      </c>
    </row>
    <row r="405" spans="2:63" s="10" customFormat="1" ht="29.85" customHeight="1">
      <c r="B405" s="204"/>
      <c r="C405" s="205"/>
      <c r="D405" s="206" t="s">
        <v>72</v>
      </c>
      <c r="E405" s="218" t="s">
        <v>731</v>
      </c>
      <c r="F405" s="218" t="s">
        <v>732</v>
      </c>
      <c r="G405" s="205"/>
      <c r="H405" s="205"/>
      <c r="I405" s="208"/>
      <c r="J405" s="219">
        <f>BK405</f>
        <v>0</v>
      </c>
      <c r="K405" s="205"/>
      <c r="L405" s="210"/>
      <c r="M405" s="211"/>
      <c r="N405" s="212"/>
      <c r="O405" s="212"/>
      <c r="P405" s="213">
        <f>SUM(P406:P417)</f>
        <v>0</v>
      </c>
      <c r="Q405" s="212"/>
      <c r="R405" s="213">
        <f>SUM(R406:R417)</f>
        <v>0</v>
      </c>
      <c r="S405" s="212"/>
      <c r="T405" s="214">
        <f>SUM(T406:T417)</f>
        <v>0</v>
      </c>
      <c r="AR405" s="215" t="s">
        <v>187</v>
      </c>
      <c r="AT405" s="216" t="s">
        <v>72</v>
      </c>
      <c r="AU405" s="216" t="s">
        <v>10</v>
      </c>
      <c r="AY405" s="215" t="s">
        <v>180</v>
      </c>
      <c r="BK405" s="217">
        <f>SUM(BK406:BK417)</f>
        <v>0</v>
      </c>
    </row>
    <row r="406" spans="2:65" s="1" customFormat="1" ht="22.8" customHeight="1">
      <c r="B406" s="45"/>
      <c r="C406" s="220" t="s">
        <v>475</v>
      </c>
      <c r="D406" s="220" t="s">
        <v>182</v>
      </c>
      <c r="E406" s="221" t="s">
        <v>733</v>
      </c>
      <c r="F406" s="222" t="s">
        <v>734</v>
      </c>
      <c r="G406" s="223" t="s">
        <v>192</v>
      </c>
      <c r="H406" s="224">
        <v>78.82</v>
      </c>
      <c r="I406" s="225"/>
      <c r="J406" s="224">
        <f>ROUND(I406*H406,0)</f>
        <v>0</v>
      </c>
      <c r="K406" s="222" t="s">
        <v>193</v>
      </c>
      <c r="L406" s="71"/>
      <c r="M406" s="226" t="s">
        <v>22</v>
      </c>
      <c r="N406" s="227" t="s">
        <v>45</v>
      </c>
      <c r="O406" s="46"/>
      <c r="P406" s="228">
        <f>O406*H406</f>
        <v>0</v>
      </c>
      <c r="Q406" s="228">
        <v>0</v>
      </c>
      <c r="R406" s="228">
        <f>Q406*H406</f>
        <v>0</v>
      </c>
      <c r="S406" s="228">
        <v>0</v>
      </c>
      <c r="T406" s="229">
        <f>S406*H406</f>
        <v>0</v>
      </c>
      <c r="AR406" s="23" t="s">
        <v>224</v>
      </c>
      <c r="AT406" s="23" t="s">
        <v>182</v>
      </c>
      <c r="AU406" s="23" t="s">
        <v>187</v>
      </c>
      <c r="AY406" s="23" t="s">
        <v>180</v>
      </c>
      <c r="BE406" s="230">
        <f>IF(N406="základní",J406,0)</f>
        <v>0</v>
      </c>
      <c r="BF406" s="230">
        <f>IF(N406="snížená",J406,0)</f>
        <v>0</v>
      </c>
      <c r="BG406" s="230">
        <f>IF(N406="zákl. přenesená",J406,0)</f>
        <v>0</v>
      </c>
      <c r="BH406" s="230">
        <f>IF(N406="sníž. přenesená",J406,0)</f>
        <v>0</v>
      </c>
      <c r="BI406" s="230">
        <f>IF(N406="nulová",J406,0)</f>
        <v>0</v>
      </c>
      <c r="BJ406" s="23" t="s">
        <v>187</v>
      </c>
      <c r="BK406" s="230">
        <f>ROUND(I406*H406,0)</f>
        <v>0</v>
      </c>
      <c r="BL406" s="23" t="s">
        <v>224</v>
      </c>
      <c r="BM406" s="23" t="s">
        <v>735</v>
      </c>
    </row>
    <row r="407" spans="2:51" s="13" customFormat="1" ht="13.5">
      <c r="B407" s="256"/>
      <c r="C407" s="257"/>
      <c r="D407" s="233" t="s">
        <v>194</v>
      </c>
      <c r="E407" s="258" t="s">
        <v>22</v>
      </c>
      <c r="F407" s="259" t="s">
        <v>736</v>
      </c>
      <c r="G407" s="257"/>
      <c r="H407" s="258" t="s">
        <v>22</v>
      </c>
      <c r="I407" s="260"/>
      <c r="J407" s="257"/>
      <c r="K407" s="257"/>
      <c r="L407" s="261"/>
      <c r="M407" s="262"/>
      <c r="N407" s="263"/>
      <c r="O407" s="263"/>
      <c r="P407" s="263"/>
      <c r="Q407" s="263"/>
      <c r="R407" s="263"/>
      <c r="S407" s="263"/>
      <c r="T407" s="264"/>
      <c r="AT407" s="265" t="s">
        <v>194</v>
      </c>
      <c r="AU407" s="265" t="s">
        <v>187</v>
      </c>
      <c r="AV407" s="13" t="s">
        <v>10</v>
      </c>
      <c r="AW407" s="13" t="s">
        <v>35</v>
      </c>
      <c r="AX407" s="13" t="s">
        <v>73</v>
      </c>
      <c r="AY407" s="265" t="s">
        <v>180</v>
      </c>
    </row>
    <row r="408" spans="2:51" s="11" customFormat="1" ht="13.5">
      <c r="B408" s="231"/>
      <c r="C408" s="232"/>
      <c r="D408" s="233" t="s">
        <v>194</v>
      </c>
      <c r="E408" s="234" t="s">
        <v>22</v>
      </c>
      <c r="F408" s="235" t="s">
        <v>225</v>
      </c>
      <c r="G408" s="232"/>
      <c r="H408" s="236">
        <v>19.3</v>
      </c>
      <c r="I408" s="237"/>
      <c r="J408" s="232"/>
      <c r="K408" s="232"/>
      <c r="L408" s="238"/>
      <c r="M408" s="239"/>
      <c r="N408" s="240"/>
      <c r="O408" s="240"/>
      <c r="P408" s="240"/>
      <c r="Q408" s="240"/>
      <c r="R408" s="240"/>
      <c r="S408" s="240"/>
      <c r="T408" s="241"/>
      <c r="AT408" s="242" t="s">
        <v>194</v>
      </c>
      <c r="AU408" s="242" t="s">
        <v>187</v>
      </c>
      <c r="AV408" s="11" t="s">
        <v>187</v>
      </c>
      <c r="AW408" s="11" t="s">
        <v>35</v>
      </c>
      <c r="AX408" s="11" t="s">
        <v>73</v>
      </c>
      <c r="AY408" s="242" t="s">
        <v>180</v>
      </c>
    </row>
    <row r="409" spans="2:51" s="13" customFormat="1" ht="13.5">
      <c r="B409" s="256"/>
      <c r="C409" s="257"/>
      <c r="D409" s="233" t="s">
        <v>194</v>
      </c>
      <c r="E409" s="258" t="s">
        <v>22</v>
      </c>
      <c r="F409" s="259" t="s">
        <v>261</v>
      </c>
      <c r="G409" s="257"/>
      <c r="H409" s="258" t="s">
        <v>22</v>
      </c>
      <c r="I409" s="260"/>
      <c r="J409" s="257"/>
      <c r="K409" s="257"/>
      <c r="L409" s="261"/>
      <c r="M409" s="262"/>
      <c r="N409" s="263"/>
      <c r="O409" s="263"/>
      <c r="P409" s="263"/>
      <c r="Q409" s="263"/>
      <c r="R409" s="263"/>
      <c r="S409" s="263"/>
      <c r="T409" s="264"/>
      <c r="AT409" s="265" t="s">
        <v>194</v>
      </c>
      <c r="AU409" s="265" t="s">
        <v>187</v>
      </c>
      <c r="AV409" s="13" t="s">
        <v>10</v>
      </c>
      <c r="AW409" s="13" t="s">
        <v>35</v>
      </c>
      <c r="AX409" s="13" t="s">
        <v>73</v>
      </c>
      <c r="AY409" s="265" t="s">
        <v>180</v>
      </c>
    </row>
    <row r="410" spans="2:51" s="11" customFormat="1" ht="13.5">
      <c r="B410" s="231"/>
      <c r="C410" s="232"/>
      <c r="D410" s="233" t="s">
        <v>194</v>
      </c>
      <c r="E410" s="234" t="s">
        <v>22</v>
      </c>
      <c r="F410" s="235" t="s">
        <v>737</v>
      </c>
      <c r="G410" s="232"/>
      <c r="H410" s="236">
        <v>35.14</v>
      </c>
      <c r="I410" s="237"/>
      <c r="J410" s="232"/>
      <c r="K410" s="232"/>
      <c r="L410" s="238"/>
      <c r="M410" s="239"/>
      <c r="N410" s="240"/>
      <c r="O410" s="240"/>
      <c r="P410" s="240"/>
      <c r="Q410" s="240"/>
      <c r="R410" s="240"/>
      <c r="S410" s="240"/>
      <c r="T410" s="241"/>
      <c r="AT410" s="242" t="s">
        <v>194</v>
      </c>
      <c r="AU410" s="242" t="s">
        <v>187</v>
      </c>
      <c r="AV410" s="11" t="s">
        <v>187</v>
      </c>
      <c r="AW410" s="11" t="s">
        <v>35</v>
      </c>
      <c r="AX410" s="11" t="s">
        <v>73</v>
      </c>
      <c r="AY410" s="242" t="s">
        <v>180</v>
      </c>
    </row>
    <row r="411" spans="2:51" s="11" customFormat="1" ht="13.5">
      <c r="B411" s="231"/>
      <c r="C411" s="232"/>
      <c r="D411" s="233" t="s">
        <v>194</v>
      </c>
      <c r="E411" s="234" t="s">
        <v>22</v>
      </c>
      <c r="F411" s="235" t="s">
        <v>738</v>
      </c>
      <c r="G411" s="232"/>
      <c r="H411" s="236">
        <v>14.87</v>
      </c>
      <c r="I411" s="237"/>
      <c r="J411" s="232"/>
      <c r="K411" s="232"/>
      <c r="L411" s="238"/>
      <c r="M411" s="239"/>
      <c r="N411" s="240"/>
      <c r="O411" s="240"/>
      <c r="P411" s="240"/>
      <c r="Q411" s="240"/>
      <c r="R411" s="240"/>
      <c r="S411" s="240"/>
      <c r="T411" s="241"/>
      <c r="AT411" s="242" t="s">
        <v>194</v>
      </c>
      <c r="AU411" s="242" t="s">
        <v>187</v>
      </c>
      <c r="AV411" s="11" t="s">
        <v>187</v>
      </c>
      <c r="AW411" s="11" t="s">
        <v>35</v>
      </c>
      <c r="AX411" s="11" t="s">
        <v>73</v>
      </c>
      <c r="AY411" s="242" t="s">
        <v>180</v>
      </c>
    </row>
    <row r="412" spans="2:51" s="11" customFormat="1" ht="13.5">
      <c r="B412" s="231"/>
      <c r="C412" s="232"/>
      <c r="D412" s="233" t="s">
        <v>194</v>
      </c>
      <c r="E412" s="234" t="s">
        <v>22</v>
      </c>
      <c r="F412" s="235" t="s">
        <v>739</v>
      </c>
      <c r="G412" s="232"/>
      <c r="H412" s="236">
        <v>4.74</v>
      </c>
      <c r="I412" s="237"/>
      <c r="J412" s="232"/>
      <c r="K412" s="232"/>
      <c r="L412" s="238"/>
      <c r="M412" s="239"/>
      <c r="N412" s="240"/>
      <c r="O412" s="240"/>
      <c r="P412" s="240"/>
      <c r="Q412" s="240"/>
      <c r="R412" s="240"/>
      <c r="S412" s="240"/>
      <c r="T412" s="241"/>
      <c r="AT412" s="242" t="s">
        <v>194</v>
      </c>
      <c r="AU412" s="242" t="s">
        <v>187</v>
      </c>
      <c r="AV412" s="11" t="s">
        <v>187</v>
      </c>
      <c r="AW412" s="11" t="s">
        <v>35</v>
      </c>
      <c r="AX412" s="11" t="s">
        <v>73</v>
      </c>
      <c r="AY412" s="242" t="s">
        <v>180</v>
      </c>
    </row>
    <row r="413" spans="2:51" s="11" customFormat="1" ht="13.5">
      <c r="B413" s="231"/>
      <c r="C413" s="232"/>
      <c r="D413" s="233" t="s">
        <v>194</v>
      </c>
      <c r="E413" s="234" t="s">
        <v>22</v>
      </c>
      <c r="F413" s="235" t="s">
        <v>740</v>
      </c>
      <c r="G413" s="232"/>
      <c r="H413" s="236">
        <v>4.77</v>
      </c>
      <c r="I413" s="237"/>
      <c r="J413" s="232"/>
      <c r="K413" s="232"/>
      <c r="L413" s="238"/>
      <c r="M413" s="239"/>
      <c r="N413" s="240"/>
      <c r="O413" s="240"/>
      <c r="P413" s="240"/>
      <c r="Q413" s="240"/>
      <c r="R413" s="240"/>
      <c r="S413" s="240"/>
      <c r="T413" s="241"/>
      <c r="AT413" s="242" t="s">
        <v>194</v>
      </c>
      <c r="AU413" s="242" t="s">
        <v>187</v>
      </c>
      <c r="AV413" s="11" t="s">
        <v>187</v>
      </c>
      <c r="AW413" s="11" t="s">
        <v>35</v>
      </c>
      <c r="AX413" s="11" t="s">
        <v>73</v>
      </c>
      <c r="AY413" s="242" t="s">
        <v>180</v>
      </c>
    </row>
    <row r="414" spans="2:51" s="12" customFormat="1" ht="13.5">
      <c r="B414" s="243"/>
      <c r="C414" s="244"/>
      <c r="D414" s="233" t="s">
        <v>194</v>
      </c>
      <c r="E414" s="245" t="s">
        <v>22</v>
      </c>
      <c r="F414" s="246" t="s">
        <v>196</v>
      </c>
      <c r="G414" s="244"/>
      <c r="H414" s="247">
        <v>78.82</v>
      </c>
      <c r="I414" s="248"/>
      <c r="J414" s="244"/>
      <c r="K414" s="244"/>
      <c r="L414" s="249"/>
      <c r="M414" s="250"/>
      <c r="N414" s="251"/>
      <c r="O414" s="251"/>
      <c r="P414" s="251"/>
      <c r="Q414" s="251"/>
      <c r="R414" s="251"/>
      <c r="S414" s="251"/>
      <c r="T414" s="252"/>
      <c r="AT414" s="253" t="s">
        <v>194</v>
      </c>
      <c r="AU414" s="253" t="s">
        <v>187</v>
      </c>
      <c r="AV414" s="12" t="s">
        <v>186</v>
      </c>
      <c r="AW414" s="12" t="s">
        <v>35</v>
      </c>
      <c r="AX414" s="12" t="s">
        <v>10</v>
      </c>
      <c r="AY414" s="253" t="s">
        <v>180</v>
      </c>
    </row>
    <row r="415" spans="2:65" s="1" customFormat="1" ht="34.2" customHeight="1">
      <c r="B415" s="45"/>
      <c r="C415" s="220" t="s">
        <v>741</v>
      </c>
      <c r="D415" s="220" t="s">
        <v>182</v>
      </c>
      <c r="E415" s="221" t="s">
        <v>742</v>
      </c>
      <c r="F415" s="222" t="s">
        <v>743</v>
      </c>
      <c r="G415" s="223" t="s">
        <v>192</v>
      </c>
      <c r="H415" s="224">
        <v>78.82</v>
      </c>
      <c r="I415" s="225"/>
      <c r="J415" s="224">
        <f>ROUND(I415*H415,0)</f>
        <v>0</v>
      </c>
      <c r="K415" s="222" t="s">
        <v>193</v>
      </c>
      <c r="L415" s="71"/>
      <c r="M415" s="226" t="s">
        <v>22</v>
      </c>
      <c r="N415" s="227" t="s">
        <v>45</v>
      </c>
      <c r="O415" s="46"/>
      <c r="P415" s="228">
        <f>O415*H415</f>
        <v>0</v>
      </c>
      <c r="Q415" s="228">
        <v>0</v>
      </c>
      <c r="R415" s="228">
        <f>Q415*H415</f>
        <v>0</v>
      </c>
      <c r="S415" s="228">
        <v>0</v>
      </c>
      <c r="T415" s="229">
        <f>S415*H415</f>
        <v>0</v>
      </c>
      <c r="AR415" s="23" t="s">
        <v>224</v>
      </c>
      <c r="AT415" s="23" t="s">
        <v>182</v>
      </c>
      <c r="AU415" s="23" t="s">
        <v>187</v>
      </c>
      <c r="AY415" s="23" t="s">
        <v>180</v>
      </c>
      <c r="BE415" s="230">
        <f>IF(N415="základní",J415,0)</f>
        <v>0</v>
      </c>
      <c r="BF415" s="230">
        <f>IF(N415="snížená",J415,0)</f>
        <v>0</v>
      </c>
      <c r="BG415" s="230">
        <f>IF(N415="zákl. přenesená",J415,0)</f>
        <v>0</v>
      </c>
      <c r="BH415" s="230">
        <f>IF(N415="sníž. přenesená",J415,0)</f>
        <v>0</v>
      </c>
      <c r="BI415" s="230">
        <f>IF(N415="nulová",J415,0)</f>
        <v>0</v>
      </c>
      <c r="BJ415" s="23" t="s">
        <v>187</v>
      </c>
      <c r="BK415" s="230">
        <f>ROUND(I415*H415,0)</f>
        <v>0</v>
      </c>
      <c r="BL415" s="23" t="s">
        <v>224</v>
      </c>
      <c r="BM415" s="23" t="s">
        <v>744</v>
      </c>
    </row>
    <row r="416" spans="2:51" s="11" customFormat="1" ht="13.5">
      <c r="B416" s="231"/>
      <c r="C416" s="232"/>
      <c r="D416" s="233" t="s">
        <v>194</v>
      </c>
      <c r="E416" s="234" t="s">
        <v>22</v>
      </c>
      <c r="F416" s="235" t="s">
        <v>745</v>
      </c>
      <c r="G416" s="232"/>
      <c r="H416" s="236">
        <v>78.82</v>
      </c>
      <c r="I416" s="237"/>
      <c r="J416" s="232"/>
      <c r="K416" s="232"/>
      <c r="L416" s="238"/>
      <c r="M416" s="239"/>
      <c r="N416" s="240"/>
      <c r="O416" s="240"/>
      <c r="P416" s="240"/>
      <c r="Q416" s="240"/>
      <c r="R416" s="240"/>
      <c r="S416" s="240"/>
      <c r="T416" s="241"/>
      <c r="AT416" s="242" t="s">
        <v>194</v>
      </c>
      <c r="AU416" s="242" t="s">
        <v>187</v>
      </c>
      <c r="AV416" s="11" t="s">
        <v>187</v>
      </c>
      <c r="AW416" s="11" t="s">
        <v>35</v>
      </c>
      <c r="AX416" s="11" t="s">
        <v>73</v>
      </c>
      <c r="AY416" s="242" t="s">
        <v>180</v>
      </c>
    </row>
    <row r="417" spans="2:51" s="12" customFormat="1" ht="13.5">
      <c r="B417" s="243"/>
      <c r="C417" s="244"/>
      <c r="D417" s="233" t="s">
        <v>194</v>
      </c>
      <c r="E417" s="245" t="s">
        <v>22</v>
      </c>
      <c r="F417" s="246" t="s">
        <v>196</v>
      </c>
      <c r="G417" s="244"/>
      <c r="H417" s="247">
        <v>78.82</v>
      </c>
      <c r="I417" s="248"/>
      <c r="J417" s="244"/>
      <c r="K417" s="244"/>
      <c r="L417" s="249"/>
      <c r="M417" s="275"/>
      <c r="N417" s="276"/>
      <c r="O417" s="276"/>
      <c r="P417" s="276"/>
      <c r="Q417" s="276"/>
      <c r="R417" s="276"/>
      <c r="S417" s="276"/>
      <c r="T417" s="277"/>
      <c r="AT417" s="253" t="s">
        <v>194</v>
      </c>
      <c r="AU417" s="253" t="s">
        <v>187</v>
      </c>
      <c r="AV417" s="12" t="s">
        <v>186</v>
      </c>
      <c r="AW417" s="12" t="s">
        <v>35</v>
      </c>
      <c r="AX417" s="12" t="s">
        <v>10</v>
      </c>
      <c r="AY417" s="253" t="s">
        <v>180</v>
      </c>
    </row>
    <row r="418" spans="2:12" s="1" customFormat="1" ht="6.95" customHeight="1">
      <c r="B418" s="66"/>
      <c r="C418" s="67"/>
      <c r="D418" s="67"/>
      <c r="E418" s="67"/>
      <c r="F418" s="67"/>
      <c r="G418" s="67"/>
      <c r="H418" s="67"/>
      <c r="I418" s="165"/>
      <c r="J418" s="67"/>
      <c r="K418" s="67"/>
      <c r="L418" s="71"/>
    </row>
  </sheetData>
  <sheetProtection password="CC35" sheet="1" objects="1" scenarios="1" formatColumns="0" formatRows="0" autoFilter="0"/>
  <autoFilter ref="C93:K417"/>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4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102</v>
      </c>
    </row>
    <row r="3" spans="2:46" ht="6.95" customHeight="1">
      <c r="B3" s="24"/>
      <c r="C3" s="25"/>
      <c r="D3" s="25"/>
      <c r="E3" s="25"/>
      <c r="F3" s="25"/>
      <c r="G3" s="25"/>
      <c r="H3" s="25"/>
      <c r="I3" s="140"/>
      <c r="J3" s="25"/>
      <c r="K3" s="26"/>
      <c r="AT3" s="23" t="s">
        <v>10</v>
      </c>
    </row>
    <row r="4" spans="2:46" ht="36.95" customHeight="1">
      <c r="B4" s="27"/>
      <c r="C4" s="28"/>
      <c r="D4" s="29" t="s">
        <v>138</v>
      </c>
      <c r="E4" s="28"/>
      <c r="F4" s="28"/>
      <c r="G4" s="28"/>
      <c r="H4" s="28"/>
      <c r="I4" s="141"/>
      <c r="J4" s="28"/>
      <c r="K4" s="30"/>
      <c r="M4" s="31" t="s">
        <v>13</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6118 Klatovská nemocnice, a. s.</v>
      </c>
      <c r="F7" s="39"/>
      <c r="G7" s="39"/>
      <c r="H7" s="39"/>
      <c r="I7" s="141"/>
      <c r="J7" s="28"/>
      <c r="K7" s="30"/>
    </row>
    <row r="8" spans="2:11" s="1" customFormat="1" ht="13.5">
      <c r="B8" s="45"/>
      <c r="C8" s="46"/>
      <c r="D8" s="39" t="s">
        <v>139</v>
      </c>
      <c r="E8" s="46"/>
      <c r="F8" s="46"/>
      <c r="G8" s="46"/>
      <c r="H8" s="46"/>
      <c r="I8" s="143"/>
      <c r="J8" s="46"/>
      <c r="K8" s="50"/>
    </row>
    <row r="9" spans="2:11" s="1" customFormat="1" ht="36.95" customHeight="1">
      <c r="B9" s="45"/>
      <c r="C9" s="46"/>
      <c r="D9" s="46"/>
      <c r="E9" s="144" t="s">
        <v>752</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25</v>
      </c>
      <c r="G12" s="46"/>
      <c r="H12" s="46"/>
      <c r="I12" s="145" t="s">
        <v>26</v>
      </c>
      <c r="J12" s="146" t="str">
        <f>'Rekapitulace stavby'!AN8</f>
        <v>28. 5. 2018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30</v>
      </c>
      <c r="E14" s="46"/>
      <c r="F14" s="46"/>
      <c r="G14" s="46"/>
      <c r="H14" s="46"/>
      <c r="I14" s="145"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32</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32</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36</v>
      </c>
      <c r="E20" s="46"/>
      <c r="F20" s="46"/>
      <c r="G20" s="46"/>
      <c r="H20" s="46"/>
      <c r="I20" s="145"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32</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4.4"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ROUND(J94,2)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ROUND(SUM(BE94:BE417),2)</f>
        <v>0</v>
      </c>
      <c r="G30" s="46"/>
      <c r="H30" s="46"/>
      <c r="I30" s="157">
        <v>0.21</v>
      </c>
      <c r="J30" s="156">
        <f>ROUND(ROUND((SUM(BE94:BE417)),2)*I30,0)</f>
        <v>0</v>
      </c>
      <c r="K30" s="50"/>
    </row>
    <row r="31" spans="2:11" s="1" customFormat="1" ht="14.4" customHeight="1">
      <c r="B31" s="45"/>
      <c r="C31" s="46"/>
      <c r="D31" s="46"/>
      <c r="E31" s="54" t="s">
        <v>45</v>
      </c>
      <c r="F31" s="156">
        <f>ROUND(SUM(BF94:BF417),2)</f>
        <v>0</v>
      </c>
      <c r="G31" s="46"/>
      <c r="H31" s="46"/>
      <c r="I31" s="157">
        <v>0.15</v>
      </c>
      <c r="J31" s="156">
        <f>ROUND(ROUND((SUM(BF94:BF417)),2)*I31,0)</f>
        <v>0</v>
      </c>
      <c r="K31" s="50"/>
    </row>
    <row r="32" spans="2:11" s="1" customFormat="1" ht="14.4" customHeight="1" hidden="1">
      <c r="B32" s="45"/>
      <c r="C32" s="46"/>
      <c r="D32" s="46"/>
      <c r="E32" s="54" t="s">
        <v>46</v>
      </c>
      <c r="F32" s="156">
        <f>ROUND(SUM(BG94:BG417),2)</f>
        <v>0</v>
      </c>
      <c r="G32" s="46"/>
      <c r="H32" s="46"/>
      <c r="I32" s="157">
        <v>0.21</v>
      </c>
      <c r="J32" s="156">
        <v>0</v>
      </c>
      <c r="K32" s="50"/>
    </row>
    <row r="33" spans="2:11" s="1" customFormat="1" ht="14.4" customHeight="1" hidden="1">
      <c r="B33" s="45"/>
      <c r="C33" s="46"/>
      <c r="D33" s="46"/>
      <c r="E33" s="54" t="s">
        <v>47</v>
      </c>
      <c r="F33" s="156">
        <f>ROUND(SUM(BH94:BH417),2)</f>
        <v>0</v>
      </c>
      <c r="G33" s="46"/>
      <c r="H33" s="46"/>
      <c r="I33" s="157">
        <v>0.15</v>
      </c>
      <c r="J33" s="156">
        <v>0</v>
      </c>
      <c r="K33" s="50"/>
    </row>
    <row r="34" spans="2:11" s="1" customFormat="1" ht="14.4" customHeight="1" hidden="1">
      <c r="B34" s="45"/>
      <c r="C34" s="46"/>
      <c r="D34" s="46"/>
      <c r="E34" s="54" t="s">
        <v>48</v>
      </c>
      <c r="F34" s="156">
        <f>ROUND(SUM(BI94:BI417),2)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141</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6118 Klatovská nemocnice, a. s.</v>
      </c>
      <c r="F45" s="39"/>
      <c r="G45" s="39"/>
      <c r="H45" s="39"/>
      <c r="I45" s="143"/>
      <c r="J45" s="46"/>
      <c r="K45" s="50"/>
    </row>
    <row r="46" spans="2:11" s="1" customFormat="1" ht="14.4" customHeight="1">
      <c r="B46" s="45"/>
      <c r="C46" s="39" t="s">
        <v>139</v>
      </c>
      <c r="D46" s="46"/>
      <c r="E46" s="46"/>
      <c r="F46" s="46"/>
      <c r="G46" s="46"/>
      <c r="H46" s="46"/>
      <c r="I46" s="143"/>
      <c r="J46" s="46"/>
      <c r="K46" s="50"/>
    </row>
    <row r="47" spans="2:11" s="1" customFormat="1" ht="16.2" customHeight="1">
      <c r="B47" s="45"/>
      <c r="C47" s="46"/>
      <c r="D47" s="46"/>
      <c r="E47" s="144" t="str">
        <f>E9</f>
        <v>02-5 - SO 02-5 Byt 1+1 č. 5</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28. 5. 2018</v>
      </c>
      <c r="K49" s="50"/>
    </row>
    <row r="50" spans="2:11" s="1" customFormat="1" ht="6.95" customHeight="1">
      <c r="B50" s="45"/>
      <c r="C50" s="46"/>
      <c r="D50" s="46"/>
      <c r="E50" s="46"/>
      <c r="F50" s="46"/>
      <c r="G50" s="46"/>
      <c r="H50" s="46"/>
      <c r="I50" s="143"/>
      <c r="J50" s="46"/>
      <c r="K50" s="50"/>
    </row>
    <row r="51" spans="2:11" s="1" customFormat="1" ht="13.5">
      <c r="B51" s="45"/>
      <c r="C51" s="39" t="s">
        <v>30</v>
      </c>
      <c r="D51" s="46"/>
      <c r="E51" s="46"/>
      <c r="F51" s="34" t="str">
        <f>E15</f>
        <v xml:space="preserve"> </v>
      </c>
      <c r="G51" s="46"/>
      <c r="H51" s="46"/>
      <c r="I51" s="145" t="s">
        <v>36</v>
      </c>
      <c r="J51" s="43" t="str">
        <f>E21</f>
        <v xml:space="preserve"> </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142</v>
      </c>
      <c r="D54" s="158"/>
      <c r="E54" s="158"/>
      <c r="F54" s="158"/>
      <c r="G54" s="158"/>
      <c r="H54" s="158"/>
      <c r="I54" s="172"/>
      <c r="J54" s="173" t="s">
        <v>143</v>
      </c>
      <c r="K54" s="174"/>
    </row>
    <row r="55" spans="2:11" s="1" customFormat="1" ht="10.3" customHeight="1">
      <c r="B55" s="45"/>
      <c r="C55" s="46"/>
      <c r="D55" s="46"/>
      <c r="E55" s="46"/>
      <c r="F55" s="46"/>
      <c r="G55" s="46"/>
      <c r="H55" s="46"/>
      <c r="I55" s="143"/>
      <c r="J55" s="46"/>
      <c r="K55" s="50"/>
    </row>
    <row r="56" spans="2:47" s="1" customFormat="1" ht="29.25" customHeight="1">
      <c r="B56" s="45"/>
      <c r="C56" s="175" t="s">
        <v>144</v>
      </c>
      <c r="D56" s="46"/>
      <c r="E56" s="46"/>
      <c r="F56" s="46"/>
      <c r="G56" s="46"/>
      <c r="H56" s="46"/>
      <c r="I56" s="143"/>
      <c r="J56" s="154">
        <f>J94</f>
        <v>0</v>
      </c>
      <c r="K56" s="50"/>
      <c r="AU56" s="23" t="s">
        <v>145</v>
      </c>
    </row>
    <row r="57" spans="2:11" s="7" customFormat="1" ht="24.95" customHeight="1">
      <c r="B57" s="176"/>
      <c r="C57" s="177"/>
      <c r="D57" s="178" t="s">
        <v>146</v>
      </c>
      <c r="E57" s="179"/>
      <c r="F57" s="179"/>
      <c r="G57" s="179"/>
      <c r="H57" s="179"/>
      <c r="I57" s="180"/>
      <c r="J57" s="181">
        <f>J95</f>
        <v>0</v>
      </c>
      <c r="K57" s="182"/>
    </row>
    <row r="58" spans="2:11" s="8" customFormat="1" ht="19.9" customHeight="1">
      <c r="B58" s="183"/>
      <c r="C58" s="184"/>
      <c r="D58" s="185" t="s">
        <v>147</v>
      </c>
      <c r="E58" s="186"/>
      <c r="F58" s="186"/>
      <c r="G58" s="186"/>
      <c r="H58" s="186"/>
      <c r="I58" s="187"/>
      <c r="J58" s="188">
        <f>J96</f>
        <v>0</v>
      </c>
      <c r="K58" s="189"/>
    </row>
    <row r="59" spans="2:11" s="8" customFormat="1" ht="19.9" customHeight="1">
      <c r="B59" s="183"/>
      <c r="C59" s="184"/>
      <c r="D59" s="185" t="s">
        <v>148</v>
      </c>
      <c r="E59" s="186"/>
      <c r="F59" s="186"/>
      <c r="G59" s="186"/>
      <c r="H59" s="186"/>
      <c r="I59" s="187"/>
      <c r="J59" s="188">
        <f>J98</f>
        <v>0</v>
      </c>
      <c r="K59" s="189"/>
    </row>
    <row r="60" spans="2:11" s="8" customFormat="1" ht="19.9" customHeight="1">
      <c r="B60" s="183"/>
      <c r="C60" s="184"/>
      <c r="D60" s="185" t="s">
        <v>149</v>
      </c>
      <c r="E60" s="186"/>
      <c r="F60" s="186"/>
      <c r="G60" s="186"/>
      <c r="H60" s="186"/>
      <c r="I60" s="187"/>
      <c r="J60" s="188">
        <f>J121</f>
        <v>0</v>
      </c>
      <c r="K60" s="189"/>
    </row>
    <row r="61" spans="2:11" s="8" customFormat="1" ht="19.9" customHeight="1">
      <c r="B61" s="183"/>
      <c r="C61" s="184"/>
      <c r="D61" s="185" t="s">
        <v>150</v>
      </c>
      <c r="E61" s="186"/>
      <c r="F61" s="186"/>
      <c r="G61" s="186"/>
      <c r="H61" s="186"/>
      <c r="I61" s="187"/>
      <c r="J61" s="188">
        <f>J161</f>
        <v>0</v>
      </c>
      <c r="K61" s="189"/>
    </row>
    <row r="62" spans="2:11" s="8" customFormat="1" ht="19.9" customHeight="1">
      <c r="B62" s="183"/>
      <c r="C62" s="184"/>
      <c r="D62" s="185" t="s">
        <v>151</v>
      </c>
      <c r="E62" s="186"/>
      <c r="F62" s="186"/>
      <c r="G62" s="186"/>
      <c r="H62" s="186"/>
      <c r="I62" s="187"/>
      <c r="J62" s="188">
        <f>J173</f>
        <v>0</v>
      </c>
      <c r="K62" s="189"/>
    </row>
    <row r="63" spans="2:11" s="8" customFormat="1" ht="19.9" customHeight="1">
      <c r="B63" s="183"/>
      <c r="C63" s="184"/>
      <c r="D63" s="185" t="s">
        <v>152</v>
      </c>
      <c r="E63" s="186"/>
      <c r="F63" s="186"/>
      <c r="G63" s="186"/>
      <c r="H63" s="186"/>
      <c r="I63" s="187"/>
      <c r="J63" s="188">
        <f>J186</f>
        <v>0</v>
      </c>
      <c r="K63" s="189"/>
    </row>
    <row r="64" spans="2:11" s="7" customFormat="1" ht="24.95" customHeight="1">
      <c r="B64" s="176"/>
      <c r="C64" s="177"/>
      <c r="D64" s="178" t="s">
        <v>153</v>
      </c>
      <c r="E64" s="179"/>
      <c r="F64" s="179"/>
      <c r="G64" s="179"/>
      <c r="H64" s="179"/>
      <c r="I64" s="180"/>
      <c r="J64" s="181">
        <f>J189</f>
        <v>0</v>
      </c>
      <c r="K64" s="182"/>
    </row>
    <row r="65" spans="2:11" s="8" customFormat="1" ht="19.9" customHeight="1">
      <c r="B65" s="183"/>
      <c r="C65" s="184"/>
      <c r="D65" s="185" t="s">
        <v>154</v>
      </c>
      <c r="E65" s="186"/>
      <c r="F65" s="186"/>
      <c r="G65" s="186"/>
      <c r="H65" s="186"/>
      <c r="I65" s="187"/>
      <c r="J65" s="188">
        <f>J190</f>
        <v>0</v>
      </c>
      <c r="K65" s="189"/>
    </row>
    <row r="66" spans="2:11" s="8" customFormat="1" ht="19.9" customHeight="1">
      <c r="B66" s="183"/>
      <c r="C66" s="184"/>
      <c r="D66" s="185" t="s">
        <v>155</v>
      </c>
      <c r="E66" s="186"/>
      <c r="F66" s="186"/>
      <c r="G66" s="186"/>
      <c r="H66" s="186"/>
      <c r="I66" s="187"/>
      <c r="J66" s="188">
        <f>J205</f>
        <v>0</v>
      </c>
      <c r="K66" s="189"/>
    </row>
    <row r="67" spans="2:11" s="8" customFormat="1" ht="19.9" customHeight="1">
      <c r="B67" s="183"/>
      <c r="C67" s="184"/>
      <c r="D67" s="185" t="s">
        <v>156</v>
      </c>
      <c r="E67" s="186"/>
      <c r="F67" s="186"/>
      <c r="G67" s="186"/>
      <c r="H67" s="186"/>
      <c r="I67" s="187"/>
      <c r="J67" s="188">
        <f>J226</f>
        <v>0</v>
      </c>
      <c r="K67" s="189"/>
    </row>
    <row r="68" spans="2:11" s="8" customFormat="1" ht="19.9" customHeight="1">
      <c r="B68" s="183"/>
      <c r="C68" s="184"/>
      <c r="D68" s="185" t="s">
        <v>157</v>
      </c>
      <c r="E68" s="186"/>
      <c r="F68" s="186"/>
      <c r="G68" s="186"/>
      <c r="H68" s="186"/>
      <c r="I68" s="187"/>
      <c r="J68" s="188">
        <f>J245</f>
        <v>0</v>
      </c>
      <c r="K68" s="189"/>
    </row>
    <row r="69" spans="2:11" s="8" customFormat="1" ht="19.9" customHeight="1">
      <c r="B69" s="183"/>
      <c r="C69" s="184"/>
      <c r="D69" s="185" t="s">
        <v>158</v>
      </c>
      <c r="E69" s="186"/>
      <c r="F69" s="186"/>
      <c r="G69" s="186"/>
      <c r="H69" s="186"/>
      <c r="I69" s="187"/>
      <c r="J69" s="188">
        <f>J269</f>
        <v>0</v>
      </c>
      <c r="K69" s="189"/>
    </row>
    <row r="70" spans="2:11" s="8" customFormat="1" ht="19.9" customHeight="1">
      <c r="B70" s="183"/>
      <c r="C70" s="184"/>
      <c r="D70" s="185" t="s">
        <v>159</v>
      </c>
      <c r="E70" s="186"/>
      <c r="F70" s="186"/>
      <c r="G70" s="186"/>
      <c r="H70" s="186"/>
      <c r="I70" s="187"/>
      <c r="J70" s="188">
        <f>J297</f>
        <v>0</v>
      </c>
      <c r="K70" s="189"/>
    </row>
    <row r="71" spans="2:11" s="8" customFormat="1" ht="19.9" customHeight="1">
      <c r="B71" s="183"/>
      <c r="C71" s="184"/>
      <c r="D71" s="185" t="s">
        <v>160</v>
      </c>
      <c r="E71" s="186"/>
      <c r="F71" s="186"/>
      <c r="G71" s="186"/>
      <c r="H71" s="186"/>
      <c r="I71" s="187"/>
      <c r="J71" s="188">
        <f>J310</f>
        <v>0</v>
      </c>
      <c r="K71" s="189"/>
    </row>
    <row r="72" spans="2:11" s="8" customFormat="1" ht="19.9" customHeight="1">
      <c r="B72" s="183"/>
      <c r="C72" s="184"/>
      <c r="D72" s="185" t="s">
        <v>161</v>
      </c>
      <c r="E72" s="186"/>
      <c r="F72" s="186"/>
      <c r="G72" s="186"/>
      <c r="H72" s="186"/>
      <c r="I72" s="187"/>
      <c r="J72" s="188">
        <f>J345</f>
        <v>0</v>
      </c>
      <c r="K72" s="189"/>
    </row>
    <row r="73" spans="2:11" s="8" customFormat="1" ht="19.9" customHeight="1">
      <c r="B73" s="183"/>
      <c r="C73" s="184"/>
      <c r="D73" s="185" t="s">
        <v>162</v>
      </c>
      <c r="E73" s="186"/>
      <c r="F73" s="186"/>
      <c r="G73" s="186"/>
      <c r="H73" s="186"/>
      <c r="I73" s="187"/>
      <c r="J73" s="188">
        <f>J376</f>
        <v>0</v>
      </c>
      <c r="K73" s="189"/>
    </row>
    <row r="74" spans="2:11" s="8" customFormat="1" ht="19.9" customHeight="1">
      <c r="B74" s="183"/>
      <c r="C74" s="184"/>
      <c r="D74" s="185" t="s">
        <v>163</v>
      </c>
      <c r="E74" s="186"/>
      <c r="F74" s="186"/>
      <c r="G74" s="186"/>
      <c r="H74" s="186"/>
      <c r="I74" s="187"/>
      <c r="J74" s="188">
        <f>J405</f>
        <v>0</v>
      </c>
      <c r="K74" s="189"/>
    </row>
    <row r="75" spans="2:11" s="1" customFormat="1" ht="21.8" customHeight="1">
      <c r="B75" s="45"/>
      <c r="C75" s="46"/>
      <c r="D75" s="46"/>
      <c r="E75" s="46"/>
      <c r="F75" s="46"/>
      <c r="G75" s="46"/>
      <c r="H75" s="46"/>
      <c r="I75" s="143"/>
      <c r="J75" s="46"/>
      <c r="K75" s="50"/>
    </row>
    <row r="76" spans="2:11" s="1" customFormat="1" ht="6.95" customHeight="1">
      <c r="B76" s="66"/>
      <c r="C76" s="67"/>
      <c r="D76" s="67"/>
      <c r="E76" s="67"/>
      <c r="F76" s="67"/>
      <c r="G76" s="67"/>
      <c r="H76" s="67"/>
      <c r="I76" s="165"/>
      <c r="J76" s="67"/>
      <c r="K76" s="68"/>
    </row>
    <row r="80" spans="2:12" s="1" customFormat="1" ht="6.95" customHeight="1">
      <c r="B80" s="69"/>
      <c r="C80" s="70"/>
      <c r="D80" s="70"/>
      <c r="E80" s="70"/>
      <c r="F80" s="70"/>
      <c r="G80" s="70"/>
      <c r="H80" s="70"/>
      <c r="I80" s="168"/>
      <c r="J80" s="70"/>
      <c r="K80" s="70"/>
      <c r="L80" s="71"/>
    </row>
    <row r="81" spans="2:12" s="1" customFormat="1" ht="36.95" customHeight="1">
      <c r="B81" s="45"/>
      <c r="C81" s="72" t="s">
        <v>164</v>
      </c>
      <c r="D81" s="73"/>
      <c r="E81" s="73"/>
      <c r="F81" s="73"/>
      <c r="G81" s="73"/>
      <c r="H81" s="73"/>
      <c r="I81" s="190"/>
      <c r="J81" s="73"/>
      <c r="K81" s="73"/>
      <c r="L81" s="71"/>
    </row>
    <row r="82" spans="2:12" s="1" customFormat="1" ht="6.95" customHeight="1">
      <c r="B82" s="45"/>
      <c r="C82" s="73"/>
      <c r="D82" s="73"/>
      <c r="E82" s="73"/>
      <c r="F82" s="73"/>
      <c r="G82" s="73"/>
      <c r="H82" s="73"/>
      <c r="I82" s="190"/>
      <c r="J82" s="73"/>
      <c r="K82" s="73"/>
      <c r="L82" s="71"/>
    </row>
    <row r="83" spans="2:12" s="1" customFormat="1" ht="14.4" customHeight="1">
      <c r="B83" s="45"/>
      <c r="C83" s="75" t="s">
        <v>18</v>
      </c>
      <c r="D83" s="73"/>
      <c r="E83" s="73"/>
      <c r="F83" s="73"/>
      <c r="G83" s="73"/>
      <c r="H83" s="73"/>
      <c r="I83" s="190"/>
      <c r="J83" s="73"/>
      <c r="K83" s="73"/>
      <c r="L83" s="71"/>
    </row>
    <row r="84" spans="2:12" s="1" customFormat="1" ht="14.4" customHeight="1">
      <c r="B84" s="45"/>
      <c r="C84" s="73"/>
      <c r="D84" s="73"/>
      <c r="E84" s="191" t="str">
        <f>E7</f>
        <v>6118 Klatovská nemocnice, a. s.</v>
      </c>
      <c r="F84" s="75"/>
      <c r="G84" s="75"/>
      <c r="H84" s="75"/>
      <c r="I84" s="190"/>
      <c r="J84" s="73"/>
      <c r="K84" s="73"/>
      <c r="L84" s="71"/>
    </row>
    <row r="85" spans="2:12" s="1" customFormat="1" ht="14.4" customHeight="1">
      <c r="B85" s="45"/>
      <c r="C85" s="75" t="s">
        <v>139</v>
      </c>
      <c r="D85" s="73"/>
      <c r="E85" s="73"/>
      <c r="F85" s="73"/>
      <c r="G85" s="73"/>
      <c r="H85" s="73"/>
      <c r="I85" s="190"/>
      <c r="J85" s="73"/>
      <c r="K85" s="73"/>
      <c r="L85" s="71"/>
    </row>
    <row r="86" spans="2:12" s="1" customFormat="1" ht="16.2" customHeight="1">
      <c r="B86" s="45"/>
      <c r="C86" s="73"/>
      <c r="D86" s="73"/>
      <c r="E86" s="81" t="str">
        <f>E9</f>
        <v>02-5 - SO 02-5 Byt 1+1 č. 5</v>
      </c>
      <c r="F86" s="73"/>
      <c r="G86" s="73"/>
      <c r="H86" s="73"/>
      <c r="I86" s="190"/>
      <c r="J86" s="73"/>
      <c r="K86" s="73"/>
      <c r="L86" s="71"/>
    </row>
    <row r="87" spans="2:12" s="1" customFormat="1" ht="6.95" customHeight="1">
      <c r="B87" s="45"/>
      <c r="C87" s="73"/>
      <c r="D87" s="73"/>
      <c r="E87" s="73"/>
      <c r="F87" s="73"/>
      <c r="G87" s="73"/>
      <c r="H87" s="73"/>
      <c r="I87" s="190"/>
      <c r="J87" s="73"/>
      <c r="K87" s="73"/>
      <c r="L87" s="71"/>
    </row>
    <row r="88" spans="2:12" s="1" customFormat="1" ht="18" customHeight="1">
      <c r="B88" s="45"/>
      <c r="C88" s="75" t="s">
        <v>24</v>
      </c>
      <c r="D88" s="73"/>
      <c r="E88" s="73"/>
      <c r="F88" s="192" t="str">
        <f>F12</f>
        <v xml:space="preserve"> </v>
      </c>
      <c r="G88" s="73"/>
      <c r="H88" s="73"/>
      <c r="I88" s="193" t="s">
        <v>26</v>
      </c>
      <c r="J88" s="84" t="str">
        <f>IF(J12="","",J12)</f>
        <v>28. 5. 2018</v>
      </c>
      <c r="K88" s="73"/>
      <c r="L88" s="71"/>
    </row>
    <row r="89" spans="2:12" s="1" customFormat="1" ht="6.95" customHeight="1">
      <c r="B89" s="45"/>
      <c r="C89" s="73"/>
      <c r="D89" s="73"/>
      <c r="E89" s="73"/>
      <c r="F89" s="73"/>
      <c r="G89" s="73"/>
      <c r="H89" s="73"/>
      <c r="I89" s="190"/>
      <c r="J89" s="73"/>
      <c r="K89" s="73"/>
      <c r="L89" s="71"/>
    </row>
    <row r="90" spans="2:12" s="1" customFormat="1" ht="13.5">
      <c r="B90" s="45"/>
      <c r="C90" s="75" t="s">
        <v>30</v>
      </c>
      <c r="D90" s="73"/>
      <c r="E90" s="73"/>
      <c r="F90" s="192" t="str">
        <f>E15</f>
        <v xml:space="preserve"> </v>
      </c>
      <c r="G90" s="73"/>
      <c r="H90" s="73"/>
      <c r="I90" s="193" t="s">
        <v>36</v>
      </c>
      <c r="J90" s="192" t="str">
        <f>E21</f>
        <v xml:space="preserve"> </v>
      </c>
      <c r="K90" s="73"/>
      <c r="L90" s="71"/>
    </row>
    <row r="91" spans="2:12" s="1" customFormat="1" ht="14.4" customHeight="1">
      <c r="B91" s="45"/>
      <c r="C91" s="75" t="s">
        <v>33</v>
      </c>
      <c r="D91" s="73"/>
      <c r="E91" s="73"/>
      <c r="F91" s="192" t="str">
        <f>IF(E18="","",E18)</f>
        <v/>
      </c>
      <c r="G91" s="73"/>
      <c r="H91" s="73"/>
      <c r="I91" s="190"/>
      <c r="J91" s="73"/>
      <c r="K91" s="73"/>
      <c r="L91" s="71"/>
    </row>
    <row r="92" spans="2:12" s="1" customFormat="1" ht="10.3" customHeight="1">
      <c r="B92" s="45"/>
      <c r="C92" s="73"/>
      <c r="D92" s="73"/>
      <c r="E92" s="73"/>
      <c r="F92" s="73"/>
      <c r="G92" s="73"/>
      <c r="H92" s="73"/>
      <c r="I92" s="190"/>
      <c r="J92" s="73"/>
      <c r="K92" s="73"/>
      <c r="L92" s="71"/>
    </row>
    <row r="93" spans="2:20" s="9" customFormat="1" ht="29.25" customHeight="1">
      <c r="B93" s="194"/>
      <c r="C93" s="195" t="s">
        <v>165</v>
      </c>
      <c r="D93" s="196" t="s">
        <v>58</v>
      </c>
      <c r="E93" s="196" t="s">
        <v>54</v>
      </c>
      <c r="F93" s="196" t="s">
        <v>166</v>
      </c>
      <c r="G93" s="196" t="s">
        <v>167</v>
      </c>
      <c r="H93" s="196" t="s">
        <v>168</v>
      </c>
      <c r="I93" s="197" t="s">
        <v>169</v>
      </c>
      <c r="J93" s="196" t="s">
        <v>143</v>
      </c>
      <c r="K93" s="198" t="s">
        <v>170</v>
      </c>
      <c r="L93" s="199"/>
      <c r="M93" s="101" t="s">
        <v>171</v>
      </c>
      <c r="N93" s="102" t="s">
        <v>43</v>
      </c>
      <c r="O93" s="102" t="s">
        <v>172</v>
      </c>
      <c r="P93" s="102" t="s">
        <v>173</v>
      </c>
      <c r="Q93" s="102" t="s">
        <v>174</v>
      </c>
      <c r="R93" s="102" t="s">
        <v>175</v>
      </c>
      <c r="S93" s="102" t="s">
        <v>176</v>
      </c>
      <c r="T93" s="103" t="s">
        <v>177</v>
      </c>
    </row>
    <row r="94" spans="2:63" s="1" customFormat="1" ht="29.25" customHeight="1">
      <c r="B94" s="45"/>
      <c r="C94" s="107" t="s">
        <v>144</v>
      </c>
      <c r="D94" s="73"/>
      <c r="E94" s="73"/>
      <c r="F94" s="73"/>
      <c r="G94" s="73"/>
      <c r="H94" s="73"/>
      <c r="I94" s="190"/>
      <c r="J94" s="200">
        <f>BK94</f>
        <v>0</v>
      </c>
      <c r="K94" s="73"/>
      <c r="L94" s="71"/>
      <c r="M94" s="104"/>
      <c r="N94" s="105"/>
      <c r="O94" s="105"/>
      <c r="P94" s="201">
        <f>P95+P189</f>
        <v>0</v>
      </c>
      <c r="Q94" s="105"/>
      <c r="R94" s="201">
        <f>R95+R189</f>
        <v>0</v>
      </c>
      <c r="S94" s="105"/>
      <c r="T94" s="202">
        <f>T95+T189</f>
        <v>0</v>
      </c>
      <c r="AT94" s="23" t="s">
        <v>72</v>
      </c>
      <c r="AU94" s="23" t="s">
        <v>145</v>
      </c>
      <c r="BK94" s="203">
        <f>BK95+BK189</f>
        <v>0</v>
      </c>
    </row>
    <row r="95" spans="2:63" s="10" customFormat="1" ht="37.4" customHeight="1">
      <c r="B95" s="204"/>
      <c r="C95" s="205"/>
      <c r="D95" s="206" t="s">
        <v>72</v>
      </c>
      <c r="E95" s="207" t="s">
        <v>178</v>
      </c>
      <c r="F95" s="207" t="s">
        <v>179</v>
      </c>
      <c r="G95" s="205"/>
      <c r="H95" s="205"/>
      <c r="I95" s="208"/>
      <c r="J95" s="209">
        <f>BK95</f>
        <v>0</v>
      </c>
      <c r="K95" s="205"/>
      <c r="L95" s="210"/>
      <c r="M95" s="211"/>
      <c r="N95" s="212"/>
      <c r="O95" s="212"/>
      <c r="P95" s="213">
        <f>P96+P98+P121+P161+P173+P186</f>
        <v>0</v>
      </c>
      <c r="Q95" s="212"/>
      <c r="R95" s="213">
        <f>R96+R98+R121+R161+R173+R186</f>
        <v>0</v>
      </c>
      <c r="S95" s="212"/>
      <c r="T95" s="214">
        <f>T96+T98+T121+T161+T173+T186</f>
        <v>0</v>
      </c>
      <c r="AR95" s="215" t="s">
        <v>10</v>
      </c>
      <c r="AT95" s="216" t="s">
        <v>72</v>
      </c>
      <c r="AU95" s="216" t="s">
        <v>73</v>
      </c>
      <c r="AY95" s="215" t="s">
        <v>180</v>
      </c>
      <c r="BK95" s="217">
        <f>BK96+BK98+BK121+BK161+BK173+BK186</f>
        <v>0</v>
      </c>
    </row>
    <row r="96" spans="2:63" s="10" customFormat="1" ht="19.9" customHeight="1">
      <c r="B96" s="204"/>
      <c r="C96" s="205"/>
      <c r="D96" s="206" t="s">
        <v>72</v>
      </c>
      <c r="E96" s="218" t="s">
        <v>29</v>
      </c>
      <c r="F96" s="218" t="s">
        <v>181</v>
      </c>
      <c r="G96" s="205"/>
      <c r="H96" s="205"/>
      <c r="I96" s="208"/>
      <c r="J96" s="219">
        <f>BK96</f>
        <v>0</v>
      </c>
      <c r="K96" s="205"/>
      <c r="L96" s="210"/>
      <c r="M96" s="211"/>
      <c r="N96" s="212"/>
      <c r="O96" s="212"/>
      <c r="P96" s="213">
        <f>P97</f>
        <v>0</v>
      </c>
      <c r="Q96" s="212"/>
      <c r="R96" s="213">
        <f>R97</f>
        <v>0</v>
      </c>
      <c r="S96" s="212"/>
      <c r="T96" s="214">
        <f>T97</f>
        <v>0</v>
      </c>
      <c r="AR96" s="215" t="s">
        <v>10</v>
      </c>
      <c r="AT96" s="216" t="s">
        <v>72</v>
      </c>
      <c r="AU96" s="216" t="s">
        <v>10</v>
      </c>
      <c r="AY96" s="215" t="s">
        <v>180</v>
      </c>
      <c r="BK96" s="217">
        <f>BK97</f>
        <v>0</v>
      </c>
    </row>
    <row r="97" spans="2:65" s="1" customFormat="1" ht="14.4" customHeight="1">
      <c r="B97" s="45"/>
      <c r="C97" s="220" t="s">
        <v>10</v>
      </c>
      <c r="D97" s="220" t="s">
        <v>182</v>
      </c>
      <c r="E97" s="221" t="s">
        <v>183</v>
      </c>
      <c r="F97" s="222" t="s">
        <v>184</v>
      </c>
      <c r="G97" s="223" t="s">
        <v>185</v>
      </c>
      <c r="H97" s="224">
        <v>1</v>
      </c>
      <c r="I97" s="225"/>
      <c r="J97" s="224">
        <f>ROUND(I97*H97,0)</f>
        <v>0</v>
      </c>
      <c r="K97" s="222" t="s">
        <v>22</v>
      </c>
      <c r="L97" s="71"/>
      <c r="M97" s="226" t="s">
        <v>22</v>
      </c>
      <c r="N97" s="227" t="s">
        <v>45</v>
      </c>
      <c r="O97" s="46"/>
      <c r="P97" s="228">
        <f>O97*H97</f>
        <v>0</v>
      </c>
      <c r="Q97" s="228">
        <v>0</v>
      </c>
      <c r="R97" s="228">
        <f>Q97*H97</f>
        <v>0</v>
      </c>
      <c r="S97" s="228">
        <v>0</v>
      </c>
      <c r="T97" s="229">
        <f>S97*H97</f>
        <v>0</v>
      </c>
      <c r="AR97" s="23" t="s">
        <v>186</v>
      </c>
      <c r="AT97" s="23" t="s">
        <v>182</v>
      </c>
      <c r="AU97" s="23" t="s">
        <v>187</v>
      </c>
      <c r="AY97" s="23" t="s">
        <v>180</v>
      </c>
      <c r="BE97" s="230">
        <f>IF(N97="základní",J97,0)</f>
        <v>0</v>
      </c>
      <c r="BF97" s="230">
        <f>IF(N97="snížená",J97,0)</f>
        <v>0</v>
      </c>
      <c r="BG97" s="230">
        <f>IF(N97="zákl. přenesená",J97,0)</f>
        <v>0</v>
      </c>
      <c r="BH97" s="230">
        <f>IF(N97="sníž. přenesená",J97,0)</f>
        <v>0</v>
      </c>
      <c r="BI97" s="230">
        <f>IF(N97="nulová",J97,0)</f>
        <v>0</v>
      </c>
      <c r="BJ97" s="23" t="s">
        <v>187</v>
      </c>
      <c r="BK97" s="230">
        <f>ROUND(I97*H97,0)</f>
        <v>0</v>
      </c>
      <c r="BL97" s="23" t="s">
        <v>186</v>
      </c>
      <c r="BM97" s="23" t="s">
        <v>187</v>
      </c>
    </row>
    <row r="98" spans="2:63" s="10" customFormat="1" ht="29.85" customHeight="1">
      <c r="B98" s="204"/>
      <c r="C98" s="205"/>
      <c r="D98" s="206" t="s">
        <v>72</v>
      </c>
      <c r="E98" s="218" t="s">
        <v>188</v>
      </c>
      <c r="F98" s="218" t="s">
        <v>189</v>
      </c>
      <c r="G98" s="205"/>
      <c r="H98" s="205"/>
      <c r="I98" s="208"/>
      <c r="J98" s="219">
        <f>BK98</f>
        <v>0</v>
      </c>
      <c r="K98" s="205"/>
      <c r="L98" s="210"/>
      <c r="M98" s="211"/>
      <c r="N98" s="212"/>
      <c r="O98" s="212"/>
      <c r="P98" s="213">
        <f>SUM(P99:P120)</f>
        <v>0</v>
      </c>
      <c r="Q98" s="212"/>
      <c r="R98" s="213">
        <f>SUM(R99:R120)</f>
        <v>0</v>
      </c>
      <c r="S98" s="212"/>
      <c r="T98" s="214">
        <f>SUM(T99:T120)</f>
        <v>0</v>
      </c>
      <c r="AR98" s="215" t="s">
        <v>10</v>
      </c>
      <c r="AT98" s="216" t="s">
        <v>72</v>
      </c>
      <c r="AU98" s="216" t="s">
        <v>10</v>
      </c>
      <c r="AY98" s="215" t="s">
        <v>180</v>
      </c>
      <c r="BK98" s="217">
        <f>SUM(BK99:BK120)</f>
        <v>0</v>
      </c>
    </row>
    <row r="99" spans="2:65" s="1" customFormat="1" ht="22.8" customHeight="1">
      <c r="B99" s="45"/>
      <c r="C99" s="220" t="s">
        <v>187</v>
      </c>
      <c r="D99" s="220" t="s">
        <v>182</v>
      </c>
      <c r="E99" s="221" t="s">
        <v>190</v>
      </c>
      <c r="F99" s="222" t="s">
        <v>191</v>
      </c>
      <c r="G99" s="223" t="s">
        <v>192</v>
      </c>
      <c r="H99" s="224">
        <v>12.1</v>
      </c>
      <c r="I99" s="225"/>
      <c r="J99" s="224">
        <f>ROUND(I99*H99,0)</f>
        <v>0</v>
      </c>
      <c r="K99" s="222" t="s">
        <v>193</v>
      </c>
      <c r="L99" s="71"/>
      <c r="M99" s="226" t="s">
        <v>22</v>
      </c>
      <c r="N99" s="227" t="s">
        <v>45</v>
      </c>
      <c r="O99" s="46"/>
      <c r="P99" s="228">
        <f>O99*H99</f>
        <v>0</v>
      </c>
      <c r="Q99" s="228">
        <v>0</v>
      </c>
      <c r="R99" s="228">
        <f>Q99*H99</f>
        <v>0</v>
      </c>
      <c r="S99" s="228">
        <v>0</v>
      </c>
      <c r="T99" s="229">
        <f>S99*H99</f>
        <v>0</v>
      </c>
      <c r="AR99" s="23" t="s">
        <v>186</v>
      </c>
      <c r="AT99" s="23" t="s">
        <v>182</v>
      </c>
      <c r="AU99" s="23" t="s">
        <v>187</v>
      </c>
      <c r="AY99" s="23" t="s">
        <v>180</v>
      </c>
      <c r="BE99" s="230">
        <f>IF(N99="základní",J99,0)</f>
        <v>0</v>
      </c>
      <c r="BF99" s="230">
        <f>IF(N99="snížená",J99,0)</f>
        <v>0</v>
      </c>
      <c r="BG99" s="230">
        <f>IF(N99="zákl. přenesená",J99,0)</f>
        <v>0</v>
      </c>
      <c r="BH99" s="230">
        <f>IF(N99="sníž. přenesená",J99,0)</f>
        <v>0</v>
      </c>
      <c r="BI99" s="230">
        <f>IF(N99="nulová",J99,0)</f>
        <v>0</v>
      </c>
      <c r="BJ99" s="23" t="s">
        <v>187</v>
      </c>
      <c r="BK99" s="230">
        <f>ROUND(I99*H99,0)</f>
        <v>0</v>
      </c>
      <c r="BL99" s="23" t="s">
        <v>186</v>
      </c>
      <c r="BM99" s="23" t="s">
        <v>186</v>
      </c>
    </row>
    <row r="100" spans="2:51" s="11" customFormat="1" ht="13.5">
      <c r="B100" s="231"/>
      <c r="C100" s="232"/>
      <c r="D100" s="233" t="s">
        <v>194</v>
      </c>
      <c r="E100" s="234" t="s">
        <v>22</v>
      </c>
      <c r="F100" s="235" t="s">
        <v>195</v>
      </c>
      <c r="G100" s="232"/>
      <c r="H100" s="236">
        <v>12.1</v>
      </c>
      <c r="I100" s="237"/>
      <c r="J100" s="232"/>
      <c r="K100" s="232"/>
      <c r="L100" s="238"/>
      <c r="M100" s="239"/>
      <c r="N100" s="240"/>
      <c r="O100" s="240"/>
      <c r="P100" s="240"/>
      <c r="Q100" s="240"/>
      <c r="R100" s="240"/>
      <c r="S100" s="240"/>
      <c r="T100" s="241"/>
      <c r="AT100" s="242" t="s">
        <v>194</v>
      </c>
      <c r="AU100" s="242" t="s">
        <v>187</v>
      </c>
      <c r="AV100" s="11" t="s">
        <v>187</v>
      </c>
      <c r="AW100" s="11" t="s">
        <v>35</v>
      </c>
      <c r="AX100" s="11" t="s">
        <v>73</v>
      </c>
      <c r="AY100" s="242" t="s">
        <v>180</v>
      </c>
    </row>
    <row r="101" spans="2:51" s="12" customFormat="1" ht="13.5">
      <c r="B101" s="243"/>
      <c r="C101" s="244"/>
      <c r="D101" s="233" t="s">
        <v>194</v>
      </c>
      <c r="E101" s="245" t="s">
        <v>22</v>
      </c>
      <c r="F101" s="246" t="s">
        <v>196</v>
      </c>
      <c r="G101" s="244"/>
      <c r="H101" s="247">
        <v>12.1</v>
      </c>
      <c r="I101" s="248"/>
      <c r="J101" s="244"/>
      <c r="K101" s="244"/>
      <c r="L101" s="249"/>
      <c r="M101" s="250"/>
      <c r="N101" s="251"/>
      <c r="O101" s="251"/>
      <c r="P101" s="251"/>
      <c r="Q101" s="251"/>
      <c r="R101" s="251"/>
      <c r="S101" s="251"/>
      <c r="T101" s="252"/>
      <c r="AT101" s="253" t="s">
        <v>194</v>
      </c>
      <c r="AU101" s="253" t="s">
        <v>187</v>
      </c>
      <c r="AV101" s="12" t="s">
        <v>186</v>
      </c>
      <c r="AW101" s="12" t="s">
        <v>35</v>
      </c>
      <c r="AX101" s="12" t="s">
        <v>10</v>
      </c>
      <c r="AY101" s="253" t="s">
        <v>180</v>
      </c>
    </row>
    <row r="102" spans="2:65" s="1" customFormat="1" ht="22.8" customHeight="1">
      <c r="B102" s="45"/>
      <c r="C102" s="220" t="s">
        <v>188</v>
      </c>
      <c r="D102" s="220" t="s">
        <v>182</v>
      </c>
      <c r="E102" s="221" t="s">
        <v>197</v>
      </c>
      <c r="F102" s="222" t="s">
        <v>198</v>
      </c>
      <c r="G102" s="223" t="s">
        <v>192</v>
      </c>
      <c r="H102" s="224">
        <v>7.45</v>
      </c>
      <c r="I102" s="225"/>
      <c r="J102" s="224">
        <f>ROUND(I102*H102,0)</f>
        <v>0</v>
      </c>
      <c r="K102" s="222" t="s">
        <v>193</v>
      </c>
      <c r="L102" s="71"/>
      <c r="M102" s="226" t="s">
        <v>22</v>
      </c>
      <c r="N102" s="227" t="s">
        <v>45</v>
      </c>
      <c r="O102" s="46"/>
      <c r="P102" s="228">
        <f>O102*H102</f>
        <v>0</v>
      </c>
      <c r="Q102" s="228">
        <v>0</v>
      </c>
      <c r="R102" s="228">
        <f>Q102*H102</f>
        <v>0</v>
      </c>
      <c r="S102" s="228">
        <v>0</v>
      </c>
      <c r="T102" s="229">
        <f>S102*H102</f>
        <v>0</v>
      </c>
      <c r="AR102" s="23" t="s">
        <v>186</v>
      </c>
      <c r="AT102" s="23" t="s">
        <v>182</v>
      </c>
      <c r="AU102" s="23" t="s">
        <v>187</v>
      </c>
      <c r="AY102" s="23" t="s">
        <v>180</v>
      </c>
      <c r="BE102" s="230">
        <f>IF(N102="základní",J102,0)</f>
        <v>0</v>
      </c>
      <c r="BF102" s="230">
        <f>IF(N102="snížená",J102,0)</f>
        <v>0</v>
      </c>
      <c r="BG102" s="230">
        <f>IF(N102="zákl. přenesená",J102,0)</f>
        <v>0</v>
      </c>
      <c r="BH102" s="230">
        <f>IF(N102="sníž. přenesená",J102,0)</f>
        <v>0</v>
      </c>
      <c r="BI102" s="230">
        <f>IF(N102="nulová",J102,0)</f>
        <v>0</v>
      </c>
      <c r="BJ102" s="23" t="s">
        <v>187</v>
      </c>
      <c r="BK102" s="230">
        <f>ROUND(I102*H102,0)</f>
        <v>0</v>
      </c>
      <c r="BL102" s="23" t="s">
        <v>186</v>
      </c>
      <c r="BM102" s="23" t="s">
        <v>199</v>
      </c>
    </row>
    <row r="103" spans="2:51" s="11" customFormat="1" ht="13.5">
      <c r="B103" s="231"/>
      <c r="C103" s="232"/>
      <c r="D103" s="233" t="s">
        <v>194</v>
      </c>
      <c r="E103" s="234" t="s">
        <v>22</v>
      </c>
      <c r="F103" s="235" t="s">
        <v>200</v>
      </c>
      <c r="G103" s="232"/>
      <c r="H103" s="236">
        <v>7.45</v>
      </c>
      <c r="I103" s="237"/>
      <c r="J103" s="232"/>
      <c r="K103" s="232"/>
      <c r="L103" s="238"/>
      <c r="M103" s="239"/>
      <c r="N103" s="240"/>
      <c r="O103" s="240"/>
      <c r="P103" s="240"/>
      <c r="Q103" s="240"/>
      <c r="R103" s="240"/>
      <c r="S103" s="240"/>
      <c r="T103" s="241"/>
      <c r="AT103" s="242" t="s">
        <v>194</v>
      </c>
      <c r="AU103" s="242" t="s">
        <v>187</v>
      </c>
      <c r="AV103" s="11" t="s">
        <v>187</v>
      </c>
      <c r="AW103" s="11" t="s">
        <v>35</v>
      </c>
      <c r="AX103" s="11" t="s">
        <v>73</v>
      </c>
      <c r="AY103" s="242" t="s">
        <v>180</v>
      </c>
    </row>
    <row r="104" spans="2:51" s="12" customFormat="1" ht="13.5">
      <c r="B104" s="243"/>
      <c r="C104" s="244"/>
      <c r="D104" s="233" t="s">
        <v>194</v>
      </c>
      <c r="E104" s="245" t="s">
        <v>22</v>
      </c>
      <c r="F104" s="246" t="s">
        <v>196</v>
      </c>
      <c r="G104" s="244"/>
      <c r="H104" s="247">
        <v>7.45</v>
      </c>
      <c r="I104" s="248"/>
      <c r="J104" s="244"/>
      <c r="K104" s="244"/>
      <c r="L104" s="249"/>
      <c r="M104" s="250"/>
      <c r="N104" s="251"/>
      <c r="O104" s="251"/>
      <c r="P104" s="251"/>
      <c r="Q104" s="251"/>
      <c r="R104" s="251"/>
      <c r="S104" s="251"/>
      <c r="T104" s="252"/>
      <c r="AT104" s="253" t="s">
        <v>194</v>
      </c>
      <c r="AU104" s="253" t="s">
        <v>187</v>
      </c>
      <c r="AV104" s="12" t="s">
        <v>186</v>
      </c>
      <c r="AW104" s="12" t="s">
        <v>35</v>
      </c>
      <c r="AX104" s="12" t="s">
        <v>10</v>
      </c>
      <c r="AY104" s="253" t="s">
        <v>180</v>
      </c>
    </row>
    <row r="105" spans="2:65" s="1" customFormat="1" ht="14.4" customHeight="1">
      <c r="B105" s="45"/>
      <c r="C105" s="220" t="s">
        <v>186</v>
      </c>
      <c r="D105" s="220" t="s">
        <v>182</v>
      </c>
      <c r="E105" s="221" t="s">
        <v>201</v>
      </c>
      <c r="F105" s="222" t="s">
        <v>202</v>
      </c>
      <c r="G105" s="223" t="s">
        <v>203</v>
      </c>
      <c r="H105" s="224">
        <v>5.1</v>
      </c>
      <c r="I105" s="225"/>
      <c r="J105" s="224">
        <f>ROUND(I105*H105,0)</f>
        <v>0</v>
      </c>
      <c r="K105" s="222" t="s">
        <v>193</v>
      </c>
      <c r="L105" s="71"/>
      <c r="M105" s="226" t="s">
        <v>22</v>
      </c>
      <c r="N105" s="227" t="s">
        <v>45</v>
      </c>
      <c r="O105" s="46"/>
      <c r="P105" s="228">
        <f>O105*H105</f>
        <v>0</v>
      </c>
      <c r="Q105" s="228">
        <v>0</v>
      </c>
      <c r="R105" s="228">
        <f>Q105*H105</f>
        <v>0</v>
      </c>
      <c r="S105" s="228">
        <v>0</v>
      </c>
      <c r="T105" s="229">
        <f>S105*H105</f>
        <v>0</v>
      </c>
      <c r="AR105" s="23" t="s">
        <v>186</v>
      </c>
      <c r="AT105" s="23" t="s">
        <v>182</v>
      </c>
      <c r="AU105" s="23" t="s">
        <v>187</v>
      </c>
      <c r="AY105" s="23" t="s">
        <v>180</v>
      </c>
      <c r="BE105" s="230">
        <f>IF(N105="základní",J105,0)</f>
        <v>0</v>
      </c>
      <c r="BF105" s="230">
        <f>IF(N105="snížená",J105,0)</f>
        <v>0</v>
      </c>
      <c r="BG105" s="230">
        <f>IF(N105="zákl. přenesená",J105,0)</f>
        <v>0</v>
      </c>
      <c r="BH105" s="230">
        <f>IF(N105="sníž. přenesená",J105,0)</f>
        <v>0</v>
      </c>
      <c r="BI105" s="230">
        <f>IF(N105="nulová",J105,0)</f>
        <v>0</v>
      </c>
      <c r="BJ105" s="23" t="s">
        <v>187</v>
      </c>
      <c r="BK105" s="230">
        <f>ROUND(I105*H105,0)</f>
        <v>0</v>
      </c>
      <c r="BL105" s="23" t="s">
        <v>186</v>
      </c>
      <c r="BM105" s="23" t="s">
        <v>204</v>
      </c>
    </row>
    <row r="106" spans="2:47" s="1" customFormat="1" ht="13.5">
      <c r="B106" s="45"/>
      <c r="C106" s="73"/>
      <c r="D106" s="233" t="s">
        <v>205</v>
      </c>
      <c r="E106" s="73"/>
      <c r="F106" s="254" t="s">
        <v>206</v>
      </c>
      <c r="G106" s="73"/>
      <c r="H106" s="73"/>
      <c r="I106" s="190"/>
      <c r="J106" s="73"/>
      <c r="K106" s="73"/>
      <c r="L106" s="71"/>
      <c r="M106" s="255"/>
      <c r="N106" s="46"/>
      <c r="O106" s="46"/>
      <c r="P106" s="46"/>
      <c r="Q106" s="46"/>
      <c r="R106" s="46"/>
      <c r="S106" s="46"/>
      <c r="T106" s="94"/>
      <c r="AT106" s="23" t="s">
        <v>205</v>
      </c>
      <c r="AU106" s="23" t="s">
        <v>187</v>
      </c>
    </row>
    <row r="107" spans="2:51" s="11" customFormat="1" ht="13.5">
      <c r="B107" s="231"/>
      <c r="C107" s="232"/>
      <c r="D107" s="233" t="s">
        <v>194</v>
      </c>
      <c r="E107" s="234" t="s">
        <v>22</v>
      </c>
      <c r="F107" s="235" t="s">
        <v>207</v>
      </c>
      <c r="G107" s="232"/>
      <c r="H107" s="236">
        <v>5.1</v>
      </c>
      <c r="I107" s="237"/>
      <c r="J107" s="232"/>
      <c r="K107" s="232"/>
      <c r="L107" s="238"/>
      <c r="M107" s="239"/>
      <c r="N107" s="240"/>
      <c r="O107" s="240"/>
      <c r="P107" s="240"/>
      <c r="Q107" s="240"/>
      <c r="R107" s="240"/>
      <c r="S107" s="240"/>
      <c r="T107" s="241"/>
      <c r="AT107" s="242" t="s">
        <v>194</v>
      </c>
      <c r="AU107" s="242" t="s">
        <v>187</v>
      </c>
      <c r="AV107" s="11" t="s">
        <v>187</v>
      </c>
      <c r="AW107" s="11" t="s">
        <v>35</v>
      </c>
      <c r="AX107" s="11" t="s">
        <v>73</v>
      </c>
      <c r="AY107" s="242" t="s">
        <v>180</v>
      </c>
    </row>
    <row r="108" spans="2:51" s="12" customFormat="1" ht="13.5">
      <c r="B108" s="243"/>
      <c r="C108" s="244"/>
      <c r="D108" s="233" t="s">
        <v>194</v>
      </c>
      <c r="E108" s="245" t="s">
        <v>22</v>
      </c>
      <c r="F108" s="246" t="s">
        <v>196</v>
      </c>
      <c r="G108" s="244"/>
      <c r="H108" s="247">
        <v>5.1</v>
      </c>
      <c r="I108" s="248"/>
      <c r="J108" s="244"/>
      <c r="K108" s="244"/>
      <c r="L108" s="249"/>
      <c r="M108" s="250"/>
      <c r="N108" s="251"/>
      <c r="O108" s="251"/>
      <c r="P108" s="251"/>
      <c r="Q108" s="251"/>
      <c r="R108" s="251"/>
      <c r="S108" s="251"/>
      <c r="T108" s="252"/>
      <c r="AT108" s="253" t="s">
        <v>194</v>
      </c>
      <c r="AU108" s="253" t="s">
        <v>187</v>
      </c>
      <c r="AV108" s="12" t="s">
        <v>186</v>
      </c>
      <c r="AW108" s="12" t="s">
        <v>35</v>
      </c>
      <c r="AX108" s="12" t="s">
        <v>10</v>
      </c>
      <c r="AY108" s="253" t="s">
        <v>180</v>
      </c>
    </row>
    <row r="109" spans="2:65" s="1" customFormat="1" ht="14.4" customHeight="1">
      <c r="B109" s="45"/>
      <c r="C109" s="220" t="s">
        <v>208</v>
      </c>
      <c r="D109" s="220" t="s">
        <v>182</v>
      </c>
      <c r="E109" s="221" t="s">
        <v>209</v>
      </c>
      <c r="F109" s="222" t="s">
        <v>210</v>
      </c>
      <c r="G109" s="223" t="s">
        <v>203</v>
      </c>
      <c r="H109" s="224">
        <v>3.47</v>
      </c>
      <c r="I109" s="225"/>
      <c r="J109" s="224">
        <f>ROUND(I109*H109,0)</f>
        <v>0</v>
      </c>
      <c r="K109" s="222" t="s">
        <v>193</v>
      </c>
      <c r="L109" s="71"/>
      <c r="M109" s="226" t="s">
        <v>22</v>
      </c>
      <c r="N109" s="227" t="s">
        <v>45</v>
      </c>
      <c r="O109" s="46"/>
      <c r="P109" s="228">
        <f>O109*H109</f>
        <v>0</v>
      </c>
      <c r="Q109" s="228">
        <v>0</v>
      </c>
      <c r="R109" s="228">
        <f>Q109*H109</f>
        <v>0</v>
      </c>
      <c r="S109" s="228">
        <v>0</v>
      </c>
      <c r="T109" s="229">
        <f>S109*H109</f>
        <v>0</v>
      </c>
      <c r="AR109" s="23" t="s">
        <v>186</v>
      </c>
      <c r="AT109" s="23" t="s">
        <v>182</v>
      </c>
      <c r="AU109" s="23" t="s">
        <v>187</v>
      </c>
      <c r="AY109" s="23" t="s">
        <v>180</v>
      </c>
      <c r="BE109" s="230">
        <f>IF(N109="základní",J109,0)</f>
        <v>0</v>
      </c>
      <c r="BF109" s="230">
        <f>IF(N109="snížená",J109,0)</f>
        <v>0</v>
      </c>
      <c r="BG109" s="230">
        <f>IF(N109="zákl. přenesená",J109,0)</f>
        <v>0</v>
      </c>
      <c r="BH109" s="230">
        <f>IF(N109="sníž. přenesená",J109,0)</f>
        <v>0</v>
      </c>
      <c r="BI109" s="230">
        <f>IF(N109="nulová",J109,0)</f>
        <v>0</v>
      </c>
      <c r="BJ109" s="23" t="s">
        <v>187</v>
      </c>
      <c r="BK109" s="230">
        <f>ROUND(I109*H109,0)</f>
        <v>0</v>
      </c>
      <c r="BL109" s="23" t="s">
        <v>186</v>
      </c>
      <c r="BM109" s="23" t="s">
        <v>28</v>
      </c>
    </row>
    <row r="110" spans="2:47" s="1" customFormat="1" ht="13.5">
      <c r="B110" s="45"/>
      <c r="C110" s="73"/>
      <c r="D110" s="233" t="s">
        <v>205</v>
      </c>
      <c r="E110" s="73"/>
      <c r="F110" s="254" t="s">
        <v>206</v>
      </c>
      <c r="G110" s="73"/>
      <c r="H110" s="73"/>
      <c r="I110" s="190"/>
      <c r="J110" s="73"/>
      <c r="K110" s="73"/>
      <c r="L110" s="71"/>
      <c r="M110" s="255"/>
      <c r="N110" s="46"/>
      <c r="O110" s="46"/>
      <c r="P110" s="46"/>
      <c r="Q110" s="46"/>
      <c r="R110" s="46"/>
      <c r="S110" s="46"/>
      <c r="T110" s="94"/>
      <c r="AT110" s="23" t="s">
        <v>205</v>
      </c>
      <c r="AU110" s="23" t="s">
        <v>187</v>
      </c>
    </row>
    <row r="111" spans="2:51" s="11" customFormat="1" ht="13.5">
      <c r="B111" s="231"/>
      <c r="C111" s="232"/>
      <c r="D111" s="233" t="s">
        <v>194</v>
      </c>
      <c r="E111" s="234" t="s">
        <v>22</v>
      </c>
      <c r="F111" s="235" t="s">
        <v>211</v>
      </c>
      <c r="G111" s="232"/>
      <c r="H111" s="236">
        <v>3.47</v>
      </c>
      <c r="I111" s="237"/>
      <c r="J111" s="232"/>
      <c r="K111" s="232"/>
      <c r="L111" s="238"/>
      <c r="M111" s="239"/>
      <c r="N111" s="240"/>
      <c r="O111" s="240"/>
      <c r="P111" s="240"/>
      <c r="Q111" s="240"/>
      <c r="R111" s="240"/>
      <c r="S111" s="240"/>
      <c r="T111" s="241"/>
      <c r="AT111" s="242" t="s">
        <v>194</v>
      </c>
      <c r="AU111" s="242" t="s">
        <v>187</v>
      </c>
      <c r="AV111" s="11" t="s">
        <v>187</v>
      </c>
      <c r="AW111" s="11" t="s">
        <v>35</v>
      </c>
      <c r="AX111" s="11" t="s">
        <v>73</v>
      </c>
      <c r="AY111" s="242" t="s">
        <v>180</v>
      </c>
    </row>
    <row r="112" spans="2:51" s="12" customFormat="1" ht="13.5">
      <c r="B112" s="243"/>
      <c r="C112" s="244"/>
      <c r="D112" s="233" t="s">
        <v>194</v>
      </c>
      <c r="E112" s="245" t="s">
        <v>22</v>
      </c>
      <c r="F112" s="246" t="s">
        <v>196</v>
      </c>
      <c r="G112" s="244"/>
      <c r="H112" s="247">
        <v>3.47</v>
      </c>
      <c r="I112" s="248"/>
      <c r="J112" s="244"/>
      <c r="K112" s="244"/>
      <c r="L112" s="249"/>
      <c r="M112" s="250"/>
      <c r="N112" s="251"/>
      <c r="O112" s="251"/>
      <c r="P112" s="251"/>
      <c r="Q112" s="251"/>
      <c r="R112" s="251"/>
      <c r="S112" s="251"/>
      <c r="T112" s="252"/>
      <c r="AT112" s="253" t="s">
        <v>194</v>
      </c>
      <c r="AU112" s="253" t="s">
        <v>187</v>
      </c>
      <c r="AV112" s="12" t="s">
        <v>186</v>
      </c>
      <c r="AW112" s="12" t="s">
        <v>35</v>
      </c>
      <c r="AX112" s="12" t="s">
        <v>10</v>
      </c>
      <c r="AY112" s="253" t="s">
        <v>180</v>
      </c>
    </row>
    <row r="113" spans="2:65" s="1" customFormat="1" ht="14.4" customHeight="1">
      <c r="B113" s="45"/>
      <c r="C113" s="220" t="s">
        <v>199</v>
      </c>
      <c r="D113" s="220" t="s">
        <v>182</v>
      </c>
      <c r="E113" s="221" t="s">
        <v>212</v>
      </c>
      <c r="F113" s="222" t="s">
        <v>213</v>
      </c>
      <c r="G113" s="223" t="s">
        <v>203</v>
      </c>
      <c r="H113" s="224">
        <v>10.4</v>
      </c>
      <c r="I113" s="225"/>
      <c r="J113" s="224">
        <f>ROUND(I113*H113,0)</f>
        <v>0</v>
      </c>
      <c r="K113" s="222" t="s">
        <v>193</v>
      </c>
      <c r="L113" s="71"/>
      <c r="M113" s="226" t="s">
        <v>22</v>
      </c>
      <c r="N113" s="227" t="s">
        <v>45</v>
      </c>
      <c r="O113" s="46"/>
      <c r="P113" s="228">
        <f>O113*H113</f>
        <v>0</v>
      </c>
      <c r="Q113" s="228">
        <v>0</v>
      </c>
      <c r="R113" s="228">
        <f>Q113*H113</f>
        <v>0</v>
      </c>
      <c r="S113" s="228">
        <v>0</v>
      </c>
      <c r="T113" s="229">
        <f>S113*H113</f>
        <v>0</v>
      </c>
      <c r="AR113" s="23" t="s">
        <v>186</v>
      </c>
      <c r="AT113" s="23" t="s">
        <v>182</v>
      </c>
      <c r="AU113" s="23" t="s">
        <v>187</v>
      </c>
      <c r="AY113" s="23" t="s">
        <v>180</v>
      </c>
      <c r="BE113" s="230">
        <f>IF(N113="základní",J113,0)</f>
        <v>0</v>
      </c>
      <c r="BF113" s="230">
        <f>IF(N113="snížená",J113,0)</f>
        <v>0</v>
      </c>
      <c r="BG113" s="230">
        <f>IF(N113="zákl. přenesená",J113,0)</f>
        <v>0</v>
      </c>
      <c r="BH113" s="230">
        <f>IF(N113="sníž. přenesená",J113,0)</f>
        <v>0</v>
      </c>
      <c r="BI113" s="230">
        <f>IF(N113="nulová",J113,0)</f>
        <v>0</v>
      </c>
      <c r="BJ113" s="23" t="s">
        <v>187</v>
      </c>
      <c r="BK113" s="230">
        <f>ROUND(I113*H113,0)</f>
        <v>0</v>
      </c>
      <c r="BL113" s="23" t="s">
        <v>186</v>
      </c>
      <c r="BM113" s="23" t="s">
        <v>214</v>
      </c>
    </row>
    <row r="114" spans="2:47" s="1" customFormat="1" ht="13.5">
      <c r="B114" s="45"/>
      <c r="C114" s="73"/>
      <c r="D114" s="233" t="s">
        <v>205</v>
      </c>
      <c r="E114" s="73"/>
      <c r="F114" s="254" t="s">
        <v>206</v>
      </c>
      <c r="G114" s="73"/>
      <c r="H114" s="73"/>
      <c r="I114" s="190"/>
      <c r="J114" s="73"/>
      <c r="K114" s="73"/>
      <c r="L114" s="71"/>
      <c r="M114" s="255"/>
      <c r="N114" s="46"/>
      <c r="O114" s="46"/>
      <c r="P114" s="46"/>
      <c r="Q114" s="46"/>
      <c r="R114" s="46"/>
      <c r="S114" s="46"/>
      <c r="T114" s="94"/>
      <c r="AT114" s="23" t="s">
        <v>205</v>
      </c>
      <c r="AU114" s="23" t="s">
        <v>187</v>
      </c>
    </row>
    <row r="115" spans="2:51" s="11" customFormat="1" ht="13.5">
      <c r="B115" s="231"/>
      <c r="C115" s="232"/>
      <c r="D115" s="233" t="s">
        <v>194</v>
      </c>
      <c r="E115" s="234" t="s">
        <v>22</v>
      </c>
      <c r="F115" s="235" t="s">
        <v>215</v>
      </c>
      <c r="G115" s="232"/>
      <c r="H115" s="236">
        <v>10.4</v>
      </c>
      <c r="I115" s="237"/>
      <c r="J115" s="232"/>
      <c r="K115" s="232"/>
      <c r="L115" s="238"/>
      <c r="M115" s="239"/>
      <c r="N115" s="240"/>
      <c r="O115" s="240"/>
      <c r="P115" s="240"/>
      <c r="Q115" s="240"/>
      <c r="R115" s="240"/>
      <c r="S115" s="240"/>
      <c r="T115" s="241"/>
      <c r="AT115" s="242" t="s">
        <v>194</v>
      </c>
      <c r="AU115" s="242" t="s">
        <v>187</v>
      </c>
      <c r="AV115" s="11" t="s">
        <v>187</v>
      </c>
      <c r="AW115" s="11" t="s">
        <v>35</v>
      </c>
      <c r="AX115" s="11" t="s">
        <v>73</v>
      </c>
      <c r="AY115" s="242" t="s">
        <v>180</v>
      </c>
    </row>
    <row r="116" spans="2:51" s="12" customFormat="1" ht="13.5">
      <c r="B116" s="243"/>
      <c r="C116" s="244"/>
      <c r="D116" s="233" t="s">
        <v>194</v>
      </c>
      <c r="E116" s="245" t="s">
        <v>22</v>
      </c>
      <c r="F116" s="246" t="s">
        <v>196</v>
      </c>
      <c r="G116" s="244"/>
      <c r="H116" s="247">
        <v>10.4</v>
      </c>
      <c r="I116" s="248"/>
      <c r="J116" s="244"/>
      <c r="K116" s="244"/>
      <c r="L116" s="249"/>
      <c r="M116" s="250"/>
      <c r="N116" s="251"/>
      <c r="O116" s="251"/>
      <c r="P116" s="251"/>
      <c r="Q116" s="251"/>
      <c r="R116" s="251"/>
      <c r="S116" s="251"/>
      <c r="T116" s="252"/>
      <c r="AT116" s="253" t="s">
        <v>194</v>
      </c>
      <c r="AU116" s="253" t="s">
        <v>187</v>
      </c>
      <c r="AV116" s="12" t="s">
        <v>186</v>
      </c>
      <c r="AW116" s="12" t="s">
        <v>35</v>
      </c>
      <c r="AX116" s="12" t="s">
        <v>10</v>
      </c>
      <c r="AY116" s="253" t="s">
        <v>180</v>
      </c>
    </row>
    <row r="117" spans="2:65" s="1" customFormat="1" ht="14.4" customHeight="1">
      <c r="B117" s="45"/>
      <c r="C117" s="220" t="s">
        <v>216</v>
      </c>
      <c r="D117" s="220" t="s">
        <v>182</v>
      </c>
      <c r="E117" s="221" t="s">
        <v>217</v>
      </c>
      <c r="F117" s="222" t="s">
        <v>218</v>
      </c>
      <c r="G117" s="223" t="s">
        <v>203</v>
      </c>
      <c r="H117" s="224">
        <v>13</v>
      </c>
      <c r="I117" s="225"/>
      <c r="J117" s="224">
        <f>ROUND(I117*H117,0)</f>
        <v>0</v>
      </c>
      <c r="K117" s="222" t="s">
        <v>193</v>
      </c>
      <c r="L117" s="71"/>
      <c r="M117" s="226" t="s">
        <v>22</v>
      </c>
      <c r="N117" s="227" t="s">
        <v>45</v>
      </c>
      <c r="O117" s="46"/>
      <c r="P117" s="228">
        <f>O117*H117</f>
        <v>0</v>
      </c>
      <c r="Q117" s="228">
        <v>0</v>
      </c>
      <c r="R117" s="228">
        <f>Q117*H117</f>
        <v>0</v>
      </c>
      <c r="S117" s="228">
        <v>0</v>
      </c>
      <c r="T117" s="229">
        <f>S117*H117</f>
        <v>0</v>
      </c>
      <c r="AR117" s="23" t="s">
        <v>186</v>
      </c>
      <c r="AT117" s="23" t="s">
        <v>182</v>
      </c>
      <c r="AU117" s="23" t="s">
        <v>187</v>
      </c>
      <c r="AY117" s="23" t="s">
        <v>180</v>
      </c>
      <c r="BE117" s="230">
        <f>IF(N117="základní",J117,0)</f>
        <v>0</v>
      </c>
      <c r="BF117" s="230">
        <f>IF(N117="snížená",J117,0)</f>
        <v>0</v>
      </c>
      <c r="BG117" s="230">
        <f>IF(N117="zákl. přenesená",J117,0)</f>
        <v>0</v>
      </c>
      <c r="BH117" s="230">
        <f>IF(N117="sníž. přenesená",J117,0)</f>
        <v>0</v>
      </c>
      <c r="BI117" s="230">
        <f>IF(N117="nulová",J117,0)</f>
        <v>0</v>
      </c>
      <c r="BJ117" s="23" t="s">
        <v>187</v>
      </c>
      <c r="BK117" s="230">
        <f>ROUND(I117*H117,0)</f>
        <v>0</v>
      </c>
      <c r="BL117" s="23" t="s">
        <v>186</v>
      </c>
      <c r="BM117" s="23" t="s">
        <v>219</v>
      </c>
    </row>
    <row r="118" spans="2:47" s="1" customFormat="1" ht="13.5">
      <c r="B118" s="45"/>
      <c r="C118" s="73"/>
      <c r="D118" s="233" t="s">
        <v>205</v>
      </c>
      <c r="E118" s="73"/>
      <c r="F118" s="254" t="s">
        <v>206</v>
      </c>
      <c r="G118" s="73"/>
      <c r="H118" s="73"/>
      <c r="I118" s="190"/>
      <c r="J118" s="73"/>
      <c r="K118" s="73"/>
      <c r="L118" s="71"/>
      <c r="M118" s="255"/>
      <c r="N118" s="46"/>
      <c r="O118" s="46"/>
      <c r="P118" s="46"/>
      <c r="Q118" s="46"/>
      <c r="R118" s="46"/>
      <c r="S118" s="46"/>
      <c r="T118" s="94"/>
      <c r="AT118" s="23" t="s">
        <v>205</v>
      </c>
      <c r="AU118" s="23" t="s">
        <v>187</v>
      </c>
    </row>
    <row r="119" spans="2:51" s="11" customFormat="1" ht="13.5">
      <c r="B119" s="231"/>
      <c r="C119" s="232"/>
      <c r="D119" s="233" t="s">
        <v>194</v>
      </c>
      <c r="E119" s="234" t="s">
        <v>22</v>
      </c>
      <c r="F119" s="235" t="s">
        <v>220</v>
      </c>
      <c r="G119" s="232"/>
      <c r="H119" s="236">
        <v>13</v>
      </c>
      <c r="I119" s="237"/>
      <c r="J119" s="232"/>
      <c r="K119" s="232"/>
      <c r="L119" s="238"/>
      <c r="M119" s="239"/>
      <c r="N119" s="240"/>
      <c r="O119" s="240"/>
      <c r="P119" s="240"/>
      <c r="Q119" s="240"/>
      <c r="R119" s="240"/>
      <c r="S119" s="240"/>
      <c r="T119" s="241"/>
      <c r="AT119" s="242" t="s">
        <v>194</v>
      </c>
      <c r="AU119" s="242" t="s">
        <v>187</v>
      </c>
      <c r="AV119" s="11" t="s">
        <v>187</v>
      </c>
      <c r="AW119" s="11" t="s">
        <v>35</v>
      </c>
      <c r="AX119" s="11" t="s">
        <v>73</v>
      </c>
      <c r="AY119" s="242" t="s">
        <v>180</v>
      </c>
    </row>
    <row r="120" spans="2:51" s="12" customFormat="1" ht="13.5">
      <c r="B120" s="243"/>
      <c r="C120" s="244"/>
      <c r="D120" s="233" t="s">
        <v>194</v>
      </c>
      <c r="E120" s="245" t="s">
        <v>22</v>
      </c>
      <c r="F120" s="246" t="s">
        <v>196</v>
      </c>
      <c r="G120" s="244"/>
      <c r="H120" s="247">
        <v>13</v>
      </c>
      <c r="I120" s="248"/>
      <c r="J120" s="244"/>
      <c r="K120" s="244"/>
      <c r="L120" s="249"/>
      <c r="M120" s="250"/>
      <c r="N120" s="251"/>
      <c r="O120" s="251"/>
      <c r="P120" s="251"/>
      <c r="Q120" s="251"/>
      <c r="R120" s="251"/>
      <c r="S120" s="251"/>
      <c r="T120" s="252"/>
      <c r="AT120" s="253" t="s">
        <v>194</v>
      </c>
      <c r="AU120" s="253" t="s">
        <v>187</v>
      </c>
      <c r="AV120" s="12" t="s">
        <v>186</v>
      </c>
      <c r="AW120" s="12" t="s">
        <v>35</v>
      </c>
      <c r="AX120" s="12" t="s">
        <v>10</v>
      </c>
      <c r="AY120" s="253" t="s">
        <v>180</v>
      </c>
    </row>
    <row r="121" spans="2:63" s="10" customFormat="1" ht="29.85" customHeight="1">
      <c r="B121" s="204"/>
      <c r="C121" s="205"/>
      <c r="D121" s="206" t="s">
        <v>72</v>
      </c>
      <c r="E121" s="218" t="s">
        <v>199</v>
      </c>
      <c r="F121" s="218" t="s">
        <v>221</v>
      </c>
      <c r="G121" s="205"/>
      <c r="H121" s="205"/>
      <c r="I121" s="208"/>
      <c r="J121" s="219">
        <f>BK121</f>
        <v>0</v>
      </c>
      <c r="K121" s="205"/>
      <c r="L121" s="210"/>
      <c r="M121" s="211"/>
      <c r="N121" s="212"/>
      <c r="O121" s="212"/>
      <c r="P121" s="213">
        <f>SUM(P122:P160)</f>
        <v>0</v>
      </c>
      <c r="Q121" s="212"/>
      <c r="R121" s="213">
        <f>SUM(R122:R160)</f>
        <v>0</v>
      </c>
      <c r="S121" s="212"/>
      <c r="T121" s="214">
        <f>SUM(T122:T160)</f>
        <v>0</v>
      </c>
      <c r="AR121" s="215" t="s">
        <v>10</v>
      </c>
      <c r="AT121" s="216" t="s">
        <v>72</v>
      </c>
      <c r="AU121" s="216" t="s">
        <v>10</v>
      </c>
      <c r="AY121" s="215" t="s">
        <v>180</v>
      </c>
      <c r="BK121" s="217">
        <f>SUM(BK122:BK160)</f>
        <v>0</v>
      </c>
    </row>
    <row r="122" spans="2:65" s="1" customFormat="1" ht="22.8" customHeight="1">
      <c r="B122" s="45"/>
      <c r="C122" s="220" t="s">
        <v>204</v>
      </c>
      <c r="D122" s="220" t="s">
        <v>182</v>
      </c>
      <c r="E122" s="221" t="s">
        <v>222</v>
      </c>
      <c r="F122" s="222" t="s">
        <v>223</v>
      </c>
      <c r="G122" s="223" t="s">
        <v>192</v>
      </c>
      <c r="H122" s="224">
        <v>19.3</v>
      </c>
      <c r="I122" s="225"/>
      <c r="J122" s="224">
        <f>ROUND(I122*H122,0)</f>
        <v>0</v>
      </c>
      <c r="K122" s="222" t="s">
        <v>193</v>
      </c>
      <c r="L122" s="71"/>
      <c r="M122" s="226" t="s">
        <v>22</v>
      </c>
      <c r="N122" s="227" t="s">
        <v>45</v>
      </c>
      <c r="O122" s="46"/>
      <c r="P122" s="228">
        <f>O122*H122</f>
        <v>0</v>
      </c>
      <c r="Q122" s="228">
        <v>0</v>
      </c>
      <c r="R122" s="228">
        <f>Q122*H122</f>
        <v>0</v>
      </c>
      <c r="S122" s="228">
        <v>0</v>
      </c>
      <c r="T122" s="229">
        <f>S122*H122</f>
        <v>0</v>
      </c>
      <c r="AR122" s="23" t="s">
        <v>186</v>
      </c>
      <c r="AT122" s="23" t="s">
        <v>182</v>
      </c>
      <c r="AU122" s="23" t="s">
        <v>187</v>
      </c>
      <c r="AY122" s="23" t="s">
        <v>180</v>
      </c>
      <c r="BE122" s="230">
        <f>IF(N122="základní",J122,0)</f>
        <v>0</v>
      </c>
      <c r="BF122" s="230">
        <f>IF(N122="snížená",J122,0)</f>
        <v>0</v>
      </c>
      <c r="BG122" s="230">
        <f>IF(N122="zákl. přenesená",J122,0)</f>
        <v>0</v>
      </c>
      <c r="BH122" s="230">
        <f>IF(N122="sníž. přenesená",J122,0)</f>
        <v>0</v>
      </c>
      <c r="BI122" s="230">
        <f>IF(N122="nulová",J122,0)</f>
        <v>0</v>
      </c>
      <c r="BJ122" s="23" t="s">
        <v>187</v>
      </c>
      <c r="BK122" s="230">
        <f>ROUND(I122*H122,0)</f>
        <v>0</v>
      </c>
      <c r="BL122" s="23" t="s">
        <v>186</v>
      </c>
      <c r="BM122" s="23" t="s">
        <v>224</v>
      </c>
    </row>
    <row r="123" spans="2:51" s="11" customFormat="1" ht="13.5">
      <c r="B123" s="231"/>
      <c r="C123" s="232"/>
      <c r="D123" s="233" t="s">
        <v>194</v>
      </c>
      <c r="E123" s="234" t="s">
        <v>22</v>
      </c>
      <c r="F123" s="235" t="s">
        <v>225</v>
      </c>
      <c r="G123" s="232"/>
      <c r="H123" s="236">
        <v>19.3</v>
      </c>
      <c r="I123" s="237"/>
      <c r="J123" s="232"/>
      <c r="K123" s="232"/>
      <c r="L123" s="238"/>
      <c r="M123" s="239"/>
      <c r="N123" s="240"/>
      <c r="O123" s="240"/>
      <c r="P123" s="240"/>
      <c r="Q123" s="240"/>
      <c r="R123" s="240"/>
      <c r="S123" s="240"/>
      <c r="T123" s="241"/>
      <c r="AT123" s="242" t="s">
        <v>194</v>
      </c>
      <c r="AU123" s="242" t="s">
        <v>187</v>
      </c>
      <c r="AV123" s="11" t="s">
        <v>187</v>
      </c>
      <c r="AW123" s="11" t="s">
        <v>35</v>
      </c>
      <c r="AX123" s="11" t="s">
        <v>73</v>
      </c>
      <c r="AY123" s="242" t="s">
        <v>180</v>
      </c>
    </row>
    <row r="124" spans="2:51" s="12" customFormat="1" ht="13.5">
      <c r="B124" s="243"/>
      <c r="C124" s="244"/>
      <c r="D124" s="233" t="s">
        <v>194</v>
      </c>
      <c r="E124" s="245" t="s">
        <v>22</v>
      </c>
      <c r="F124" s="246" t="s">
        <v>196</v>
      </c>
      <c r="G124" s="244"/>
      <c r="H124" s="247">
        <v>19.3</v>
      </c>
      <c r="I124" s="248"/>
      <c r="J124" s="244"/>
      <c r="K124" s="244"/>
      <c r="L124" s="249"/>
      <c r="M124" s="250"/>
      <c r="N124" s="251"/>
      <c r="O124" s="251"/>
      <c r="P124" s="251"/>
      <c r="Q124" s="251"/>
      <c r="R124" s="251"/>
      <c r="S124" s="251"/>
      <c r="T124" s="252"/>
      <c r="AT124" s="253" t="s">
        <v>194</v>
      </c>
      <c r="AU124" s="253" t="s">
        <v>187</v>
      </c>
      <c r="AV124" s="12" t="s">
        <v>186</v>
      </c>
      <c r="AW124" s="12" t="s">
        <v>35</v>
      </c>
      <c r="AX124" s="12" t="s">
        <v>10</v>
      </c>
      <c r="AY124" s="253" t="s">
        <v>180</v>
      </c>
    </row>
    <row r="125" spans="2:65" s="1" customFormat="1" ht="22.8" customHeight="1">
      <c r="B125" s="45"/>
      <c r="C125" s="220" t="s">
        <v>226</v>
      </c>
      <c r="D125" s="220" t="s">
        <v>182</v>
      </c>
      <c r="E125" s="221" t="s">
        <v>227</v>
      </c>
      <c r="F125" s="222" t="s">
        <v>228</v>
      </c>
      <c r="G125" s="223" t="s">
        <v>192</v>
      </c>
      <c r="H125" s="224">
        <v>19.3</v>
      </c>
      <c r="I125" s="225"/>
      <c r="J125" s="224">
        <f>ROUND(I125*H125,0)</f>
        <v>0</v>
      </c>
      <c r="K125" s="222" t="s">
        <v>193</v>
      </c>
      <c r="L125" s="71"/>
      <c r="M125" s="226" t="s">
        <v>22</v>
      </c>
      <c r="N125" s="227" t="s">
        <v>45</v>
      </c>
      <c r="O125" s="46"/>
      <c r="P125" s="228">
        <f>O125*H125</f>
        <v>0</v>
      </c>
      <c r="Q125" s="228">
        <v>0</v>
      </c>
      <c r="R125" s="228">
        <f>Q125*H125</f>
        <v>0</v>
      </c>
      <c r="S125" s="228">
        <v>0</v>
      </c>
      <c r="T125" s="229">
        <f>S125*H125</f>
        <v>0</v>
      </c>
      <c r="AR125" s="23" t="s">
        <v>186</v>
      </c>
      <c r="AT125" s="23" t="s">
        <v>182</v>
      </c>
      <c r="AU125" s="23" t="s">
        <v>187</v>
      </c>
      <c r="AY125" s="23" t="s">
        <v>180</v>
      </c>
      <c r="BE125" s="230">
        <f>IF(N125="základní",J125,0)</f>
        <v>0</v>
      </c>
      <c r="BF125" s="230">
        <f>IF(N125="snížená",J125,0)</f>
        <v>0</v>
      </c>
      <c r="BG125" s="230">
        <f>IF(N125="zákl. přenesená",J125,0)</f>
        <v>0</v>
      </c>
      <c r="BH125" s="230">
        <f>IF(N125="sníž. přenesená",J125,0)</f>
        <v>0</v>
      </c>
      <c r="BI125" s="230">
        <f>IF(N125="nulová",J125,0)</f>
        <v>0</v>
      </c>
      <c r="BJ125" s="23" t="s">
        <v>187</v>
      </c>
      <c r="BK125" s="230">
        <f>ROUND(I125*H125,0)</f>
        <v>0</v>
      </c>
      <c r="BL125" s="23" t="s">
        <v>186</v>
      </c>
      <c r="BM125" s="23" t="s">
        <v>229</v>
      </c>
    </row>
    <row r="126" spans="2:51" s="11" customFormat="1" ht="13.5">
      <c r="B126" s="231"/>
      <c r="C126" s="232"/>
      <c r="D126" s="233" t="s">
        <v>194</v>
      </c>
      <c r="E126" s="234" t="s">
        <v>22</v>
      </c>
      <c r="F126" s="235" t="s">
        <v>225</v>
      </c>
      <c r="G126" s="232"/>
      <c r="H126" s="236">
        <v>19.3</v>
      </c>
      <c r="I126" s="237"/>
      <c r="J126" s="232"/>
      <c r="K126" s="232"/>
      <c r="L126" s="238"/>
      <c r="M126" s="239"/>
      <c r="N126" s="240"/>
      <c r="O126" s="240"/>
      <c r="P126" s="240"/>
      <c r="Q126" s="240"/>
      <c r="R126" s="240"/>
      <c r="S126" s="240"/>
      <c r="T126" s="241"/>
      <c r="AT126" s="242" t="s">
        <v>194</v>
      </c>
      <c r="AU126" s="242" t="s">
        <v>187</v>
      </c>
      <c r="AV126" s="11" t="s">
        <v>187</v>
      </c>
      <c r="AW126" s="11" t="s">
        <v>35</v>
      </c>
      <c r="AX126" s="11" t="s">
        <v>73</v>
      </c>
      <c r="AY126" s="242" t="s">
        <v>180</v>
      </c>
    </row>
    <row r="127" spans="2:51" s="12" customFormat="1" ht="13.5">
      <c r="B127" s="243"/>
      <c r="C127" s="244"/>
      <c r="D127" s="233" t="s">
        <v>194</v>
      </c>
      <c r="E127" s="245" t="s">
        <v>22</v>
      </c>
      <c r="F127" s="246" t="s">
        <v>196</v>
      </c>
      <c r="G127" s="244"/>
      <c r="H127" s="247">
        <v>19.3</v>
      </c>
      <c r="I127" s="248"/>
      <c r="J127" s="244"/>
      <c r="K127" s="244"/>
      <c r="L127" s="249"/>
      <c r="M127" s="250"/>
      <c r="N127" s="251"/>
      <c r="O127" s="251"/>
      <c r="P127" s="251"/>
      <c r="Q127" s="251"/>
      <c r="R127" s="251"/>
      <c r="S127" s="251"/>
      <c r="T127" s="252"/>
      <c r="AT127" s="253" t="s">
        <v>194</v>
      </c>
      <c r="AU127" s="253" t="s">
        <v>187</v>
      </c>
      <c r="AV127" s="12" t="s">
        <v>186</v>
      </c>
      <c r="AW127" s="12" t="s">
        <v>35</v>
      </c>
      <c r="AX127" s="12" t="s">
        <v>10</v>
      </c>
      <c r="AY127" s="253" t="s">
        <v>180</v>
      </c>
    </row>
    <row r="128" spans="2:65" s="1" customFormat="1" ht="22.8" customHeight="1">
      <c r="B128" s="45"/>
      <c r="C128" s="220" t="s">
        <v>28</v>
      </c>
      <c r="D128" s="220" t="s">
        <v>182</v>
      </c>
      <c r="E128" s="221" t="s">
        <v>230</v>
      </c>
      <c r="F128" s="222" t="s">
        <v>231</v>
      </c>
      <c r="G128" s="223" t="s">
        <v>192</v>
      </c>
      <c r="H128" s="224">
        <v>46.44</v>
      </c>
      <c r="I128" s="225"/>
      <c r="J128" s="224">
        <f>ROUND(I128*H128,0)</f>
        <v>0</v>
      </c>
      <c r="K128" s="222" t="s">
        <v>193</v>
      </c>
      <c r="L128" s="71"/>
      <c r="M128" s="226" t="s">
        <v>22</v>
      </c>
      <c r="N128" s="227" t="s">
        <v>45</v>
      </c>
      <c r="O128" s="46"/>
      <c r="P128" s="228">
        <f>O128*H128</f>
        <v>0</v>
      </c>
      <c r="Q128" s="228">
        <v>0</v>
      </c>
      <c r="R128" s="228">
        <f>Q128*H128</f>
        <v>0</v>
      </c>
      <c r="S128" s="228">
        <v>0</v>
      </c>
      <c r="T128" s="229">
        <f>S128*H128</f>
        <v>0</v>
      </c>
      <c r="AR128" s="23" t="s">
        <v>186</v>
      </c>
      <c r="AT128" s="23" t="s">
        <v>182</v>
      </c>
      <c r="AU128" s="23" t="s">
        <v>187</v>
      </c>
      <c r="AY128" s="23" t="s">
        <v>180</v>
      </c>
      <c r="BE128" s="230">
        <f>IF(N128="základní",J128,0)</f>
        <v>0</v>
      </c>
      <c r="BF128" s="230">
        <f>IF(N128="snížená",J128,0)</f>
        <v>0</v>
      </c>
      <c r="BG128" s="230">
        <f>IF(N128="zákl. přenesená",J128,0)</f>
        <v>0</v>
      </c>
      <c r="BH128" s="230">
        <f>IF(N128="sníž. přenesená",J128,0)</f>
        <v>0</v>
      </c>
      <c r="BI128" s="230">
        <f>IF(N128="nulová",J128,0)</f>
        <v>0</v>
      </c>
      <c r="BJ128" s="23" t="s">
        <v>187</v>
      </c>
      <c r="BK128" s="230">
        <f>ROUND(I128*H128,0)</f>
        <v>0</v>
      </c>
      <c r="BL128" s="23" t="s">
        <v>186</v>
      </c>
      <c r="BM128" s="23" t="s">
        <v>232</v>
      </c>
    </row>
    <row r="129" spans="2:51" s="11" customFormat="1" ht="13.5">
      <c r="B129" s="231"/>
      <c r="C129" s="232"/>
      <c r="D129" s="233" t="s">
        <v>194</v>
      </c>
      <c r="E129" s="234" t="s">
        <v>22</v>
      </c>
      <c r="F129" s="235" t="s">
        <v>233</v>
      </c>
      <c r="G129" s="232"/>
      <c r="H129" s="236">
        <v>29.72</v>
      </c>
      <c r="I129" s="237"/>
      <c r="J129" s="232"/>
      <c r="K129" s="232"/>
      <c r="L129" s="238"/>
      <c r="M129" s="239"/>
      <c r="N129" s="240"/>
      <c r="O129" s="240"/>
      <c r="P129" s="240"/>
      <c r="Q129" s="240"/>
      <c r="R129" s="240"/>
      <c r="S129" s="240"/>
      <c r="T129" s="241"/>
      <c r="AT129" s="242" t="s">
        <v>194</v>
      </c>
      <c r="AU129" s="242" t="s">
        <v>187</v>
      </c>
      <c r="AV129" s="11" t="s">
        <v>187</v>
      </c>
      <c r="AW129" s="11" t="s">
        <v>35</v>
      </c>
      <c r="AX129" s="11" t="s">
        <v>73</v>
      </c>
      <c r="AY129" s="242" t="s">
        <v>180</v>
      </c>
    </row>
    <row r="130" spans="2:51" s="11" customFormat="1" ht="13.5">
      <c r="B130" s="231"/>
      <c r="C130" s="232"/>
      <c r="D130" s="233" t="s">
        <v>194</v>
      </c>
      <c r="E130" s="234" t="s">
        <v>22</v>
      </c>
      <c r="F130" s="235" t="s">
        <v>234</v>
      </c>
      <c r="G130" s="232"/>
      <c r="H130" s="236">
        <v>7.44</v>
      </c>
      <c r="I130" s="237"/>
      <c r="J130" s="232"/>
      <c r="K130" s="232"/>
      <c r="L130" s="238"/>
      <c r="M130" s="239"/>
      <c r="N130" s="240"/>
      <c r="O130" s="240"/>
      <c r="P130" s="240"/>
      <c r="Q130" s="240"/>
      <c r="R130" s="240"/>
      <c r="S130" s="240"/>
      <c r="T130" s="241"/>
      <c r="AT130" s="242" t="s">
        <v>194</v>
      </c>
      <c r="AU130" s="242" t="s">
        <v>187</v>
      </c>
      <c r="AV130" s="11" t="s">
        <v>187</v>
      </c>
      <c r="AW130" s="11" t="s">
        <v>35</v>
      </c>
      <c r="AX130" s="11" t="s">
        <v>73</v>
      </c>
      <c r="AY130" s="242" t="s">
        <v>180</v>
      </c>
    </row>
    <row r="131" spans="2:51" s="11" customFormat="1" ht="13.5">
      <c r="B131" s="231"/>
      <c r="C131" s="232"/>
      <c r="D131" s="233" t="s">
        <v>194</v>
      </c>
      <c r="E131" s="234" t="s">
        <v>22</v>
      </c>
      <c r="F131" s="235" t="s">
        <v>235</v>
      </c>
      <c r="G131" s="232"/>
      <c r="H131" s="236">
        <v>3.64</v>
      </c>
      <c r="I131" s="237"/>
      <c r="J131" s="232"/>
      <c r="K131" s="232"/>
      <c r="L131" s="238"/>
      <c r="M131" s="239"/>
      <c r="N131" s="240"/>
      <c r="O131" s="240"/>
      <c r="P131" s="240"/>
      <c r="Q131" s="240"/>
      <c r="R131" s="240"/>
      <c r="S131" s="240"/>
      <c r="T131" s="241"/>
      <c r="AT131" s="242" t="s">
        <v>194</v>
      </c>
      <c r="AU131" s="242" t="s">
        <v>187</v>
      </c>
      <c r="AV131" s="11" t="s">
        <v>187</v>
      </c>
      <c r="AW131" s="11" t="s">
        <v>35</v>
      </c>
      <c r="AX131" s="11" t="s">
        <v>73</v>
      </c>
      <c r="AY131" s="242" t="s">
        <v>180</v>
      </c>
    </row>
    <row r="132" spans="2:51" s="11" customFormat="1" ht="13.5">
      <c r="B132" s="231"/>
      <c r="C132" s="232"/>
      <c r="D132" s="233" t="s">
        <v>194</v>
      </c>
      <c r="E132" s="234" t="s">
        <v>22</v>
      </c>
      <c r="F132" s="235" t="s">
        <v>236</v>
      </c>
      <c r="G132" s="232"/>
      <c r="H132" s="236">
        <v>5.64</v>
      </c>
      <c r="I132" s="237"/>
      <c r="J132" s="232"/>
      <c r="K132" s="232"/>
      <c r="L132" s="238"/>
      <c r="M132" s="239"/>
      <c r="N132" s="240"/>
      <c r="O132" s="240"/>
      <c r="P132" s="240"/>
      <c r="Q132" s="240"/>
      <c r="R132" s="240"/>
      <c r="S132" s="240"/>
      <c r="T132" s="241"/>
      <c r="AT132" s="242" t="s">
        <v>194</v>
      </c>
      <c r="AU132" s="242" t="s">
        <v>187</v>
      </c>
      <c r="AV132" s="11" t="s">
        <v>187</v>
      </c>
      <c r="AW132" s="11" t="s">
        <v>35</v>
      </c>
      <c r="AX132" s="11" t="s">
        <v>73</v>
      </c>
      <c r="AY132" s="242" t="s">
        <v>180</v>
      </c>
    </row>
    <row r="133" spans="2:51" s="12" customFormat="1" ht="13.5">
      <c r="B133" s="243"/>
      <c r="C133" s="244"/>
      <c r="D133" s="233" t="s">
        <v>194</v>
      </c>
      <c r="E133" s="245" t="s">
        <v>22</v>
      </c>
      <c r="F133" s="246" t="s">
        <v>196</v>
      </c>
      <c r="G133" s="244"/>
      <c r="H133" s="247">
        <v>46.44</v>
      </c>
      <c r="I133" s="248"/>
      <c r="J133" s="244"/>
      <c r="K133" s="244"/>
      <c r="L133" s="249"/>
      <c r="M133" s="250"/>
      <c r="N133" s="251"/>
      <c r="O133" s="251"/>
      <c r="P133" s="251"/>
      <c r="Q133" s="251"/>
      <c r="R133" s="251"/>
      <c r="S133" s="251"/>
      <c r="T133" s="252"/>
      <c r="AT133" s="253" t="s">
        <v>194</v>
      </c>
      <c r="AU133" s="253" t="s">
        <v>187</v>
      </c>
      <c r="AV133" s="12" t="s">
        <v>186</v>
      </c>
      <c r="AW133" s="12" t="s">
        <v>35</v>
      </c>
      <c r="AX133" s="12" t="s">
        <v>10</v>
      </c>
      <c r="AY133" s="253" t="s">
        <v>180</v>
      </c>
    </row>
    <row r="134" spans="2:65" s="1" customFormat="1" ht="22.8" customHeight="1">
      <c r="B134" s="45"/>
      <c r="C134" s="220" t="s">
        <v>237</v>
      </c>
      <c r="D134" s="220" t="s">
        <v>182</v>
      </c>
      <c r="E134" s="221" t="s">
        <v>238</v>
      </c>
      <c r="F134" s="222" t="s">
        <v>239</v>
      </c>
      <c r="G134" s="223" t="s">
        <v>192</v>
      </c>
      <c r="H134" s="224">
        <v>46.44</v>
      </c>
      <c r="I134" s="225"/>
      <c r="J134" s="224">
        <f>ROUND(I134*H134,0)</f>
        <v>0</v>
      </c>
      <c r="K134" s="222" t="s">
        <v>193</v>
      </c>
      <c r="L134" s="71"/>
      <c r="M134" s="226" t="s">
        <v>22</v>
      </c>
      <c r="N134" s="227" t="s">
        <v>45</v>
      </c>
      <c r="O134" s="46"/>
      <c r="P134" s="228">
        <f>O134*H134</f>
        <v>0</v>
      </c>
      <c r="Q134" s="228">
        <v>0</v>
      </c>
      <c r="R134" s="228">
        <f>Q134*H134</f>
        <v>0</v>
      </c>
      <c r="S134" s="228">
        <v>0</v>
      </c>
      <c r="T134" s="229">
        <f>S134*H134</f>
        <v>0</v>
      </c>
      <c r="AR134" s="23" t="s">
        <v>186</v>
      </c>
      <c r="AT134" s="23" t="s">
        <v>182</v>
      </c>
      <c r="AU134" s="23" t="s">
        <v>187</v>
      </c>
      <c r="AY134" s="23" t="s">
        <v>180</v>
      </c>
      <c r="BE134" s="230">
        <f>IF(N134="základní",J134,0)</f>
        <v>0</v>
      </c>
      <c r="BF134" s="230">
        <f>IF(N134="snížená",J134,0)</f>
        <v>0</v>
      </c>
      <c r="BG134" s="230">
        <f>IF(N134="zákl. přenesená",J134,0)</f>
        <v>0</v>
      </c>
      <c r="BH134" s="230">
        <f>IF(N134="sníž. přenesená",J134,0)</f>
        <v>0</v>
      </c>
      <c r="BI134" s="230">
        <f>IF(N134="nulová",J134,0)</f>
        <v>0</v>
      </c>
      <c r="BJ134" s="23" t="s">
        <v>187</v>
      </c>
      <c r="BK134" s="230">
        <f>ROUND(I134*H134,0)</f>
        <v>0</v>
      </c>
      <c r="BL134" s="23" t="s">
        <v>186</v>
      </c>
      <c r="BM134" s="23" t="s">
        <v>240</v>
      </c>
    </row>
    <row r="135" spans="2:51" s="11" customFormat="1" ht="13.5">
      <c r="B135" s="231"/>
      <c r="C135" s="232"/>
      <c r="D135" s="233" t="s">
        <v>194</v>
      </c>
      <c r="E135" s="234" t="s">
        <v>22</v>
      </c>
      <c r="F135" s="235" t="s">
        <v>233</v>
      </c>
      <c r="G135" s="232"/>
      <c r="H135" s="236">
        <v>29.72</v>
      </c>
      <c r="I135" s="237"/>
      <c r="J135" s="232"/>
      <c r="K135" s="232"/>
      <c r="L135" s="238"/>
      <c r="M135" s="239"/>
      <c r="N135" s="240"/>
      <c r="O135" s="240"/>
      <c r="P135" s="240"/>
      <c r="Q135" s="240"/>
      <c r="R135" s="240"/>
      <c r="S135" s="240"/>
      <c r="T135" s="241"/>
      <c r="AT135" s="242" t="s">
        <v>194</v>
      </c>
      <c r="AU135" s="242" t="s">
        <v>187</v>
      </c>
      <c r="AV135" s="11" t="s">
        <v>187</v>
      </c>
      <c r="AW135" s="11" t="s">
        <v>35</v>
      </c>
      <c r="AX135" s="11" t="s">
        <v>73</v>
      </c>
      <c r="AY135" s="242" t="s">
        <v>180</v>
      </c>
    </row>
    <row r="136" spans="2:51" s="11" customFormat="1" ht="13.5">
      <c r="B136" s="231"/>
      <c r="C136" s="232"/>
      <c r="D136" s="233" t="s">
        <v>194</v>
      </c>
      <c r="E136" s="234" t="s">
        <v>22</v>
      </c>
      <c r="F136" s="235" t="s">
        <v>234</v>
      </c>
      <c r="G136" s="232"/>
      <c r="H136" s="236">
        <v>7.44</v>
      </c>
      <c r="I136" s="237"/>
      <c r="J136" s="232"/>
      <c r="K136" s="232"/>
      <c r="L136" s="238"/>
      <c r="M136" s="239"/>
      <c r="N136" s="240"/>
      <c r="O136" s="240"/>
      <c r="P136" s="240"/>
      <c r="Q136" s="240"/>
      <c r="R136" s="240"/>
      <c r="S136" s="240"/>
      <c r="T136" s="241"/>
      <c r="AT136" s="242" t="s">
        <v>194</v>
      </c>
      <c r="AU136" s="242" t="s">
        <v>187</v>
      </c>
      <c r="AV136" s="11" t="s">
        <v>187</v>
      </c>
      <c r="AW136" s="11" t="s">
        <v>35</v>
      </c>
      <c r="AX136" s="11" t="s">
        <v>73</v>
      </c>
      <c r="AY136" s="242" t="s">
        <v>180</v>
      </c>
    </row>
    <row r="137" spans="2:51" s="11" customFormat="1" ht="13.5">
      <c r="B137" s="231"/>
      <c r="C137" s="232"/>
      <c r="D137" s="233" t="s">
        <v>194</v>
      </c>
      <c r="E137" s="234" t="s">
        <v>22</v>
      </c>
      <c r="F137" s="235" t="s">
        <v>235</v>
      </c>
      <c r="G137" s="232"/>
      <c r="H137" s="236">
        <v>3.64</v>
      </c>
      <c r="I137" s="237"/>
      <c r="J137" s="232"/>
      <c r="K137" s="232"/>
      <c r="L137" s="238"/>
      <c r="M137" s="239"/>
      <c r="N137" s="240"/>
      <c r="O137" s="240"/>
      <c r="P137" s="240"/>
      <c r="Q137" s="240"/>
      <c r="R137" s="240"/>
      <c r="S137" s="240"/>
      <c r="T137" s="241"/>
      <c r="AT137" s="242" t="s">
        <v>194</v>
      </c>
      <c r="AU137" s="242" t="s">
        <v>187</v>
      </c>
      <c r="AV137" s="11" t="s">
        <v>187</v>
      </c>
      <c r="AW137" s="11" t="s">
        <v>35</v>
      </c>
      <c r="AX137" s="11" t="s">
        <v>73</v>
      </c>
      <c r="AY137" s="242" t="s">
        <v>180</v>
      </c>
    </row>
    <row r="138" spans="2:51" s="11" customFormat="1" ht="13.5">
      <c r="B138" s="231"/>
      <c r="C138" s="232"/>
      <c r="D138" s="233" t="s">
        <v>194</v>
      </c>
      <c r="E138" s="234" t="s">
        <v>22</v>
      </c>
      <c r="F138" s="235" t="s">
        <v>236</v>
      </c>
      <c r="G138" s="232"/>
      <c r="H138" s="236">
        <v>5.64</v>
      </c>
      <c r="I138" s="237"/>
      <c r="J138" s="232"/>
      <c r="K138" s="232"/>
      <c r="L138" s="238"/>
      <c r="M138" s="239"/>
      <c r="N138" s="240"/>
      <c r="O138" s="240"/>
      <c r="P138" s="240"/>
      <c r="Q138" s="240"/>
      <c r="R138" s="240"/>
      <c r="S138" s="240"/>
      <c r="T138" s="241"/>
      <c r="AT138" s="242" t="s">
        <v>194</v>
      </c>
      <c r="AU138" s="242" t="s">
        <v>187</v>
      </c>
      <c r="AV138" s="11" t="s">
        <v>187</v>
      </c>
      <c r="AW138" s="11" t="s">
        <v>35</v>
      </c>
      <c r="AX138" s="11" t="s">
        <v>73</v>
      </c>
      <c r="AY138" s="242" t="s">
        <v>180</v>
      </c>
    </row>
    <row r="139" spans="2:51" s="12" customFormat="1" ht="13.5">
      <c r="B139" s="243"/>
      <c r="C139" s="244"/>
      <c r="D139" s="233" t="s">
        <v>194</v>
      </c>
      <c r="E139" s="245" t="s">
        <v>22</v>
      </c>
      <c r="F139" s="246" t="s">
        <v>196</v>
      </c>
      <c r="G139" s="244"/>
      <c r="H139" s="247">
        <v>46.44</v>
      </c>
      <c r="I139" s="248"/>
      <c r="J139" s="244"/>
      <c r="K139" s="244"/>
      <c r="L139" s="249"/>
      <c r="M139" s="250"/>
      <c r="N139" s="251"/>
      <c r="O139" s="251"/>
      <c r="P139" s="251"/>
      <c r="Q139" s="251"/>
      <c r="R139" s="251"/>
      <c r="S139" s="251"/>
      <c r="T139" s="252"/>
      <c r="AT139" s="253" t="s">
        <v>194</v>
      </c>
      <c r="AU139" s="253" t="s">
        <v>187</v>
      </c>
      <c r="AV139" s="12" t="s">
        <v>186</v>
      </c>
      <c r="AW139" s="12" t="s">
        <v>35</v>
      </c>
      <c r="AX139" s="12" t="s">
        <v>10</v>
      </c>
      <c r="AY139" s="253" t="s">
        <v>180</v>
      </c>
    </row>
    <row r="140" spans="2:65" s="1" customFormat="1" ht="22.8" customHeight="1">
      <c r="B140" s="45"/>
      <c r="C140" s="220" t="s">
        <v>214</v>
      </c>
      <c r="D140" s="220" t="s">
        <v>182</v>
      </c>
      <c r="E140" s="221" t="s">
        <v>241</v>
      </c>
      <c r="F140" s="222" t="s">
        <v>242</v>
      </c>
      <c r="G140" s="223" t="s">
        <v>192</v>
      </c>
      <c r="H140" s="224">
        <v>28.25</v>
      </c>
      <c r="I140" s="225"/>
      <c r="J140" s="224">
        <f>ROUND(I140*H140,0)</f>
        <v>0</v>
      </c>
      <c r="K140" s="222" t="s">
        <v>193</v>
      </c>
      <c r="L140" s="71"/>
      <c r="M140" s="226" t="s">
        <v>22</v>
      </c>
      <c r="N140" s="227" t="s">
        <v>45</v>
      </c>
      <c r="O140" s="46"/>
      <c r="P140" s="228">
        <f>O140*H140</f>
        <v>0</v>
      </c>
      <c r="Q140" s="228">
        <v>0</v>
      </c>
      <c r="R140" s="228">
        <f>Q140*H140</f>
        <v>0</v>
      </c>
      <c r="S140" s="228">
        <v>0</v>
      </c>
      <c r="T140" s="229">
        <f>S140*H140</f>
        <v>0</v>
      </c>
      <c r="AR140" s="23" t="s">
        <v>186</v>
      </c>
      <c r="AT140" s="23" t="s">
        <v>182</v>
      </c>
      <c r="AU140" s="23" t="s">
        <v>187</v>
      </c>
      <c r="AY140" s="23" t="s">
        <v>180</v>
      </c>
      <c r="BE140" s="230">
        <f>IF(N140="základní",J140,0)</f>
        <v>0</v>
      </c>
      <c r="BF140" s="230">
        <f>IF(N140="snížená",J140,0)</f>
        <v>0</v>
      </c>
      <c r="BG140" s="230">
        <f>IF(N140="zákl. přenesená",J140,0)</f>
        <v>0</v>
      </c>
      <c r="BH140" s="230">
        <f>IF(N140="sníž. přenesená",J140,0)</f>
        <v>0</v>
      </c>
      <c r="BI140" s="230">
        <f>IF(N140="nulová",J140,0)</f>
        <v>0</v>
      </c>
      <c r="BJ140" s="23" t="s">
        <v>187</v>
      </c>
      <c r="BK140" s="230">
        <f>ROUND(I140*H140,0)</f>
        <v>0</v>
      </c>
      <c r="BL140" s="23" t="s">
        <v>186</v>
      </c>
      <c r="BM140" s="23" t="s">
        <v>243</v>
      </c>
    </row>
    <row r="141" spans="2:47" s="1" customFormat="1" ht="13.5">
      <c r="B141" s="45"/>
      <c r="C141" s="73"/>
      <c r="D141" s="233" t="s">
        <v>205</v>
      </c>
      <c r="E141" s="73"/>
      <c r="F141" s="254" t="s">
        <v>244</v>
      </c>
      <c r="G141" s="73"/>
      <c r="H141" s="73"/>
      <c r="I141" s="190"/>
      <c r="J141" s="73"/>
      <c r="K141" s="73"/>
      <c r="L141" s="71"/>
      <c r="M141" s="255"/>
      <c r="N141" s="46"/>
      <c r="O141" s="46"/>
      <c r="P141" s="46"/>
      <c r="Q141" s="46"/>
      <c r="R141" s="46"/>
      <c r="S141" s="46"/>
      <c r="T141" s="94"/>
      <c r="AT141" s="23" t="s">
        <v>205</v>
      </c>
      <c r="AU141" s="23" t="s">
        <v>187</v>
      </c>
    </row>
    <row r="142" spans="2:51" s="11" customFormat="1" ht="13.5">
      <c r="B142" s="231"/>
      <c r="C142" s="232"/>
      <c r="D142" s="233" t="s">
        <v>194</v>
      </c>
      <c r="E142" s="234" t="s">
        <v>22</v>
      </c>
      <c r="F142" s="235" t="s">
        <v>245</v>
      </c>
      <c r="G142" s="232"/>
      <c r="H142" s="236">
        <v>7.45</v>
      </c>
      <c r="I142" s="237"/>
      <c r="J142" s="232"/>
      <c r="K142" s="232"/>
      <c r="L142" s="238"/>
      <c r="M142" s="239"/>
      <c r="N142" s="240"/>
      <c r="O142" s="240"/>
      <c r="P142" s="240"/>
      <c r="Q142" s="240"/>
      <c r="R142" s="240"/>
      <c r="S142" s="240"/>
      <c r="T142" s="241"/>
      <c r="AT142" s="242" t="s">
        <v>194</v>
      </c>
      <c r="AU142" s="242" t="s">
        <v>187</v>
      </c>
      <c r="AV142" s="11" t="s">
        <v>187</v>
      </c>
      <c r="AW142" s="11" t="s">
        <v>35</v>
      </c>
      <c r="AX142" s="11" t="s">
        <v>73</v>
      </c>
      <c r="AY142" s="242" t="s">
        <v>180</v>
      </c>
    </row>
    <row r="143" spans="2:51" s="11" customFormat="1" ht="13.5">
      <c r="B143" s="231"/>
      <c r="C143" s="232"/>
      <c r="D143" s="233" t="s">
        <v>194</v>
      </c>
      <c r="E143" s="234" t="s">
        <v>22</v>
      </c>
      <c r="F143" s="235" t="s">
        <v>246</v>
      </c>
      <c r="G143" s="232"/>
      <c r="H143" s="236">
        <v>4.48</v>
      </c>
      <c r="I143" s="237"/>
      <c r="J143" s="232"/>
      <c r="K143" s="232"/>
      <c r="L143" s="238"/>
      <c r="M143" s="239"/>
      <c r="N143" s="240"/>
      <c r="O143" s="240"/>
      <c r="P143" s="240"/>
      <c r="Q143" s="240"/>
      <c r="R143" s="240"/>
      <c r="S143" s="240"/>
      <c r="T143" s="241"/>
      <c r="AT143" s="242" t="s">
        <v>194</v>
      </c>
      <c r="AU143" s="242" t="s">
        <v>187</v>
      </c>
      <c r="AV143" s="11" t="s">
        <v>187</v>
      </c>
      <c r="AW143" s="11" t="s">
        <v>35</v>
      </c>
      <c r="AX143" s="11" t="s">
        <v>73</v>
      </c>
      <c r="AY143" s="242" t="s">
        <v>180</v>
      </c>
    </row>
    <row r="144" spans="2:51" s="11" customFormat="1" ht="13.5">
      <c r="B144" s="231"/>
      <c r="C144" s="232"/>
      <c r="D144" s="233" t="s">
        <v>194</v>
      </c>
      <c r="E144" s="234" t="s">
        <v>22</v>
      </c>
      <c r="F144" s="235" t="s">
        <v>247</v>
      </c>
      <c r="G144" s="232"/>
      <c r="H144" s="236">
        <v>12.06</v>
      </c>
      <c r="I144" s="237"/>
      <c r="J144" s="232"/>
      <c r="K144" s="232"/>
      <c r="L144" s="238"/>
      <c r="M144" s="239"/>
      <c r="N144" s="240"/>
      <c r="O144" s="240"/>
      <c r="P144" s="240"/>
      <c r="Q144" s="240"/>
      <c r="R144" s="240"/>
      <c r="S144" s="240"/>
      <c r="T144" s="241"/>
      <c r="AT144" s="242" t="s">
        <v>194</v>
      </c>
      <c r="AU144" s="242" t="s">
        <v>187</v>
      </c>
      <c r="AV144" s="11" t="s">
        <v>187</v>
      </c>
      <c r="AW144" s="11" t="s">
        <v>35</v>
      </c>
      <c r="AX144" s="11" t="s">
        <v>73</v>
      </c>
      <c r="AY144" s="242" t="s">
        <v>180</v>
      </c>
    </row>
    <row r="145" spans="2:51" s="11" customFormat="1" ht="13.5">
      <c r="B145" s="231"/>
      <c r="C145" s="232"/>
      <c r="D145" s="233" t="s">
        <v>194</v>
      </c>
      <c r="E145" s="234" t="s">
        <v>22</v>
      </c>
      <c r="F145" s="235" t="s">
        <v>248</v>
      </c>
      <c r="G145" s="232"/>
      <c r="H145" s="236">
        <v>4.26</v>
      </c>
      <c r="I145" s="237"/>
      <c r="J145" s="232"/>
      <c r="K145" s="232"/>
      <c r="L145" s="238"/>
      <c r="M145" s="239"/>
      <c r="N145" s="240"/>
      <c r="O145" s="240"/>
      <c r="P145" s="240"/>
      <c r="Q145" s="240"/>
      <c r="R145" s="240"/>
      <c r="S145" s="240"/>
      <c r="T145" s="241"/>
      <c r="AT145" s="242" t="s">
        <v>194</v>
      </c>
      <c r="AU145" s="242" t="s">
        <v>187</v>
      </c>
      <c r="AV145" s="11" t="s">
        <v>187</v>
      </c>
      <c r="AW145" s="11" t="s">
        <v>35</v>
      </c>
      <c r="AX145" s="11" t="s">
        <v>73</v>
      </c>
      <c r="AY145" s="242" t="s">
        <v>180</v>
      </c>
    </row>
    <row r="146" spans="2:51" s="12" customFormat="1" ht="13.5">
      <c r="B146" s="243"/>
      <c r="C146" s="244"/>
      <c r="D146" s="233" t="s">
        <v>194</v>
      </c>
      <c r="E146" s="245" t="s">
        <v>22</v>
      </c>
      <c r="F146" s="246" t="s">
        <v>196</v>
      </c>
      <c r="G146" s="244"/>
      <c r="H146" s="247">
        <v>28.25</v>
      </c>
      <c r="I146" s="248"/>
      <c r="J146" s="244"/>
      <c r="K146" s="244"/>
      <c r="L146" s="249"/>
      <c r="M146" s="250"/>
      <c r="N146" s="251"/>
      <c r="O146" s="251"/>
      <c r="P146" s="251"/>
      <c r="Q146" s="251"/>
      <c r="R146" s="251"/>
      <c r="S146" s="251"/>
      <c r="T146" s="252"/>
      <c r="AT146" s="253" t="s">
        <v>194</v>
      </c>
      <c r="AU146" s="253" t="s">
        <v>187</v>
      </c>
      <c r="AV146" s="12" t="s">
        <v>186</v>
      </c>
      <c r="AW146" s="12" t="s">
        <v>35</v>
      </c>
      <c r="AX146" s="12" t="s">
        <v>10</v>
      </c>
      <c r="AY146" s="253" t="s">
        <v>180</v>
      </c>
    </row>
    <row r="147" spans="2:65" s="1" customFormat="1" ht="22.8" customHeight="1">
      <c r="B147" s="45"/>
      <c r="C147" s="220" t="s">
        <v>249</v>
      </c>
      <c r="D147" s="220" t="s">
        <v>182</v>
      </c>
      <c r="E147" s="221" t="s">
        <v>250</v>
      </c>
      <c r="F147" s="222" t="s">
        <v>251</v>
      </c>
      <c r="G147" s="223" t="s">
        <v>252</v>
      </c>
      <c r="H147" s="224">
        <v>0.02</v>
      </c>
      <c r="I147" s="225"/>
      <c r="J147" s="224">
        <f>ROUND(I147*H147,0)</f>
        <v>0</v>
      </c>
      <c r="K147" s="222" t="s">
        <v>193</v>
      </c>
      <c r="L147" s="71"/>
      <c r="M147" s="226" t="s">
        <v>22</v>
      </c>
      <c r="N147" s="227" t="s">
        <v>45</v>
      </c>
      <c r="O147" s="46"/>
      <c r="P147" s="228">
        <f>O147*H147</f>
        <v>0</v>
      </c>
      <c r="Q147" s="228">
        <v>0</v>
      </c>
      <c r="R147" s="228">
        <f>Q147*H147</f>
        <v>0</v>
      </c>
      <c r="S147" s="228">
        <v>0</v>
      </c>
      <c r="T147" s="229">
        <f>S147*H147</f>
        <v>0</v>
      </c>
      <c r="AR147" s="23" t="s">
        <v>186</v>
      </c>
      <c r="AT147" s="23" t="s">
        <v>182</v>
      </c>
      <c r="AU147" s="23" t="s">
        <v>187</v>
      </c>
      <c r="AY147" s="23" t="s">
        <v>180</v>
      </c>
      <c r="BE147" s="230">
        <f>IF(N147="základní",J147,0)</f>
        <v>0</v>
      </c>
      <c r="BF147" s="230">
        <f>IF(N147="snížená",J147,0)</f>
        <v>0</v>
      </c>
      <c r="BG147" s="230">
        <f>IF(N147="zákl. přenesená",J147,0)</f>
        <v>0</v>
      </c>
      <c r="BH147" s="230">
        <f>IF(N147="sníž. přenesená",J147,0)</f>
        <v>0</v>
      </c>
      <c r="BI147" s="230">
        <f>IF(N147="nulová",J147,0)</f>
        <v>0</v>
      </c>
      <c r="BJ147" s="23" t="s">
        <v>187</v>
      </c>
      <c r="BK147" s="230">
        <f>ROUND(I147*H147,0)</f>
        <v>0</v>
      </c>
      <c r="BL147" s="23" t="s">
        <v>186</v>
      </c>
      <c r="BM147" s="23" t="s">
        <v>253</v>
      </c>
    </row>
    <row r="148" spans="2:47" s="1" customFormat="1" ht="13.5">
      <c r="B148" s="45"/>
      <c r="C148" s="73"/>
      <c r="D148" s="233" t="s">
        <v>205</v>
      </c>
      <c r="E148" s="73"/>
      <c r="F148" s="254" t="s">
        <v>254</v>
      </c>
      <c r="G148" s="73"/>
      <c r="H148" s="73"/>
      <c r="I148" s="190"/>
      <c r="J148" s="73"/>
      <c r="K148" s="73"/>
      <c r="L148" s="71"/>
      <c r="M148" s="255"/>
      <c r="N148" s="46"/>
      <c r="O148" s="46"/>
      <c r="P148" s="46"/>
      <c r="Q148" s="46"/>
      <c r="R148" s="46"/>
      <c r="S148" s="46"/>
      <c r="T148" s="94"/>
      <c r="AT148" s="23" t="s">
        <v>205</v>
      </c>
      <c r="AU148" s="23" t="s">
        <v>187</v>
      </c>
    </row>
    <row r="149" spans="2:51" s="11" customFormat="1" ht="13.5">
      <c r="B149" s="231"/>
      <c r="C149" s="232"/>
      <c r="D149" s="233" t="s">
        <v>194</v>
      </c>
      <c r="E149" s="234" t="s">
        <v>22</v>
      </c>
      <c r="F149" s="235" t="s">
        <v>255</v>
      </c>
      <c r="G149" s="232"/>
      <c r="H149" s="236">
        <v>0.02</v>
      </c>
      <c r="I149" s="237"/>
      <c r="J149" s="232"/>
      <c r="K149" s="232"/>
      <c r="L149" s="238"/>
      <c r="M149" s="239"/>
      <c r="N149" s="240"/>
      <c r="O149" s="240"/>
      <c r="P149" s="240"/>
      <c r="Q149" s="240"/>
      <c r="R149" s="240"/>
      <c r="S149" s="240"/>
      <c r="T149" s="241"/>
      <c r="AT149" s="242" t="s">
        <v>194</v>
      </c>
      <c r="AU149" s="242" t="s">
        <v>187</v>
      </c>
      <c r="AV149" s="11" t="s">
        <v>187</v>
      </c>
      <c r="AW149" s="11" t="s">
        <v>35</v>
      </c>
      <c r="AX149" s="11" t="s">
        <v>73</v>
      </c>
      <c r="AY149" s="242" t="s">
        <v>180</v>
      </c>
    </row>
    <row r="150" spans="2:51" s="12" customFormat="1" ht="13.5">
      <c r="B150" s="243"/>
      <c r="C150" s="244"/>
      <c r="D150" s="233" t="s">
        <v>194</v>
      </c>
      <c r="E150" s="245" t="s">
        <v>22</v>
      </c>
      <c r="F150" s="246" t="s">
        <v>196</v>
      </c>
      <c r="G150" s="244"/>
      <c r="H150" s="247">
        <v>0.02</v>
      </c>
      <c r="I150" s="248"/>
      <c r="J150" s="244"/>
      <c r="K150" s="244"/>
      <c r="L150" s="249"/>
      <c r="M150" s="250"/>
      <c r="N150" s="251"/>
      <c r="O150" s="251"/>
      <c r="P150" s="251"/>
      <c r="Q150" s="251"/>
      <c r="R150" s="251"/>
      <c r="S150" s="251"/>
      <c r="T150" s="252"/>
      <c r="AT150" s="253" t="s">
        <v>194</v>
      </c>
      <c r="AU150" s="253" t="s">
        <v>187</v>
      </c>
      <c r="AV150" s="12" t="s">
        <v>186</v>
      </c>
      <c r="AW150" s="12" t="s">
        <v>35</v>
      </c>
      <c r="AX150" s="12" t="s">
        <v>10</v>
      </c>
      <c r="AY150" s="253" t="s">
        <v>180</v>
      </c>
    </row>
    <row r="151" spans="2:65" s="1" customFormat="1" ht="14.4" customHeight="1">
      <c r="B151" s="45"/>
      <c r="C151" s="220" t="s">
        <v>219</v>
      </c>
      <c r="D151" s="220" t="s">
        <v>182</v>
      </c>
      <c r="E151" s="221" t="s">
        <v>256</v>
      </c>
      <c r="F151" s="222" t="s">
        <v>257</v>
      </c>
      <c r="G151" s="223" t="s">
        <v>192</v>
      </c>
      <c r="H151" s="224">
        <v>65.74</v>
      </c>
      <c r="I151" s="225"/>
      <c r="J151" s="224">
        <f>ROUND(I151*H151,0)</f>
        <v>0</v>
      </c>
      <c r="K151" s="222" t="s">
        <v>193</v>
      </c>
      <c r="L151" s="71"/>
      <c r="M151" s="226" t="s">
        <v>22</v>
      </c>
      <c r="N151" s="227" t="s">
        <v>45</v>
      </c>
      <c r="O151" s="46"/>
      <c r="P151" s="228">
        <f>O151*H151</f>
        <v>0</v>
      </c>
      <c r="Q151" s="228">
        <v>0</v>
      </c>
      <c r="R151" s="228">
        <f>Q151*H151</f>
        <v>0</v>
      </c>
      <c r="S151" s="228">
        <v>0</v>
      </c>
      <c r="T151" s="229">
        <f>S151*H151</f>
        <v>0</v>
      </c>
      <c r="AR151" s="23" t="s">
        <v>186</v>
      </c>
      <c r="AT151" s="23" t="s">
        <v>182</v>
      </c>
      <c r="AU151" s="23" t="s">
        <v>187</v>
      </c>
      <c r="AY151" s="23" t="s">
        <v>180</v>
      </c>
      <c r="BE151" s="230">
        <f>IF(N151="základní",J151,0)</f>
        <v>0</v>
      </c>
      <c r="BF151" s="230">
        <f>IF(N151="snížená",J151,0)</f>
        <v>0</v>
      </c>
      <c r="BG151" s="230">
        <f>IF(N151="zákl. přenesená",J151,0)</f>
        <v>0</v>
      </c>
      <c r="BH151" s="230">
        <f>IF(N151="sníž. přenesená",J151,0)</f>
        <v>0</v>
      </c>
      <c r="BI151" s="230">
        <f>IF(N151="nulová",J151,0)</f>
        <v>0</v>
      </c>
      <c r="BJ151" s="23" t="s">
        <v>187</v>
      </c>
      <c r="BK151" s="230">
        <f>ROUND(I151*H151,0)</f>
        <v>0</v>
      </c>
      <c r="BL151" s="23" t="s">
        <v>186</v>
      </c>
      <c r="BM151" s="23" t="s">
        <v>258</v>
      </c>
    </row>
    <row r="152" spans="2:47" s="1" customFormat="1" ht="13.5">
      <c r="B152" s="45"/>
      <c r="C152" s="73"/>
      <c r="D152" s="233" t="s">
        <v>205</v>
      </c>
      <c r="E152" s="73"/>
      <c r="F152" s="254" t="s">
        <v>259</v>
      </c>
      <c r="G152" s="73"/>
      <c r="H152" s="73"/>
      <c r="I152" s="190"/>
      <c r="J152" s="73"/>
      <c r="K152" s="73"/>
      <c r="L152" s="71"/>
      <c r="M152" s="255"/>
      <c r="N152" s="46"/>
      <c r="O152" s="46"/>
      <c r="P152" s="46"/>
      <c r="Q152" s="46"/>
      <c r="R152" s="46"/>
      <c r="S152" s="46"/>
      <c r="T152" s="94"/>
      <c r="AT152" s="23" t="s">
        <v>205</v>
      </c>
      <c r="AU152" s="23" t="s">
        <v>187</v>
      </c>
    </row>
    <row r="153" spans="2:51" s="13" customFormat="1" ht="13.5">
      <c r="B153" s="256"/>
      <c r="C153" s="257"/>
      <c r="D153" s="233" t="s">
        <v>194</v>
      </c>
      <c r="E153" s="258" t="s">
        <v>22</v>
      </c>
      <c r="F153" s="259" t="s">
        <v>260</v>
      </c>
      <c r="G153" s="257"/>
      <c r="H153" s="258" t="s">
        <v>22</v>
      </c>
      <c r="I153" s="260"/>
      <c r="J153" s="257"/>
      <c r="K153" s="257"/>
      <c r="L153" s="261"/>
      <c r="M153" s="262"/>
      <c r="N153" s="263"/>
      <c r="O153" s="263"/>
      <c r="P153" s="263"/>
      <c r="Q153" s="263"/>
      <c r="R153" s="263"/>
      <c r="S153" s="263"/>
      <c r="T153" s="264"/>
      <c r="AT153" s="265" t="s">
        <v>194</v>
      </c>
      <c r="AU153" s="265" t="s">
        <v>187</v>
      </c>
      <c r="AV153" s="13" t="s">
        <v>10</v>
      </c>
      <c r="AW153" s="13" t="s">
        <v>35</v>
      </c>
      <c r="AX153" s="13" t="s">
        <v>73</v>
      </c>
      <c r="AY153" s="265" t="s">
        <v>180</v>
      </c>
    </row>
    <row r="154" spans="2:51" s="11" customFormat="1" ht="13.5">
      <c r="B154" s="231"/>
      <c r="C154" s="232"/>
      <c r="D154" s="233" t="s">
        <v>194</v>
      </c>
      <c r="E154" s="234" t="s">
        <v>22</v>
      </c>
      <c r="F154" s="235" t="s">
        <v>225</v>
      </c>
      <c r="G154" s="232"/>
      <c r="H154" s="236">
        <v>19.3</v>
      </c>
      <c r="I154" s="237"/>
      <c r="J154" s="232"/>
      <c r="K154" s="232"/>
      <c r="L154" s="238"/>
      <c r="M154" s="239"/>
      <c r="N154" s="240"/>
      <c r="O154" s="240"/>
      <c r="P154" s="240"/>
      <c r="Q154" s="240"/>
      <c r="R154" s="240"/>
      <c r="S154" s="240"/>
      <c r="T154" s="241"/>
      <c r="AT154" s="242" t="s">
        <v>194</v>
      </c>
      <c r="AU154" s="242" t="s">
        <v>187</v>
      </c>
      <c r="AV154" s="11" t="s">
        <v>187</v>
      </c>
      <c r="AW154" s="11" t="s">
        <v>35</v>
      </c>
      <c r="AX154" s="11" t="s">
        <v>73</v>
      </c>
      <c r="AY154" s="242" t="s">
        <v>180</v>
      </c>
    </row>
    <row r="155" spans="2:51" s="13" customFormat="1" ht="13.5">
      <c r="B155" s="256"/>
      <c r="C155" s="257"/>
      <c r="D155" s="233" t="s">
        <v>194</v>
      </c>
      <c r="E155" s="258" t="s">
        <v>22</v>
      </c>
      <c r="F155" s="259" t="s">
        <v>261</v>
      </c>
      <c r="G155" s="257"/>
      <c r="H155" s="258" t="s">
        <v>22</v>
      </c>
      <c r="I155" s="260"/>
      <c r="J155" s="257"/>
      <c r="K155" s="257"/>
      <c r="L155" s="261"/>
      <c r="M155" s="262"/>
      <c r="N155" s="263"/>
      <c r="O155" s="263"/>
      <c r="P155" s="263"/>
      <c r="Q155" s="263"/>
      <c r="R155" s="263"/>
      <c r="S155" s="263"/>
      <c r="T155" s="264"/>
      <c r="AT155" s="265" t="s">
        <v>194</v>
      </c>
      <c r="AU155" s="265" t="s">
        <v>187</v>
      </c>
      <c r="AV155" s="13" t="s">
        <v>10</v>
      </c>
      <c r="AW155" s="13" t="s">
        <v>35</v>
      </c>
      <c r="AX155" s="13" t="s">
        <v>73</v>
      </c>
      <c r="AY155" s="265" t="s">
        <v>180</v>
      </c>
    </row>
    <row r="156" spans="2:51" s="11" customFormat="1" ht="13.5">
      <c r="B156" s="231"/>
      <c r="C156" s="232"/>
      <c r="D156" s="233" t="s">
        <v>194</v>
      </c>
      <c r="E156" s="234" t="s">
        <v>22</v>
      </c>
      <c r="F156" s="235" t="s">
        <v>233</v>
      </c>
      <c r="G156" s="232"/>
      <c r="H156" s="236">
        <v>29.72</v>
      </c>
      <c r="I156" s="237"/>
      <c r="J156" s="232"/>
      <c r="K156" s="232"/>
      <c r="L156" s="238"/>
      <c r="M156" s="239"/>
      <c r="N156" s="240"/>
      <c r="O156" s="240"/>
      <c r="P156" s="240"/>
      <c r="Q156" s="240"/>
      <c r="R156" s="240"/>
      <c r="S156" s="240"/>
      <c r="T156" s="241"/>
      <c r="AT156" s="242" t="s">
        <v>194</v>
      </c>
      <c r="AU156" s="242" t="s">
        <v>187</v>
      </c>
      <c r="AV156" s="11" t="s">
        <v>187</v>
      </c>
      <c r="AW156" s="11" t="s">
        <v>35</v>
      </c>
      <c r="AX156" s="11" t="s">
        <v>73</v>
      </c>
      <c r="AY156" s="242" t="s">
        <v>180</v>
      </c>
    </row>
    <row r="157" spans="2:51" s="11" customFormat="1" ht="13.5">
      <c r="B157" s="231"/>
      <c r="C157" s="232"/>
      <c r="D157" s="233" t="s">
        <v>194</v>
      </c>
      <c r="E157" s="234" t="s">
        <v>22</v>
      </c>
      <c r="F157" s="235" t="s">
        <v>234</v>
      </c>
      <c r="G157" s="232"/>
      <c r="H157" s="236">
        <v>7.44</v>
      </c>
      <c r="I157" s="237"/>
      <c r="J157" s="232"/>
      <c r="K157" s="232"/>
      <c r="L157" s="238"/>
      <c r="M157" s="239"/>
      <c r="N157" s="240"/>
      <c r="O157" s="240"/>
      <c r="P157" s="240"/>
      <c r="Q157" s="240"/>
      <c r="R157" s="240"/>
      <c r="S157" s="240"/>
      <c r="T157" s="241"/>
      <c r="AT157" s="242" t="s">
        <v>194</v>
      </c>
      <c r="AU157" s="242" t="s">
        <v>187</v>
      </c>
      <c r="AV157" s="11" t="s">
        <v>187</v>
      </c>
      <c r="AW157" s="11" t="s">
        <v>35</v>
      </c>
      <c r="AX157" s="11" t="s">
        <v>73</v>
      </c>
      <c r="AY157" s="242" t="s">
        <v>180</v>
      </c>
    </row>
    <row r="158" spans="2:51" s="11" customFormat="1" ht="13.5">
      <c r="B158" s="231"/>
      <c r="C158" s="232"/>
      <c r="D158" s="233" t="s">
        <v>194</v>
      </c>
      <c r="E158" s="234" t="s">
        <v>22</v>
      </c>
      <c r="F158" s="235" t="s">
        <v>235</v>
      </c>
      <c r="G158" s="232"/>
      <c r="H158" s="236">
        <v>3.64</v>
      </c>
      <c r="I158" s="237"/>
      <c r="J158" s="232"/>
      <c r="K158" s="232"/>
      <c r="L158" s="238"/>
      <c r="M158" s="239"/>
      <c r="N158" s="240"/>
      <c r="O158" s="240"/>
      <c r="P158" s="240"/>
      <c r="Q158" s="240"/>
      <c r="R158" s="240"/>
      <c r="S158" s="240"/>
      <c r="T158" s="241"/>
      <c r="AT158" s="242" t="s">
        <v>194</v>
      </c>
      <c r="AU158" s="242" t="s">
        <v>187</v>
      </c>
      <c r="AV158" s="11" t="s">
        <v>187</v>
      </c>
      <c r="AW158" s="11" t="s">
        <v>35</v>
      </c>
      <c r="AX158" s="11" t="s">
        <v>73</v>
      </c>
      <c r="AY158" s="242" t="s">
        <v>180</v>
      </c>
    </row>
    <row r="159" spans="2:51" s="11" customFormat="1" ht="13.5">
      <c r="B159" s="231"/>
      <c r="C159" s="232"/>
      <c r="D159" s="233" t="s">
        <v>194</v>
      </c>
      <c r="E159" s="234" t="s">
        <v>22</v>
      </c>
      <c r="F159" s="235" t="s">
        <v>236</v>
      </c>
      <c r="G159" s="232"/>
      <c r="H159" s="236">
        <v>5.64</v>
      </c>
      <c r="I159" s="237"/>
      <c r="J159" s="232"/>
      <c r="K159" s="232"/>
      <c r="L159" s="238"/>
      <c r="M159" s="239"/>
      <c r="N159" s="240"/>
      <c r="O159" s="240"/>
      <c r="P159" s="240"/>
      <c r="Q159" s="240"/>
      <c r="R159" s="240"/>
      <c r="S159" s="240"/>
      <c r="T159" s="241"/>
      <c r="AT159" s="242" t="s">
        <v>194</v>
      </c>
      <c r="AU159" s="242" t="s">
        <v>187</v>
      </c>
      <c r="AV159" s="11" t="s">
        <v>187</v>
      </c>
      <c r="AW159" s="11" t="s">
        <v>35</v>
      </c>
      <c r="AX159" s="11" t="s">
        <v>73</v>
      </c>
      <c r="AY159" s="242" t="s">
        <v>180</v>
      </c>
    </row>
    <row r="160" spans="2:51" s="12" customFormat="1" ht="13.5">
      <c r="B160" s="243"/>
      <c r="C160" s="244"/>
      <c r="D160" s="233" t="s">
        <v>194</v>
      </c>
      <c r="E160" s="245" t="s">
        <v>22</v>
      </c>
      <c r="F160" s="246" t="s">
        <v>196</v>
      </c>
      <c r="G160" s="244"/>
      <c r="H160" s="247">
        <v>65.74</v>
      </c>
      <c r="I160" s="248"/>
      <c r="J160" s="244"/>
      <c r="K160" s="244"/>
      <c r="L160" s="249"/>
      <c r="M160" s="250"/>
      <c r="N160" s="251"/>
      <c r="O160" s="251"/>
      <c r="P160" s="251"/>
      <c r="Q160" s="251"/>
      <c r="R160" s="251"/>
      <c r="S160" s="251"/>
      <c r="T160" s="252"/>
      <c r="AT160" s="253" t="s">
        <v>194</v>
      </c>
      <c r="AU160" s="253" t="s">
        <v>187</v>
      </c>
      <c r="AV160" s="12" t="s">
        <v>186</v>
      </c>
      <c r="AW160" s="12" t="s">
        <v>35</v>
      </c>
      <c r="AX160" s="12" t="s">
        <v>10</v>
      </c>
      <c r="AY160" s="253" t="s">
        <v>180</v>
      </c>
    </row>
    <row r="161" spans="2:63" s="10" customFormat="1" ht="29.85" customHeight="1">
      <c r="B161" s="204"/>
      <c r="C161" s="205"/>
      <c r="D161" s="206" t="s">
        <v>72</v>
      </c>
      <c r="E161" s="218" t="s">
        <v>226</v>
      </c>
      <c r="F161" s="218" t="s">
        <v>262</v>
      </c>
      <c r="G161" s="205"/>
      <c r="H161" s="205"/>
      <c r="I161" s="208"/>
      <c r="J161" s="219">
        <f>BK161</f>
        <v>0</v>
      </c>
      <c r="K161" s="205"/>
      <c r="L161" s="210"/>
      <c r="M161" s="211"/>
      <c r="N161" s="212"/>
      <c r="O161" s="212"/>
      <c r="P161" s="213">
        <f>SUM(P162:P172)</f>
        <v>0</v>
      </c>
      <c r="Q161" s="212"/>
      <c r="R161" s="213">
        <f>SUM(R162:R172)</f>
        <v>0</v>
      </c>
      <c r="S161" s="212"/>
      <c r="T161" s="214">
        <f>SUM(T162:T172)</f>
        <v>0</v>
      </c>
      <c r="AR161" s="215" t="s">
        <v>10</v>
      </c>
      <c r="AT161" s="216" t="s">
        <v>72</v>
      </c>
      <c r="AU161" s="216" t="s">
        <v>10</v>
      </c>
      <c r="AY161" s="215" t="s">
        <v>180</v>
      </c>
      <c r="BK161" s="217">
        <f>SUM(BK162:BK172)</f>
        <v>0</v>
      </c>
    </row>
    <row r="162" spans="2:65" s="1" customFormat="1" ht="22.8" customHeight="1">
      <c r="B162" s="45"/>
      <c r="C162" s="220" t="s">
        <v>11</v>
      </c>
      <c r="D162" s="220" t="s">
        <v>182</v>
      </c>
      <c r="E162" s="221" t="s">
        <v>263</v>
      </c>
      <c r="F162" s="222" t="s">
        <v>264</v>
      </c>
      <c r="G162" s="223" t="s">
        <v>192</v>
      </c>
      <c r="H162" s="224">
        <v>19.3</v>
      </c>
      <c r="I162" s="225"/>
      <c r="J162" s="224">
        <f>ROUND(I162*H162,0)</f>
        <v>0</v>
      </c>
      <c r="K162" s="222" t="s">
        <v>193</v>
      </c>
      <c r="L162" s="71"/>
      <c r="M162" s="226" t="s">
        <v>22</v>
      </c>
      <c r="N162" s="227" t="s">
        <v>45</v>
      </c>
      <c r="O162" s="46"/>
      <c r="P162" s="228">
        <f>O162*H162</f>
        <v>0</v>
      </c>
      <c r="Q162" s="228">
        <v>0</v>
      </c>
      <c r="R162" s="228">
        <f>Q162*H162</f>
        <v>0</v>
      </c>
      <c r="S162" s="228">
        <v>0</v>
      </c>
      <c r="T162" s="229">
        <f>S162*H162</f>
        <v>0</v>
      </c>
      <c r="AR162" s="23" t="s">
        <v>186</v>
      </c>
      <c r="AT162" s="23" t="s">
        <v>182</v>
      </c>
      <c r="AU162" s="23" t="s">
        <v>187</v>
      </c>
      <c r="AY162" s="23" t="s">
        <v>180</v>
      </c>
      <c r="BE162" s="230">
        <f>IF(N162="základní",J162,0)</f>
        <v>0</v>
      </c>
      <c r="BF162" s="230">
        <f>IF(N162="snížená",J162,0)</f>
        <v>0</v>
      </c>
      <c r="BG162" s="230">
        <f>IF(N162="zákl. přenesená",J162,0)</f>
        <v>0</v>
      </c>
      <c r="BH162" s="230">
        <f>IF(N162="sníž. přenesená",J162,0)</f>
        <v>0</v>
      </c>
      <c r="BI162" s="230">
        <f>IF(N162="nulová",J162,0)</f>
        <v>0</v>
      </c>
      <c r="BJ162" s="23" t="s">
        <v>187</v>
      </c>
      <c r="BK162" s="230">
        <f>ROUND(I162*H162,0)</f>
        <v>0</v>
      </c>
      <c r="BL162" s="23" t="s">
        <v>186</v>
      </c>
      <c r="BM162" s="23" t="s">
        <v>265</v>
      </c>
    </row>
    <row r="163" spans="2:47" s="1" customFormat="1" ht="13.5">
      <c r="B163" s="45"/>
      <c r="C163" s="73"/>
      <c r="D163" s="233" t="s">
        <v>205</v>
      </c>
      <c r="E163" s="73"/>
      <c r="F163" s="254" t="s">
        <v>266</v>
      </c>
      <c r="G163" s="73"/>
      <c r="H163" s="73"/>
      <c r="I163" s="190"/>
      <c r="J163" s="73"/>
      <c r="K163" s="73"/>
      <c r="L163" s="71"/>
      <c r="M163" s="255"/>
      <c r="N163" s="46"/>
      <c r="O163" s="46"/>
      <c r="P163" s="46"/>
      <c r="Q163" s="46"/>
      <c r="R163" s="46"/>
      <c r="S163" s="46"/>
      <c r="T163" s="94"/>
      <c r="AT163" s="23" t="s">
        <v>205</v>
      </c>
      <c r="AU163" s="23" t="s">
        <v>187</v>
      </c>
    </row>
    <row r="164" spans="2:51" s="11" customFormat="1" ht="13.5">
      <c r="B164" s="231"/>
      <c r="C164" s="232"/>
      <c r="D164" s="233" t="s">
        <v>194</v>
      </c>
      <c r="E164" s="234" t="s">
        <v>22</v>
      </c>
      <c r="F164" s="235" t="s">
        <v>225</v>
      </c>
      <c r="G164" s="232"/>
      <c r="H164" s="236">
        <v>19.3</v>
      </c>
      <c r="I164" s="237"/>
      <c r="J164" s="232"/>
      <c r="K164" s="232"/>
      <c r="L164" s="238"/>
      <c r="M164" s="239"/>
      <c r="N164" s="240"/>
      <c r="O164" s="240"/>
      <c r="P164" s="240"/>
      <c r="Q164" s="240"/>
      <c r="R164" s="240"/>
      <c r="S164" s="240"/>
      <c r="T164" s="241"/>
      <c r="AT164" s="242" t="s">
        <v>194</v>
      </c>
      <c r="AU164" s="242" t="s">
        <v>187</v>
      </c>
      <c r="AV164" s="11" t="s">
        <v>187</v>
      </c>
      <c r="AW164" s="11" t="s">
        <v>35</v>
      </c>
      <c r="AX164" s="11" t="s">
        <v>73</v>
      </c>
      <c r="AY164" s="242" t="s">
        <v>180</v>
      </c>
    </row>
    <row r="165" spans="2:51" s="12" customFormat="1" ht="13.5">
      <c r="B165" s="243"/>
      <c r="C165" s="244"/>
      <c r="D165" s="233" t="s">
        <v>194</v>
      </c>
      <c r="E165" s="245" t="s">
        <v>22</v>
      </c>
      <c r="F165" s="246" t="s">
        <v>196</v>
      </c>
      <c r="G165" s="244"/>
      <c r="H165" s="247">
        <v>19.3</v>
      </c>
      <c r="I165" s="248"/>
      <c r="J165" s="244"/>
      <c r="K165" s="244"/>
      <c r="L165" s="249"/>
      <c r="M165" s="250"/>
      <c r="N165" s="251"/>
      <c r="O165" s="251"/>
      <c r="P165" s="251"/>
      <c r="Q165" s="251"/>
      <c r="R165" s="251"/>
      <c r="S165" s="251"/>
      <c r="T165" s="252"/>
      <c r="AT165" s="253" t="s">
        <v>194</v>
      </c>
      <c r="AU165" s="253" t="s">
        <v>187</v>
      </c>
      <c r="AV165" s="12" t="s">
        <v>186</v>
      </c>
      <c r="AW165" s="12" t="s">
        <v>35</v>
      </c>
      <c r="AX165" s="12" t="s">
        <v>10</v>
      </c>
      <c r="AY165" s="253" t="s">
        <v>180</v>
      </c>
    </row>
    <row r="166" spans="2:65" s="1" customFormat="1" ht="14.4" customHeight="1">
      <c r="B166" s="45"/>
      <c r="C166" s="220" t="s">
        <v>224</v>
      </c>
      <c r="D166" s="220" t="s">
        <v>182</v>
      </c>
      <c r="E166" s="221" t="s">
        <v>267</v>
      </c>
      <c r="F166" s="222" t="s">
        <v>268</v>
      </c>
      <c r="G166" s="223" t="s">
        <v>269</v>
      </c>
      <c r="H166" s="224">
        <v>1</v>
      </c>
      <c r="I166" s="225"/>
      <c r="J166" s="224">
        <f>ROUND(I166*H166,0)</f>
        <v>0</v>
      </c>
      <c r="K166" s="222" t="s">
        <v>22</v>
      </c>
      <c r="L166" s="71"/>
      <c r="M166" s="226" t="s">
        <v>22</v>
      </c>
      <c r="N166" s="227" t="s">
        <v>45</v>
      </c>
      <c r="O166" s="46"/>
      <c r="P166" s="228">
        <f>O166*H166</f>
        <v>0</v>
      </c>
      <c r="Q166" s="228">
        <v>0</v>
      </c>
      <c r="R166" s="228">
        <f>Q166*H166</f>
        <v>0</v>
      </c>
      <c r="S166" s="228">
        <v>0</v>
      </c>
      <c r="T166" s="229">
        <f>S166*H166</f>
        <v>0</v>
      </c>
      <c r="AR166" s="23" t="s">
        <v>186</v>
      </c>
      <c r="AT166" s="23" t="s">
        <v>182</v>
      </c>
      <c r="AU166" s="23" t="s">
        <v>187</v>
      </c>
      <c r="AY166" s="23" t="s">
        <v>180</v>
      </c>
      <c r="BE166" s="230">
        <f>IF(N166="základní",J166,0)</f>
        <v>0</v>
      </c>
      <c r="BF166" s="230">
        <f>IF(N166="snížená",J166,0)</f>
        <v>0</v>
      </c>
      <c r="BG166" s="230">
        <f>IF(N166="zákl. přenesená",J166,0)</f>
        <v>0</v>
      </c>
      <c r="BH166" s="230">
        <f>IF(N166="sníž. přenesená",J166,0)</f>
        <v>0</v>
      </c>
      <c r="BI166" s="230">
        <f>IF(N166="nulová",J166,0)</f>
        <v>0</v>
      </c>
      <c r="BJ166" s="23" t="s">
        <v>187</v>
      </c>
      <c r="BK166" s="230">
        <f>ROUND(I166*H166,0)</f>
        <v>0</v>
      </c>
      <c r="BL166" s="23" t="s">
        <v>186</v>
      </c>
      <c r="BM166" s="23" t="s">
        <v>270</v>
      </c>
    </row>
    <row r="167" spans="2:65" s="1" customFormat="1" ht="45.6" customHeight="1">
      <c r="B167" s="45"/>
      <c r="C167" s="220" t="s">
        <v>271</v>
      </c>
      <c r="D167" s="220" t="s">
        <v>182</v>
      </c>
      <c r="E167" s="221" t="s">
        <v>272</v>
      </c>
      <c r="F167" s="222" t="s">
        <v>273</v>
      </c>
      <c r="G167" s="223" t="s">
        <v>192</v>
      </c>
      <c r="H167" s="224">
        <v>26.34</v>
      </c>
      <c r="I167" s="225"/>
      <c r="J167" s="224">
        <f>ROUND(I167*H167,0)</f>
        <v>0</v>
      </c>
      <c r="K167" s="222" t="s">
        <v>193</v>
      </c>
      <c r="L167" s="71"/>
      <c r="M167" s="226" t="s">
        <v>22</v>
      </c>
      <c r="N167" s="227" t="s">
        <v>45</v>
      </c>
      <c r="O167" s="46"/>
      <c r="P167" s="228">
        <f>O167*H167</f>
        <v>0</v>
      </c>
      <c r="Q167" s="228">
        <v>0</v>
      </c>
      <c r="R167" s="228">
        <f>Q167*H167</f>
        <v>0</v>
      </c>
      <c r="S167" s="228">
        <v>0</v>
      </c>
      <c r="T167" s="229">
        <f>S167*H167</f>
        <v>0</v>
      </c>
      <c r="AR167" s="23" t="s">
        <v>186</v>
      </c>
      <c r="AT167" s="23" t="s">
        <v>182</v>
      </c>
      <c r="AU167" s="23" t="s">
        <v>187</v>
      </c>
      <c r="AY167" s="23" t="s">
        <v>180</v>
      </c>
      <c r="BE167" s="230">
        <f>IF(N167="základní",J167,0)</f>
        <v>0</v>
      </c>
      <c r="BF167" s="230">
        <f>IF(N167="snížená",J167,0)</f>
        <v>0</v>
      </c>
      <c r="BG167" s="230">
        <f>IF(N167="zákl. přenesená",J167,0)</f>
        <v>0</v>
      </c>
      <c r="BH167" s="230">
        <f>IF(N167="sníž. přenesená",J167,0)</f>
        <v>0</v>
      </c>
      <c r="BI167" s="230">
        <f>IF(N167="nulová",J167,0)</f>
        <v>0</v>
      </c>
      <c r="BJ167" s="23" t="s">
        <v>187</v>
      </c>
      <c r="BK167" s="230">
        <f>ROUND(I167*H167,0)</f>
        <v>0</v>
      </c>
      <c r="BL167" s="23" t="s">
        <v>186</v>
      </c>
      <c r="BM167" s="23" t="s">
        <v>274</v>
      </c>
    </row>
    <row r="168" spans="2:51" s="11" customFormat="1" ht="13.5">
      <c r="B168" s="231"/>
      <c r="C168" s="232"/>
      <c r="D168" s="233" t="s">
        <v>194</v>
      </c>
      <c r="E168" s="234" t="s">
        <v>22</v>
      </c>
      <c r="F168" s="235" t="s">
        <v>275</v>
      </c>
      <c r="G168" s="232"/>
      <c r="H168" s="236">
        <v>26.34</v>
      </c>
      <c r="I168" s="237"/>
      <c r="J168" s="232"/>
      <c r="K168" s="232"/>
      <c r="L168" s="238"/>
      <c r="M168" s="239"/>
      <c r="N168" s="240"/>
      <c r="O168" s="240"/>
      <c r="P168" s="240"/>
      <c r="Q168" s="240"/>
      <c r="R168" s="240"/>
      <c r="S168" s="240"/>
      <c r="T168" s="241"/>
      <c r="AT168" s="242" t="s">
        <v>194</v>
      </c>
      <c r="AU168" s="242" t="s">
        <v>187</v>
      </c>
      <c r="AV168" s="11" t="s">
        <v>187</v>
      </c>
      <c r="AW168" s="11" t="s">
        <v>35</v>
      </c>
      <c r="AX168" s="11" t="s">
        <v>73</v>
      </c>
      <c r="AY168" s="242" t="s">
        <v>180</v>
      </c>
    </row>
    <row r="169" spans="2:51" s="12" customFormat="1" ht="13.5">
      <c r="B169" s="243"/>
      <c r="C169" s="244"/>
      <c r="D169" s="233" t="s">
        <v>194</v>
      </c>
      <c r="E169" s="245" t="s">
        <v>22</v>
      </c>
      <c r="F169" s="246" t="s">
        <v>196</v>
      </c>
      <c r="G169" s="244"/>
      <c r="H169" s="247">
        <v>26.34</v>
      </c>
      <c r="I169" s="248"/>
      <c r="J169" s="244"/>
      <c r="K169" s="244"/>
      <c r="L169" s="249"/>
      <c r="M169" s="250"/>
      <c r="N169" s="251"/>
      <c r="O169" s="251"/>
      <c r="P169" s="251"/>
      <c r="Q169" s="251"/>
      <c r="R169" s="251"/>
      <c r="S169" s="251"/>
      <c r="T169" s="252"/>
      <c r="AT169" s="253" t="s">
        <v>194</v>
      </c>
      <c r="AU169" s="253" t="s">
        <v>187</v>
      </c>
      <c r="AV169" s="12" t="s">
        <v>186</v>
      </c>
      <c r="AW169" s="12" t="s">
        <v>35</v>
      </c>
      <c r="AX169" s="12" t="s">
        <v>10</v>
      </c>
      <c r="AY169" s="253" t="s">
        <v>180</v>
      </c>
    </row>
    <row r="170" spans="2:65" s="1" customFormat="1" ht="22.8" customHeight="1">
      <c r="B170" s="45"/>
      <c r="C170" s="220" t="s">
        <v>229</v>
      </c>
      <c r="D170" s="220" t="s">
        <v>182</v>
      </c>
      <c r="E170" s="221" t="s">
        <v>276</v>
      </c>
      <c r="F170" s="222" t="s">
        <v>277</v>
      </c>
      <c r="G170" s="223" t="s">
        <v>203</v>
      </c>
      <c r="H170" s="224">
        <v>1</v>
      </c>
      <c r="I170" s="225"/>
      <c r="J170" s="224">
        <f>ROUND(I170*H170,0)</f>
        <v>0</v>
      </c>
      <c r="K170" s="222" t="s">
        <v>193</v>
      </c>
      <c r="L170" s="71"/>
      <c r="M170" s="226" t="s">
        <v>22</v>
      </c>
      <c r="N170" s="227" t="s">
        <v>45</v>
      </c>
      <c r="O170" s="46"/>
      <c r="P170" s="228">
        <f>O170*H170</f>
        <v>0</v>
      </c>
      <c r="Q170" s="228">
        <v>0</v>
      </c>
      <c r="R170" s="228">
        <f>Q170*H170</f>
        <v>0</v>
      </c>
      <c r="S170" s="228">
        <v>0</v>
      </c>
      <c r="T170" s="229">
        <f>S170*H170</f>
        <v>0</v>
      </c>
      <c r="AR170" s="23" t="s">
        <v>186</v>
      </c>
      <c r="AT170" s="23" t="s">
        <v>182</v>
      </c>
      <c r="AU170" s="23" t="s">
        <v>187</v>
      </c>
      <c r="AY170" s="23" t="s">
        <v>180</v>
      </c>
      <c r="BE170" s="230">
        <f>IF(N170="základní",J170,0)</f>
        <v>0</v>
      </c>
      <c r="BF170" s="230">
        <f>IF(N170="snížená",J170,0)</f>
        <v>0</v>
      </c>
      <c r="BG170" s="230">
        <f>IF(N170="zákl. přenesená",J170,0)</f>
        <v>0</v>
      </c>
      <c r="BH170" s="230">
        <f>IF(N170="sníž. přenesená",J170,0)</f>
        <v>0</v>
      </c>
      <c r="BI170" s="230">
        <f>IF(N170="nulová",J170,0)</f>
        <v>0</v>
      </c>
      <c r="BJ170" s="23" t="s">
        <v>187</v>
      </c>
      <c r="BK170" s="230">
        <f>ROUND(I170*H170,0)</f>
        <v>0</v>
      </c>
      <c r="BL170" s="23" t="s">
        <v>186</v>
      </c>
      <c r="BM170" s="23" t="s">
        <v>278</v>
      </c>
    </row>
    <row r="171" spans="2:51" s="11" customFormat="1" ht="13.5">
      <c r="B171" s="231"/>
      <c r="C171" s="232"/>
      <c r="D171" s="233" t="s">
        <v>194</v>
      </c>
      <c r="E171" s="234" t="s">
        <v>22</v>
      </c>
      <c r="F171" s="235" t="s">
        <v>279</v>
      </c>
      <c r="G171" s="232"/>
      <c r="H171" s="236">
        <v>1</v>
      </c>
      <c r="I171" s="237"/>
      <c r="J171" s="232"/>
      <c r="K171" s="232"/>
      <c r="L171" s="238"/>
      <c r="M171" s="239"/>
      <c r="N171" s="240"/>
      <c r="O171" s="240"/>
      <c r="P171" s="240"/>
      <c r="Q171" s="240"/>
      <c r="R171" s="240"/>
      <c r="S171" s="240"/>
      <c r="T171" s="241"/>
      <c r="AT171" s="242" t="s">
        <v>194</v>
      </c>
      <c r="AU171" s="242" t="s">
        <v>187</v>
      </c>
      <c r="AV171" s="11" t="s">
        <v>187</v>
      </c>
      <c r="AW171" s="11" t="s">
        <v>35</v>
      </c>
      <c r="AX171" s="11" t="s">
        <v>73</v>
      </c>
      <c r="AY171" s="242" t="s">
        <v>180</v>
      </c>
    </row>
    <row r="172" spans="2:51" s="12" customFormat="1" ht="13.5">
      <c r="B172" s="243"/>
      <c r="C172" s="244"/>
      <c r="D172" s="233" t="s">
        <v>194</v>
      </c>
      <c r="E172" s="245" t="s">
        <v>22</v>
      </c>
      <c r="F172" s="246" t="s">
        <v>196</v>
      </c>
      <c r="G172" s="244"/>
      <c r="H172" s="247">
        <v>1</v>
      </c>
      <c r="I172" s="248"/>
      <c r="J172" s="244"/>
      <c r="K172" s="244"/>
      <c r="L172" s="249"/>
      <c r="M172" s="250"/>
      <c r="N172" s="251"/>
      <c r="O172" s="251"/>
      <c r="P172" s="251"/>
      <c r="Q172" s="251"/>
      <c r="R172" s="251"/>
      <c r="S172" s="251"/>
      <c r="T172" s="252"/>
      <c r="AT172" s="253" t="s">
        <v>194</v>
      </c>
      <c r="AU172" s="253" t="s">
        <v>187</v>
      </c>
      <c r="AV172" s="12" t="s">
        <v>186</v>
      </c>
      <c r="AW172" s="12" t="s">
        <v>35</v>
      </c>
      <c r="AX172" s="12" t="s">
        <v>10</v>
      </c>
      <c r="AY172" s="253" t="s">
        <v>180</v>
      </c>
    </row>
    <row r="173" spans="2:63" s="10" customFormat="1" ht="29.85" customHeight="1">
      <c r="B173" s="204"/>
      <c r="C173" s="205"/>
      <c r="D173" s="206" t="s">
        <v>72</v>
      </c>
      <c r="E173" s="218" t="s">
        <v>280</v>
      </c>
      <c r="F173" s="218" t="s">
        <v>281</v>
      </c>
      <c r="G173" s="205"/>
      <c r="H173" s="205"/>
      <c r="I173" s="208"/>
      <c r="J173" s="219">
        <f>BK173</f>
        <v>0</v>
      </c>
      <c r="K173" s="205"/>
      <c r="L173" s="210"/>
      <c r="M173" s="211"/>
      <c r="N173" s="212"/>
      <c r="O173" s="212"/>
      <c r="P173" s="213">
        <f>SUM(P174:P185)</f>
        <v>0</v>
      </c>
      <c r="Q173" s="212"/>
      <c r="R173" s="213">
        <f>SUM(R174:R185)</f>
        <v>0</v>
      </c>
      <c r="S173" s="212"/>
      <c r="T173" s="214">
        <f>SUM(T174:T185)</f>
        <v>0</v>
      </c>
      <c r="AR173" s="215" t="s">
        <v>10</v>
      </c>
      <c r="AT173" s="216" t="s">
        <v>72</v>
      </c>
      <c r="AU173" s="216" t="s">
        <v>10</v>
      </c>
      <c r="AY173" s="215" t="s">
        <v>180</v>
      </c>
      <c r="BK173" s="217">
        <f>SUM(BK174:BK185)</f>
        <v>0</v>
      </c>
    </row>
    <row r="174" spans="2:65" s="1" customFormat="1" ht="22.8" customHeight="1">
      <c r="B174" s="45"/>
      <c r="C174" s="220" t="s">
        <v>282</v>
      </c>
      <c r="D174" s="220" t="s">
        <v>182</v>
      </c>
      <c r="E174" s="221" t="s">
        <v>283</v>
      </c>
      <c r="F174" s="222" t="s">
        <v>284</v>
      </c>
      <c r="G174" s="223" t="s">
        <v>285</v>
      </c>
      <c r="H174" s="224">
        <v>2.85</v>
      </c>
      <c r="I174" s="225"/>
      <c r="J174" s="224">
        <f>ROUND(I174*H174,0)</f>
        <v>0</v>
      </c>
      <c r="K174" s="222" t="s">
        <v>193</v>
      </c>
      <c r="L174" s="71"/>
      <c r="M174" s="226" t="s">
        <v>22</v>
      </c>
      <c r="N174" s="227" t="s">
        <v>45</v>
      </c>
      <c r="O174" s="46"/>
      <c r="P174" s="228">
        <f>O174*H174</f>
        <v>0</v>
      </c>
      <c r="Q174" s="228">
        <v>0</v>
      </c>
      <c r="R174" s="228">
        <f>Q174*H174</f>
        <v>0</v>
      </c>
      <c r="S174" s="228">
        <v>0</v>
      </c>
      <c r="T174" s="229">
        <f>S174*H174</f>
        <v>0</v>
      </c>
      <c r="AR174" s="23" t="s">
        <v>186</v>
      </c>
      <c r="AT174" s="23" t="s">
        <v>182</v>
      </c>
      <c r="AU174" s="23" t="s">
        <v>187</v>
      </c>
      <c r="AY174" s="23" t="s">
        <v>180</v>
      </c>
      <c r="BE174" s="230">
        <f>IF(N174="základní",J174,0)</f>
        <v>0</v>
      </c>
      <c r="BF174" s="230">
        <f>IF(N174="snížená",J174,0)</f>
        <v>0</v>
      </c>
      <c r="BG174" s="230">
        <f>IF(N174="zákl. přenesená",J174,0)</f>
        <v>0</v>
      </c>
      <c r="BH174" s="230">
        <f>IF(N174="sníž. přenesená",J174,0)</f>
        <v>0</v>
      </c>
      <c r="BI174" s="230">
        <f>IF(N174="nulová",J174,0)</f>
        <v>0</v>
      </c>
      <c r="BJ174" s="23" t="s">
        <v>187</v>
      </c>
      <c r="BK174" s="230">
        <f>ROUND(I174*H174,0)</f>
        <v>0</v>
      </c>
      <c r="BL174" s="23" t="s">
        <v>186</v>
      </c>
      <c r="BM174" s="23" t="s">
        <v>286</v>
      </c>
    </row>
    <row r="175" spans="2:47" s="1" customFormat="1" ht="13.5">
      <c r="B175" s="45"/>
      <c r="C175" s="73"/>
      <c r="D175" s="233" t="s">
        <v>205</v>
      </c>
      <c r="E175" s="73"/>
      <c r="F175" s="254" t="s">
        <v>287</v>
      </c>
      <c r="G175" s="73"/>
      <c r="H175" s="73"/>
      <c r="I175" s="190"/>
      <c r="J175" s="73"/>
      <c r="K175" s="73"/>
      <c r="L175" s="71"/>
      <c r="M175" s="255"/>
      <c r="N175" s="46"/>
      <c r="O175" s="46"/>
      <c r="P175" s="46"/>
      <c r="Q175" s="46"/>
      <c r="R175" s="46"/>
      <c r="S175" s="46"/>
      <c r="T175" s="94"/>
      <c r="AT175" s="23" t="s">
        <v>205</v>
      </c>
      <c r="AU175" s="23" t="s">
        <v>187</v>
      </c>
    </row>
    <row r="176" spans="2:65" s="1" customFormat="1" ht="34.2" customHeight="1">
      <c r="B176" s="45"/>
      <c r="C176" s="220" t="s">
        <v>232</v>
      </c>
      <c r="D176" s="220" t="s">
        <v>182</v>
      </c>
      <c r="E176" s="221" t="s">
        <v>288</v>
      </c>
      <c r="F176" s="222" t="s">
        <v>289</v>
      </c>
      <c r="G176" s="223" t="s">
        <v>285</v>
      </c>
      <c r="H176" s="224">
        <v>2.85</v>
      </c>
      <c r="I176" s="225"/>
      <c r="J176" s="224">
        <f>ROUND(I176*H176,0)</f>
        <v>0</v>
      </c>
      <c r="K176" s="222" t="s">
        <v>193</v>
      </c>
      <c r="L176" s="71"/>
      <c r="M176" s="226" t="s">
        <v>22</v>
      </c>
      <c r="N176" s="227" t="s">
        <v>45</v>
      </c>
      <c r="O176" s="46"/>
      <c r="P176" s="228">
        <f>O176*H176</f>
        <v>0</v>
      </c>
      <c r="Q176" s="228">
        <v>0</v>
      </c>
      <c r="R176" s="228">
        <f>Q176*H176</f>
        <v>0</v>
      </c>
      <c r="S176" s="228">
        <v>0</v>
      </c>
      <c r="T176" s="229">
        <f>S176*H176</f>
        <v>0</v>
      </c>
      <c r="AR176" s="23" t="s">
        <v>186</v>
      </c>
      <c r="AT176" s="23" t="s">
        <v>182</v>
      </c>
      <c r="AU176" s="23" t="s">
        <v>187</v>
      </c>
      <c r="AY176" s="23" t="s">
        <v>180</v>
      </c>
      <c r="BE176" s="230">
        <f>IF(N176="základní",J176,0)</f>
        <v>0</v>
      </c>
      <c r="BF176" s="230">
        <f>IF(N176="snížená",J176,0)</f>
        <v>0</v>
      </c>
      <c r="BG176" s="230">
        <f>IF(N176="zákl. přenesená",J176,0)</f>
        <v>0</v>
      </c>
      <c r="BH176" s="230">
        <f>IF(N176="sníž. přenesená",J176,0)</f>
        <v>0</v>
      </c>
      <c r="BI176" s="230">
        <f>IF(N176="nulová",J176,0)</f>
        <v>0</v>
      </c>
      <c r="BJ176" s="23" t="s">
        <v>187</v>
      </c>
      <c r="BK176" s="230">
        <f>ROUND(I176*H176,0)</f>
        <v>0</v>
      </c>
      <c r="BL176" s="23" t="s">
        <v>186</v>
      </c>
      <c r="BM176" s="23" t="s">
        <v>290</v>
      </c>
    </row>
    <row r="177" spans="2:47" s="1" customFormat="1" ht="13.5">
      <c r="B177" s="45"/>
      <c r="C177" s="73"/>
      <c r="D177" s="233" t="s">
        <v>205</v>
      </c>
      <c r="E177" s="73"/>
      <c r="F177" s="254" t="s">
        <v>291</v>
      </c>
      <c r="G177" s="73"/>
      <c r="H177" s="73"/>
      <c r="I177" s="190"/>
      <c r="J177" s="73"/>
      <c r="K177" s="73"/>
      <c r="L177" s="71"/>
      <c r="M177" s="255"/>
      <c r="N177" s="46"/>
      <c r="O177" s="46"/>
      <c r="P177" s="46"/>
      <c r="Q177" s="46"/>
      <c r="R177" s="46"/>
      <c r="S177" s="46"/>
      <c r="T177" s="94"/>
      <c r="AT177" s="23" t="s">
        <v>205</v>
      </c>
      <c r="AU177" s="23" t="s">
        <v>187</v>
      </c>
    </row>
    <row r="178" spans="2:65" s="1" customFormat="1" ht="22.8" customHeight="1">
      <c r="B178" s="45"/>
      <c r="C178" s="220" t="s">
        <v>9</v>
      </c>
      <c r="D178" s="220" t="s">
        <v>182</v>
      </c>
      <c r="E178" s="221" t="s">
        <v>292</v>
      </c>
      <c r="F178" s="222" t="s">
        <v>293</v>
      </c>
      <c r="G178" s="223" t="s">
        <v>285</v>
      </c>
      <c r="H178" s="224">
        <v>2.85</v>
      </c>
      <c r="I178" s="225"/>
      <c r="J178" s="224">
        <f>ROUND(I178*H178,0)</f>
        <v>0</v>
      </c>
      <c r="K178" s="222" t="s">
        <v>193</v>
      </c>
      <c r="L178" s="71"/>
      <c r="M178" s="226" t="s">
        <v>22</v>
      </c>
      <c r="N178" s="227" t="s">
        <v>45</v>
      </c>
      <c r="O178" s="46"/>
      <c r="P178" s="228">
        <f>O178*H178</f>
        <v>0</v>
      </c>
      <c r="Q178" s="228">
        <v>0</v>
      </c>
      <c r="R178" s="228">
        <f>Q178*H178</f>
        <v>0</v>
      </c>
      <c r="S178" s="228">
        <v>0</v>
      </c>
      <c r="T178" s="229">
        <f>S178*H178</f>
        <v>0</v>
      </c>
      <c r="AR178" s="23" t="s">
        <v>186</v>
      </c>
      <c r="AT178" s="23" t="s">
        <v>182</v>
      </c>
      <c r="AU178" s="23" t="s">
        <v>187</v>
      </c>
      <c r="AY178" s="23" t="s">
        <v>180</v>
      </c>
      <c r="BE178" s="230">
        <f>IF(N178="základní",J178,0)</f>
        <v>0</v>
      </c>
      <c r="BF178" s="230">
        <f>IF(N178="snížená",J178,0)</f>
        <v>0</v>
      </c>
      <c r="BG178" s="230">
        <f>IF(N178="zákl. přenesená",J178,0)</f>
        <v>0</v>
      </c>
      <c r="BH178" s="230">
        <f>IF(N178="sníž. přenesená",J178,0)</f>
        <v>0</v>
      </c>
      <c r="BI178" s="230">
        <f>IF(N178="nulová",J178,0)</f>
        <v>0</v>
      </c>
      <c r="BJ178" s="23" t="s">
        <v>187</v>
      </c>
      <c r="BK178" s="230">
        <f>ROUND(I178*H178,0)</f>
        <v>0</v>
      </c>
      <c r="BL178" s="23" t="s">
        <v>186</v>
      </c>
      <c r="BM178" s="23" t="s">
        <v>294</v>
      </c>
    </row>
    <row r="179" spans="2:47" s="1" customFormat="1" ht="13.5">
      <c r="B179" s="45"/>
      <c r="C179" s="73"/>
      <c r="D179" s="233" t="s">
        <v>205</v>
      </c>
      <c r="E179" s="73"/>
      <c r="F179" s="254" t="s">
        <v>295</v>
      </c>
      <c r="G179" s="73"/>
      <c r="H179" s="73"/>
      <c r="I179" s="190"/>
      <c r="J179" s="73"/>
      <c r="K179" s="73"/>
      <c r="L179" s="71"/>
      <c r="M179" s="255"/>
      <c r="N179" s="46"/>
      <c r="O179" s="46"/>
      <c r="P179" s="46"/>
      <c r="Q179" s="46"/>
      <c r="R179" s="46"/>
      <c r="S179" s="46"/>
      <c r="T179" s="94"/>
      <c r="AT179" s="23" t="s">
        <v>205</v>
      </c>
      <c r="AU179" s="23" t="s">
        <v>187</v>
      </c>
    </row>
    <row r="180" spans="2:65" s="1" customFormat="1" ht="34.2" customHeight="1">
      <c r="B180" s="45"/>
      <c r="C180" s="220" t="s">
        <v>240</v>
      </c>
      <c r="D180" s="220" t="s">
        <v>182</v>
      </c>
      <c r="E180" s="221" t="s">
        <v>296</v>
      </c>
      <c r="F180" s="222" t="s">
        <v>297</v>
      </c>
      <c r="G180" s="223" t="s">
        <v>285</v>
      </c>
      <c r="H180" s="224">
        <v>13.75</v>
      </c>
      <c r="I180" s="225"/>
      <c r="J180" s="224">
        <f>ROUND(I180*H180,0)</f>
        <v>0</v>
      </c>
      <c r="K180" s="222" t="s">
        <v>193</v>
      </c>
      <c r="L180" s="71"/>
      <c r="M180" s="226" t="s">
        <v>22</v>
      </c>
      <c r="N180" s="227" t="s">
        <v>45</v>
      </c>
      <c r="O180" s="46"/>
      <c r="P180" s="228">
        <f>O180*H180</f>
        <v>0</v>
      </c>
      <c r="Q180" s="228">
        <v>0</v>
      </c>
      <c r="R180" s="228">
        <f>Q180*H180</f>
        <v>0</v>
      </c>
      <c r="S180" s="228">
        <v>0</v>
      </c>
      <c r="T180" s="229">
        <f>S180*H180</f>
        <v>0</v>
      </c>
      <c r="AR180" s="23" t="s">
        <v>186</v>
      </c>
      <c r="AT180" s="23" t="s">
        <v>182</v>
      </c>
      <c r="AU180" s="23" t="s">
        <v>187</v>
      </c>
      <c r="AY180" s="23" t="s">
        <v>180</v>
      </c>
      <c r="BE180" s="230">
        <f>IF(N180="základní",J180,0)</f>
        <v>0</v>
      </c>
      <c r="BF180" s="230">
        <f>IF(N180="snížená",J180,0)</f>
        <v>0</v>
      </c>
      <c r="BG180" s="230">
        <f>IF(N180="zákl. přenesená",J180,0)</f>
        <v>0</v>
      </c>
      <c r="BH180" s="230">
        <f>IF(N180="sníž. přenesená",J180,0)</f>
        <v>0</v>
      </c>
      <c r="BI180" s="230">
        <f>IF(N180="nulová",J180,0)</f>
        <v>0</v>
      </c>
      <c r="BJ180" s="23" t="s">
        <v>187</v>
      </c>
      <c r="BK180" s="230">
        <f>ROUND(I180*H180,0)</f>
        <v>0</v>
      </c>
      <c r="BL180" s="23" t="s">
        <v>186</v>
      </c>
      <c r="BM180" s="23" t="s">
        <v>298</v>
      </c>
    </row>
    <row r="181" spans="2:47" s="1" customFormat="1" ht="13.5">
      <c r="B181" s="45"/>
      <c r="C181" s="73"/>
      <c r="D181" s="233" t="s">
        <v>205</v>
      </c>
      <c r="E181" s="73"/>
      <c r="F181" s="254" t="s">
        <v>295</v>
      </c>
      <c r="G181" s="73"/>
      <c r="H181" s="73"/>
      <c r="I181" s="190"/>
      <c r="J181" s="73"/>
      <c r="K181" s="73"/>
      <c r="L181" s="71"/>
      <c r="M181" s="255"/>
      <c r="N181" s="46"/>
      <c r="O181" s="46"/>
      <c r="P181" s="46"/>
      <c r="Q181" s="46"/>
      <c r="R181" s="46"/>
      <c r="S181" s="46"/>
      <c r="T181" s="94"/>
      <c r="AT181" s="23" t="s">
        <v>205</v>
      </c>
      <c r="AU181" s="23" t="s">
        <v>187</v>
      </c>
    </row>
    <row r="182" spans="2:51" s="11" customFormat="1" ht="13.5">
      <c r="B182" s="231"/>
      <c r="C182" s="232"/>
      <c r="D182" s="233" t="s">
        <v>194</v>
      </c>
      <c r="E182" s="234" t="s">
        <v>22</v>
      </c>
      <c r="F182" s="235" t="s">
        <v>299</v>
      </c>
      <c r="G182" s="232"/>
      <c r="H182" s="236">
        <v>13.75</v>
      </c>
      <c r="I182" s="237"/>
      <c r="J182" s="232"/>
      <c r="K182" s="232"/>
      <c r="L182" s="238"/>
      <c r="M182" s="239"/>
      <c r="N182" s="240"/>
      <c r="O182" s="240"/>
      <c r="P182" s="240"/>
      <c r="Q182" s="240"/>
      <c r="R182" s="240"/>
      <c r="S182" s="240"/>
      <c r="T182" s="241"/>
      <c r="AT182" s="242" t="s">
        <v>194</v>
      </c>
      <c r="AU182" s="242" t="s">
        <v>187</v>
      </c>
      <c r="AV182" s="11" t="s">
        <v>187</v>
      </c>
      <c r="AW182" s="11" t="s">
        <v>35</v>
      </c>
      <c r="AX182" s="11" t="s">
        <v>73</v>
      </c>
      <c r="AY182" s="242" t="s">
        <v>180</v>
      </c>
    </row>
    <row r="183" spans="2:51" s="12" customFormat="1" ht="13.5">
      <c r="B183" s="243"/>
      <c r="C183" s="244"/>
      <c r="D183" s="233" t="s">
        <v>194</v>
      </c>
      <c r="E183" s="245" t="s">
        <v>22</v>
      </c>
      <c r="F183" s="246" t="s">
        <v>196</v>
      </c>
      <c r="G183" s="244"/>
      <c r="H183" s="247">
        <v>13.75</v>
      </c>
      <c r="I183" s="248"/>
      <c r="J183" s="244"/>
      <c r="K183" s="244"/>
      <c r="L183" s="249"/>
      <c r="M183" s="250"/>
      <c r="N183" s="251"/>
      <c r="O183" s="251"/>
      <c r="P183" s="251"/>
      <c r="Q183" s="251"/>
      <c r="R183" s="251"/>
      <c r="S183" s="251"/>
      <c r="T183" s="252"/>
      <c r="AT183" s="253" t="s">
        <v>194</v>
      </c>
      <c r="AU183" s="253" t="s">
        <v>187</v>
      </c>
      <c r="AV183" s="12" t="s">
        <v>186</v>
      </c>
      <c r="AW183" s="12" t="s">
        <v>35</v>
      </c>
      <c r="AX183" s="12" t="s">
        <v>10</v>
      </c>
      <c r="AY183" s="253" t="s">
        <v>180</v>
      </c>
    </row>
    <row r="184" spans="2:65" s="1" customFormat="1" ht="34.2" customHeight="1">
      <c r="B184" s="45"/>
      <c r="C184" s="220" t="s">
        <v>300</v>
      </c>
      <c r="D184" s="220" t="s">
        <v>182</v>
      </c>
      <c r="E184" s="221" t="s">
        <v>301</v>
      </c>
      <c r="F184" s="222" t="s">
        <v>302</v>
      </c>
      <c r="G184" s="223" t="s">
        <v>285</v>
      </c>
      <c r="H184" s="224">
        <v>2.75</v>
      </c>
      <c r="I184" s="225"/>
      <c r="J184" s="224">
        <f>ROUND(I184*H184,0)</f>
        <v>0</v>
      </c>
      <c r="K184" s="222" t="s">
        <v>193</v>
      </c>
      <c r="L184" s="71"/>
      <c r="M184" s="226" t="s">
        <v>22</v>
      </c>
      <c r="N184" s="227" t="s">
        <v>45</v>
      </c>
      <c r="O184" s="46"/>
      <c r="P184" s="228">
        <f>O184*H184</f>
        <v>0</v>
      </c>
      <c r="Q184" s="228">
        <v>0</v>
      </c>
      <c r="R184" s="228">
        <f>Q184*H184</f>
        <v>0</v>
      </c>
      <c r="S184" s="228">
        <v>0</v>
      </c>
      <c r="T184" s="229">
        <f>S184*H184</f>
        <v>0</v>
      </c>
      <c r="AR184" s="23" t="s">
        <v>186</v>
      </c>
      <c r="AT184" s="23" t="s">
        <v>182</v>
      </c>
      <c r="AU184" s="23" t="s">
        <v>187</v>
      </c>
      <c r="AY184" s="23" t="s">
        <v>180</v>
      </c>
      <c r="BE184" s="230">
        <f>IF(N184="základní",J184,0)</f>
        <v>0</v>
      </c>
      <c r="BF184" s="230">
        <f>IF(N184="snížená",J184,0)</f>
        <v>0</v>
      </c>
      <c r="BG184" s="230">
        <f>IF(N184="zákl. přenesená",J184,0)</f>
        <v>0</v>
      </c>
      <c r="BH184" s="230">
        <f>IF(N184="sníž. přenesená",J184,0)</f>
        <v>0</v>
      </c>
      <c r="BI184" s="230">
        <f>IF(N184="nulová",J184,0)</f>
        <v>0</v>
      </c>
      <c r="BJ184" s="23" t="s">
        <v>187</v>
      </c>
      <c r="BK184" s="230">
        <f>ROUND(I184*H184,0)</f>
        <v>0</v>
      </c>
      <c r="BL184" s="23" t="s">
        <v>186</v>
      </c>
      <c r="BM184" s="23" t="s">
        <v>303</v>
      </c>
    </row>
    <row r="185" spans="2:47" s="1" customFormat="1" ht="13.5">
      <c r="B185" s="45"/>
      <c r="C185" s="73"/>
      <c r="D185" s="233" t="s">
        <v>205</v>
      </c>
      <c r="E185" s="73"/>
      <c r="F185" s="254" t="s">
        <v>304</v>
      </c>
      <c r="G185" s="73"/>
      <c r="H185" s="73"/>
      <c r="I185" s="190"/>
      <c r="J185" s="73"/>
      <c r="K185" s="73"/>
      <c r="L185" s="71"/>
      <c r="M185" s="255"/>
      <c r="N185" s="46"/>
      <c r="O185" s="46"/>
      <c r="P185" s="46"/>
      <c r="Q185" s="46"/>
      <c r="R185" s="46"/>
      <c r="S185" s="46"/>
      <c r="T185" s="94"/>
      <c r="AT185" s="23" t="s">
        <v>205</v>
      </c>
      <c r="AU185" s="23" t="s">
        <v>187</v>
      </c>
    </row>
    <row r="186" spans="2:63" s="10" customFormat="1" ht="29.85" customHeight="1">
      <c r="B186" s="204"/>
      <c r="C186" s="205"/>
      <c r="D186" s="206" t="s">
        <v>72</v>
      </c>
      <c r="E186" s="218" t="s">
        <v>305</v>
      </c>
      <c r="F186" s="218" t="s">
        <v>306</v>
      </c>
      <c r="G186" s="205"/>
      <c r="H186" s="205"/>
      <c r="I186" s="208"/>
      <c r="J186" s="219">
        <f>BK186</f>
        <v>0</v>
      </c>
      <c r="K186" s="205"/>
      <c r="L186" s="210"/>
      <c r="M186" s="211"/>
      <c r="N186" s="212"/>
      <c r="O186" s="212"/>
      <c r="P186" s="213">
        <f>SUM(P187:P188)</f>
        <v>0</v>
      </c>
      <c r="Q186" s="212"/>
      <c r="R186" s="213">
        <f>SUM(R187:R188)</f>
        <v>0</v>
      </c>
      <c r="S186" s="212"/>
      <c r="T186" s="214">
        <f>SUM(T187:T188)</f>
        <v>0</v>
      </c>
      <c r="AR186" s="215" t="s">
        <v>10</v>
      </c>
      <c r="AT186" s="216" t="s">
        <v>72</v>
      </c>
      <c r="AU186" s="216" t="s">
        <v>10</v>
      </c>
      <c r="AY186" s="215" t="s">
        <v>180</v>
      </c>
      <c r="BK186" s="217">
        <f>SUM(BK187:BK188)</f>
        <v>0</v>
      </c>
    </row>
    <row r="187" spans="2:65" s="1" customFormat="1" ht="45.6" customHeight="1">
      <c r="B187" s="45"/>
      <c r="C187" s="220" t="s">
        <v>243</v>
      </c>
      <c r="D187" s="220" t="s">
        <v>182</v>
      </c>
      <c r="E187" s="221" t="s">
        <v>307</v>
      </c>
      <c r="F187" s="222" t="s">
        <v>308</v>
      </c>
      <c r="G187" s="223" t="s">
        <v>285</v>
      </c>
      <c r="H187" s="224">
        <v>2.31</v>
      </c>
      <c r="I187" s="225"/>
      <c r="J187" s="224">
        <f>ROUND(I187*H187,0)</f>
        <v>0</v>
      </c>
      <c r="K187" s="222" t="s">
        <v>193</v>
      </c>
      <c r="L187" s="71"/>
      <c r="M187" s="226" t="s">
        <v>22</v>
      </c>
      <c r="N187" s="227" t="s">
        <v>45</v>
      </c>
      <c r="O187" s="46"/>
      <c r="P187" s="228">
        <f>O187*H187</f>
        <v>0</v>
      </c>
      <c r="Q187" s="228">
        <v>0</v>
      </c>
      <c r="R187" s="228">
        <f>Q187*H187</f>
        <v>0</v>
      </c>
      <c r="S187" s="228">
        <v>0</v>
      </c>
      <c r="T187" s="229">
        <f>S187*H187</f>
        <v>0</v>
      </c>
      <c r="AR187" s="23" t="s">
        <v>186</v>
      </c>
      <c r="AT187" s="23" t="s">
        <v>182</v>
      </c>
      <c r="AU187" s="23" t="s">
        <v>187</v>
      </c>
      <c r="AY187" s="23" t="s">
        <v>180</v>
      </c>
      <c r="BE187" s="230">
        <f>IF(N187="základní",J187,0)</f>
        <v>0</v>
      </c>
      <c r="BF187" s="230">
        <f>IF(N187="snížená",J187,0)</f>
        <v>0</v>
      </c>
      <c r="BG187" s="230">
        <f>IF(N187="zákl. přenesená",J187,0)</f>
        <v>0</v>
      </c>
      <c r="BH187" s="230">
        <f>IF(N187="sníž. přenesená",J187,0)</f>
        <v>0</v>
      </c>
      <c r="BI187" s="230">
        <f>IF(N187="nulová",J187,0)</f>
        <v>0</v>
      </c>
      <c r="BJ187" s="23" t="s">
        <v>187</v>
      </c>
      <c r="BK187" s="230">
        <f>ROUND(I187*H187,0)</f>
        <v>0</v>
      </c>
      <c r="BL187" s="23" t="s">
        <v>186</v>
      </c>
      <c r="BM187" s="23" t="s">
        <v>309</v>
      </c>
    </row>
    <row r="188" spans="2:47" s="1" customFormat="1" ht="13.5">
      <c r="B188" s="45"/>
      <c r="C188" s="73"/>
      <c r="D188" s="233" t="s">
        <v>205</v>
      </c>
      <c r="E188" s="73"/>
      <c r="F188" s="254" t="s">
        <v>310</v>
      </c>
      <c r="G188" s="73"/>
      <c r="H188" s="73"/>
      <c r="I188" s="190"/>
      <c r="J188" s="73"/>
      <c r="K188" s="73"/>
      <c r="L188" s="71"/>
      <c r="M188" s="255"/>
      <c r="N188" s="46"/>
      <c r="O188" s="46"/>
      <c r="P188" s="46"/>
      <c r="Q188" s="46"/>
      <c r="R188" s="46"/>
      <c r="S188" s="46"/>
      <c r="T188" s="94"/>
      <c r="AT188" s="23" t="s">
        <v>205</v>
      </c>
      <c r="AU188" s="23" t="s">
        <v>187</v>
      </c>
    </row>
    <row r="189" spans="2:63" s="10" customFormat="1" ht="37.4" customHeight="1">
      <c r="B189" s="204"/>
      <c r="C189" s="205"/>
      <c r="D189" s="206" t="s">
        <v>72</v>
      </c>
      <c r="E189" s="207" t="s">
        <v>311</v>
      </c>
      <c r="F189" s="207" t="s">
        <v>312</v>
      </c>
      <c r="G189" s="205"/>
      <c r="H189" s="205"/>
      <c r="I189" s="208"/>
      <c r="J189" s="209">
        <f>BK189</f>
        <v>0</v>
      </c>
      <c r="K189" s="205"/>
      <c r="L189" s="210"/>
      <c r="M189" s="211"/>
      <c r="N189" s="212"/>
      <c r="O189" s="212"/>
      <c r="P189" s="213">
        <f>P190+P205+P226+P245+P269+P297+P310+P345+P376+P405</f>
        <v>0</v>
      </c>
      <c r="Q189" s="212"/>
      <c r="R189" s="213">
        <f>R190+R205+R226+R245+R269+R297+R310+R345+R376+R405</f>
        <v>0</v>
      </c>
      <c r="S189" s="212"/>
      <c r="T189" s="214">
        <f>T190+T205+T226+T245+T269+T297+T310+T345+T376+T405</f>
        <v>0</v>
      </c>
      <c r="AR189" s="215" t="s">
        <v>187</v>
      </c>
      <c r="AT189" s="216" t="s">
        <v>72</v>
      </c>
      <c r="AU189" s="216" t="s">
        <v>73</v>
      </c>
      <c r="AY189" s="215" t="s">
        <v>180</v>
      </c>
      <c r="BK189" s="217">
        <f>BK190+BK205+BK226+BK245+BK269+BK297+BK310+BK345+BK376+BK405</f>
        <v>0</v>
      </c>
    </row>
    <row r="190" spans="2:63" s="10" customFormat="1" ht="19.9" customHeight="1">
      <c r="B190" s="204"/>
      <c r="C190" s="205"/>
      <c r="D190" s="206" t="s">
        <v>72</v>
      </c>
      <c r="E190" s="218" t="s">
        <v>313</v>
      </c>
      <c r="F190" s="218" t="s">
        <v>314</v>
      </c>
      <c r="G190" s="205"/>
      <c r="H190" s="205"/>
      <c r="I190" s="208"/>
      <c r="J190" s="219">
        <f>BK190</f>
        <v>0</v>
      </c>
      <c r="K190" s="205"/>
      <c r="L190" s="210"/>
      <c r="M190" s="211"/>
      <c r="N190" s="212"/>
      <c r="O190" s="212"/>
      <c r="P190" s="213">
        <f>SUM(P191:P204)</f>
        <v>0</v>
      </c>
      <c r="Q190" s="212"/>
      <c r="R190" s="213">
        <f>SUM(R191:R204)</f>
        <v>0</v>
      </c>
      <c r="S190" s="212"/>
      <c r="T190" s="214">
        <f>SUM(T191:T204)</f>
        <v>0</v>
      </c>
      <c r="AR190" s="215" t="s">
        <v>187</v>
      </c>
      <c r="AT190" s="216" t="s">
        <v>72</v>
      </c>
      <c r="AU190" s="216" t="s">
        <v>10</v>
      </c>
      <c r="AY190" s="215" t="s">
        <v>180</v>
      </c>
      <c r="BK190" s="217">
        <f>SUM(BK191:BK204)</f>
        <v>0</v>
      </c>
    </row>
    <row r="191" spans="2:65" s="1" customFormat="1" ht="14.4" customHeight="1">
      <c r="B191" s="45"/>
      <c r="C191" s="220" t="s">
        <v>315</v>
      </c>
      <c r="D191" s="220" t="s">
        <v>182</v>
      </c>
      <c r="E191" s="221" t="s">
        <v>316</v>
      </c>
      <c r="F191" s="222" t="s">
        <v>317</v>
      </c>
      <c r="G191" s="223" t="s">
        <v>203</v>
      </c>
      <c r="H191" s="224">
        <v>10.06</v>
      </c>
      <c r="I191" s="225"/>
      <c r="J191" s="224">
        <f>ROUND(I191*H191,0)</f>
        <v>0</v>
      </c>
      <c r="K191" s="222" t="s">
        <v>22</v>
      </c>
      <c r="L191" s="71"/>
      <c r="M191" s="226" t="s">
        <v>22</v>
      </c>
      <c r="N191" s="227" t="s">
        <v>45</v>
      </c>
      <c r="O191" s="46"/>
      <c r="P191" s="228">
        <f>O191*H191</f>
        <v>0</v>
      </c>
      <c r="Q191" s="228">
        <v>0</v>
      </c>
      <c r="R191" s="228">
        <f>Q191*H191</f>
        <v>0</v>
      </c>
      <c r="S191" s="228">
        <v>0</v>
      </c>
      <c r="T191" s="229">
        <f>S191*H191</f>
        <v>0</v>
      </c>
      <c r="AR191" s="23" t="s">
        <v>224</v>
      </c>
      <c r="AT191" s="23" t="s">
        <v>182</v>
      </c>
      <c r="AU191" s="23" t="s">
        <v>187</v>
      </c>
      <c r="AY191" s="23" t="s">
        <v>180</v>
      </c>
      <c r="BE191" s="230">
        <f>IF(N191="základní",J191,0)</f>
        <v>0</v>
      </c>
      <c r="BF191" s="230">
        <f>IF(N191="snížená",J191,0)</f>
        <v>0</v>
      </c>
      <c r="BG191" s="230">
        <f>IF(N191="zákl. přenesená",J191,0)</f>
        <v>0</v>
      </c>
      <c r="BH191" s="230">
        <f>IF(N191="sníž. přenesená",J191,0)</f>
        <v>0</v>
      </c>
      <c r="BI191" s="230">
        <f>IF(N191="nulová",J191,0)</f>
        <v>0</v>
      </c>
      <c r="BJ191" s="23" t="s">
        <v>187</v>
      </c>
      <c r="BK191" s="230">
        <f>ROUND(I191*H191,0)</f>
        <v>0</v>
      </c>
      <c r="BL191" s="23" t="s">
        <v>224</v>
      </c>
      <c r="BM191" s="23" t="s">
        <v>318</v>
      </c>
    </row>
    <row r="192" spans="2:51" s="11" customFormat="1" ht="13.5">
      <c r="B192" s="231"/>
      <c r="C192" s="232"/>
      <c r="D192" s="233" t="s">
        <v>194</v>
      </c>
      <c r="E192" s="234" t="s">
        <v>22</v>
      </c>
      <c r="F192" s="235" t="s">
        <v>319</v>
      </c>
      <c r="G192" s="232"/>
      <c r="H192" s="236">
        <v>5.72</v>
      </c>
      <c r="I192" s="237"/>
      <c r="J192" s="232"/>
      <c r="K192" s="232"/>
      <c r="L192" s="238"/>
      <c r="M192" s="239"/>
      <c r="N192" s="240"/>
      <c r="O192" s="240"/>
      <c r="P192" s="240"/>
      <c r="Q192" s="240"/>
      <c r="R192" s="240"/>
      <c r="S192" s="240"/>
      <c r="T192" s="241"/>
      <c r="AT192" s="242" t="s">
        <v>194</v>
      </c>
      <c r="AU192" s="242" t="s">
        <v>187</v>
      </c>
      <c r="AV192" s="11" t="s">
        <v>187</v>
      </c>
      <c r="AW192" s="11" t="s">
        <v>35</v>
      </c>
      <c r="AX192" s="11" t="s">
        <v>73</v>
      </c>
      <c r="AY192" s="242" t="s">
        <v>180</v>
      </c>
    </row>
    <row r="193" spans="2:51" s="11" customFormat="1" ht="13.5">
      <c r="B193" s="231"/>
      <c r="C193" s="232"/>
      <c r="D193" s="233" t="s">
        <v>194</v>
      </c>
      <c r="E193" s="234" t="s">
        <v>22</v>
      </c>
      <c r="F193" s="235" t="s">
        <v>320</v>
      </c>
      <c r="G193" s="232"/>
      <c r="H193" s="236">
        <v>4.34</v>
      </c>
      <c r="I193" s="237"/>
      <c r="J193" s="232"/>
      <c r="K193" s="232"/>
      <c r="L193" s="238"/>
      <c r="M193" s="239"/>
      <c r="N193" s="240"/>
      <c r="O193" s="240"/>
      <c r="P193" s="240"/>
      <c r="Q193" s="240"/>
      <c r="R193" s="240"/>
      <c r="S193" s="240"/>
      <c r="T193" s="241"/>
      <c r="AT193" s="242" t="s">
        <v>194</v>
      </c>
      <c r="AU193" s="242" t="s">
        <v>187</v>
      </c>
      <c r="AV193" s="11" t="s">
        <v>187</v>
      </c>
      <c r="AW193" s="11" t="s">
        <v>35</v>
      </c>
      <c r="AX193" s="11" t="s">
        <v>73</v>
      </c>
      <c r="AY193" s="242" t="s">
        <v>180</v>
      </c>
    </row>
    <row r="194" spans="2:51" s="12" customFormat="1" ht="13.5">
      <c r="B194" s="243"/>
      <c r="C194" s="244"/>
      <c r="D194" s="233" t="s">
        <v>194</v>
      </c>
      <c r="E194" s="245" t="s">
        <v>22</v>
      </c>
      <c r="F194" s="246" t="s">
        <v>196</v>
      </c>
      <c r="G194" s="244"/>
      <c r="H194" s="247">
        <v>10.06</v>
      </c>
      <c r="I194" s="248"/>
      <c r="J194" s="244"/>
      <c r="K194" s="244"/>
      <c r="L194" s="249"/>
      <c r="M194" s="250"/>
      <c r="N194" s="251"/>
      <c r="O194" s="251"/>
      <c r="P194" s="251"/>
      <c r="Q194" s="251"/>
      <c r="R194" s="251"/>
      <c r="S194" s="251"/>
      <c r="T194" s="252"/>
      <c r="AT194" s="253" t="s">
        <v>194</v>
      </c>
      <c r="AU194" s="253" t="s">
        <v>187</v>
      </c>
      <c r="AV194" s="12" t="s">
        <v>186</v>
      </c>
      <c r="AW194" s="12" t="s">
        <v>35</v>
      </c>
      <c r="AX194" s="12" t="s">
        <v>10</v>
      </c>
      <c r="AY194" s="253" t="s">
        <v>180</v>
      </c>
    </row>
    <row r="195" spans="2:65" s="1" customFormat="1" ht="34.2" customHeight="1">
      <c r="B195" s="45"/>
      <c r="C195" s="220" t="s">
        <v>253</v>
      </c>
      <c r="D195" s="220" t="s">
        <v>182</v>
      </c>
      <c r="E195" s="221" t="s">
        <v>321</v>
      </c>
      <c r="F195" s="222" t="s">
        <v>322</v>
      </c>
      <c r="G195" s="223" t="s">
        <v>192</v>
      </c>
      <c r="H195" s="224">
        <v>3.55</v>
      </c>
      <c r="I195" s="225"/>
      <c r="J195" s="224">
        <f>ROUND(I195*H195,0)</f>
        <v>0</v>
      </c>
      <c r="K195" s="222" t="s">
        <v>193</v>
      </c>
      <c r="L195" s="71"/>
      <c r="M195" s="226" t="s">
        <v>22</v>
      </c>
      <c r="N195" s="227" t="s">
        <v>45</v>
      </c>
      <c r="O195" s="46"/>
      <c r="P195" s="228">
        <f>O195*H195</f>
        <v>0</v>
      </c>
      <c r="Q195" s="228">
        <v>0</v>
      </c>
      <c r="R195" s="228">
        <f>Q195*H195</f>
        <v>0</v>
      </c>
      <c r="S195" s="228">
        <v>0</v>
      </c>
      <c r="T195" s="229">
        <f>S195*H195</f>
        <v>0</v>
      </c>
      <c r="AR195" s="23" t="s">
        <v>224</v>
      </c>
      <c r="AT195" s="23" t="s">
        <v>182</v>
      </c>
      <c r="AU195" s="23" t="s">
        <v>187</v>
      </c>
      <c r="AY195" s="23" t="s">
        <v>180</v>
      </c>
      <c r="BE195" s="230">
        <f>IF(N195="základní",J195,0)</f>
        <v>0</v>
      </c>
      <c r="BF195" s="230">
        <f>IF(N195="snížená",J195,0)</f>
        <v>0</v>
      </c>
      <c r="BG195" s="230">
        <f>IF(N195="zákl. přenesená",J195,0)</f>
        <v>0</v>
      </c>
      <c r="BH195" s="230">
        <f>IF(N195="sníž. přenesená",J195,0)</f>
        <v>0</v>
      </c>
      <c r="BI195" s="230">
        <f>IF(N195="nulová",J195,0)</f>
        <v>0</v>
      </c>
      <c r="BJ195" s="23" t="s">
        <v>187</v>
      </c>
      <c r="BK195" s="230">
        <f>ROUND(I195*H195,0)</f>
        <v>0</v>
      </c>
      <c r="BL195" s="23" t="s">
        <v>224</v>
      </c>
      <c r="BM195" s="23" t="s">
        <v>323</v>
      </c>
    </row>
    <row r="196" spans="2:51" s="11" customFormat="1" ht="13.5">
      <c r="B196" s="231"/>
      <c r="C196" s="232"/>
      <c r="D196" s="233" t="s">
        <v>194</v>
      </c>
      <c r="E196" s="234" t="s">
        <v>22</v>
      </c>
      <c r="F196" s="235" t="s">
        <v>324</v>
      </c>
      <c r="G196" s="232"/>
      <c r="H196" s="236">
        <v>2.45</v>
      </c>
      <c r="I196" s="237"/>
      <c r="J196" s="232"/>
      <c r="K196" s="232"/>
      <c r="L196" s="238"/>
      <c r="M196" s="239"/>
      <c r="N196" s="240"/>
      <c r="O196" s="240"/>
      <c r="P196" s="240"/>
      <c r="Q196" s="240"/>
      <c r="R196" s="240"/>
      <c r="S196" s="240"/>
      <c r="T196" s="241"/>
      <c r="AT196" s="242" t="s">
        <v>194</v>
      </c>
      <c r="AU196" s="242" t="s">
        <v>187</v>
      </c>
      <c r="AV196" s="11" t="s">
        <v>187</v>
      </c>
      <c r="AW196" s="11" t="s">
        <v>35</v>
      </c>
      <c r="AX196" s="11" t="s">
        <v>73</v>
      </c>
      <c r="AY196" s="242" t="s">
        <v>180</v>
      </c>
    </row>
    <row r="197" spans="2:51" s="11" customFormat="1" ht="13.5">
      <c r="B197" s="231"/>
      <c r="C197" s="232"/>
      <c r="D197" s="233" t="s">
        <v>194</v>
      </c>
      <c r="E197" s="234" t="s">
        <v>22</v>
      </c>
      <c r="F197" s="235" t="s">
        <v>325</v>
      </c>
      <c r="G197" s="232"/>
      <c r="H197" s="236">
        <v>1.1</v>
      </c>
      <c r="I197" s="237"/>
      <c r="J197" s="232"/>
      <c r="K197" s="232"/>
      <c r="L197" s="238"/>
      <c r="M197" s="239"/>
      <c r="N197" s="240"/>
      <c r="O197" s="240"/>
      <c r="P197" s="240"/>
      <c r="Q197" s="240"/>
      <c r="R197" s="240"/>
      <c r="S197" s="240"/>
      <c r="T197" s="241"/>
      <c r="AT197" s="242" t="s">
        <v>194</v>
      </c>
      <c r="AU197" s="242" t="s">
        <v>187</v>
      </c>
      <c r="AV197" s="11" t="s">
        <v>187</v>
      </c>
      <c r="AW197" s="11" t="s">
        <v>35</v>
      </c>
      <c r="AX197" s="11" t="s">
        <v>73</v>
      </c>
      <c r="AY197" s="242" t="s">
        <v>180</v>
      </c>
    </row>
    <row r="198" spans="2:51" s="12" customFormat="1" ht="13.5">
      <c r="B198" s="243"/>
      <c r="C198" s="244"/>
      <c r="D198" s="233" t="s">
        <v>194</v>
      </c>
      <c r="E198" s="245" t="s">
        <v>22</v>
      </c>
      <c r="F198" s="246" t="s">
        <v>196</v>
      </c>
      <c r="G198" s="244"/>
      <c r="H198" s="247">
        <v>3.55</v>
      </c>
      <c r="I198" s="248"/>
      <c r="J198" s="244"/>
      <c r="K198" s="244"/>
      <c r="L198" s="249"/>
      <c r="M198" s="250"/>
      <c r="N198" s="251"/>
      <c r="O198" s="251"/>
      <c r="P198" s="251"/>
      <c r="Q198" s="251"/>
      <c r="R198" s="251"/>
      <c r="S198" s="251"/>
      <c r="T198" s="252"/>
      <c r="AT198" s="253" t="s">
        <v>194</v>
      </c>
      <c r="AU198" s="253" t="s">
        <v>187</v>
      </c>
      <c r="AV198" s="12" t="s">
        <v>186</v>
      </c>
      <c r="AW198" s="12" t="s">
        <v>35</v>
      </c>
      <c r="AX198" s="12" t="s">
        <v>10</v>
      </c>
      <c r="AY198" s="253" t="s">
        <v>180</v>
      </c>
    </row>
    <row r="199" spans="2:65" s="1" customFormat="1" ht="34.2" customHeight="1">
      <c r="B199" s="45"/>
      <c r="C199" s="220" t="s">
        <v>326</v>
      </c>
      <c r="D199" s="220" t="s">
        <v>182</v>
      </c>
      <c r="E199" s="221" t="s">
        <v>327</v>
      </c>
      <c r="F199" s="222" t="s">
        <v>328</v>
      </c>
      <c r="G199" s="223" t="s">
        <v>192</v>
      </c>
      <c r="H199" s="224">
        <v>15.26</v>
      </c>
      <c r="I199" s="225"/>
      <c r="J199" s="224">
        <f>ROUND(I199*H199,0)</f>
        <v>0</v>
      </c>
      <c r="K199" s="222" t="s">
        <v>193</v>
      </c>
      <c r="L199" s="71"/>
      <c r="M199" s="226" t="s">
        <v>22</v>
      </c>
      <c r="N199" s="227" t="s">
        <v>45</v>
      </c>
      <c r="O199" s="46"/>
      <c r="P199" s="228">
        <f>O199*H199</f>
        <v>0</v>
      </c>
      <c r="Q199" s="228">
        <v>0</v>
      </c>
      <c r="R199" s="228">
        <f>Q199*H199</f>
        <v>0</v>
      </c>
      <c r="S199" s="228">
        <v>0</v>
      </c>
      <c r="T199" s="229">
        <f>S199*H199</f>
        <v>0</v>
      </c>
      <c r="AR199" s="23" t="s">
        <v>224</v>
      </c>
      <c r="AT199" s="23" t="s">
        <v>182</v>
      </c>
      <c r="AU199" s="23" t="s">
        <v>187</v>
      </c>
      <c r="AY199" s="23" t="s">
        <v>180</v>
      </c>
      <c r="BE199" s="230">
        <f>IF(N199="základní",J199,0)</f>
        <v>0</v>
      </c>
      <c r="BF199" s="230">
        <f>IF(N199="snížená",J199,0)</f>
        <v>0</v>
      </c>
      <c r="BG199" s="230">
        <f>IF(N199="zákl. přenesená",J199,0)</f>
        <v>0</v>
      </c>
      <c r="BH199" s="230">
        <f>IF(N199="sníž. přenesená",J199,0)</f>
        <v>0</v>
      </c>
      <c r="BI199" s="230">
        <f>IF(N199="nulová",J199,0)</f>
        <v>0</v>
      </c>
      <c r="BJ199" s="23" t="s">
        <v>187</v>
      </c>
      <c r="BK199" s="230">
        <f>ROUND(I199*H199,0)</f>
        <v>0</v>
      </c>
      <c r="BL199" s="23" t="s">
        <v>224</v>
      </c>
      <c r="BM199" s="23" t="s">
        <v>329</v>
      </c>
    </row>
    <row r="200" spans="2:51" s="11" customFormat="1" ht="13.5">
      <c r="B200" s="231"/>
      <c r="C200" s="232"/>
      <c r="D200" s="233" t="s">
        <v>194</v>
      </c>
      <c r="E200" s="234" t="s">
        <v>22</v>
      </c>
      <c r="F200" s="235" t="s">
        <v>330</v>
      </c>
      <c r="G200" s="232"/>
      <c r="H200" s="236">
        <v>9.8</v>
      </c>
      <c r="I200" s="237"/>
      <c r="J200" s="232"/>
      <c r="K200" s="232"/>
      <c r="L200" s="238"/>
      <c r="M200" s="239"/>
      <c r="N200" s="240"/>
      <c r="O200" s="240"/>
      <c r="P200" s="240"/>
      <c r="Q200" s="240"/>
      <c r="R200" s="240"/>
      <c r="S200" s="240"/>
      <c r="T200" s="241"/>
      <c r="AT200" s="242" t="s">
        <v>194</v>
      </c>
      <c r="AU200" s="242" t="s">
        <v>187</v>
      </c>
      <c r="AV200" s="11" t="s">
        <v>187</v>
      </c>
      <c r="AW200" s="11" t="s">
        <v>35</v>
      </c>
      <c r="AX200" s="11" t="s">
        <v>73</v>
      </c>
      <c r="AY200" s="242" t="s">
        <v>180</v>
      </c>
    </row>
    <row r="201" spans="2:51" s="11" customFormat="1" ht="13.5">
      <c r="B201" s="231"/>
      <c r="C201" s="232"/>
      <c r="D201" s="233" t="s">
        <v>194</v>
      </c>
      <c r="E201" s="234" t="s">
        <v>22</v>
      </c>
      <c r="F201" s="235" t="s">
        <v>331</v>
      </c>
      <c r="G201" s="232"/>
      <c r="H201" s="236">
        <v>5.46</v>
      </c>
      <c r="I201" s="237"/>
      <c r="J201" s="232"/>
      <c r="K201" s="232"/>
      <c r="L201" s="238"/>
      <c r="M201" s="239"/>
      <c r="N201" s="240"/>
      <c r="O201" s="240"/>
      <c r="P201" s="240"/>
      <c r="Q201" s="240"/>
      <c r="R201" s="240"/>
      <c r="S201" s="240"/>
      <c r="T201" s="241"/>
      <c r="AT201" s="242" t="s">
        <v>194</v>
      </c>
      <c r="AU201" s="242" t="s">
        <v>187</v>
      </c>
      <c r="AV201" s="11" t="s">
        <v>187</v>
      </c>
      <c r="AW201" s="11" t="s">
        <v>35</v>
      </c>
      <c r="AX201" s="11" t="s">
        <v>73</v>
      </c>
      <c r="AY201" s="242" t="s">
        <v>180</v>
      </c>
    </row>
    <row r="202" spans="2:51" s="12" customFormat="1" ht="13.5">
      <c r="B202" s="243"/>
      <c r="C202" s="244"/>
      <c r="D202" s="233" t="s">
        <v>194</v>
      </c>
      <c r="E202" s="245" t="s">
        <v>22</v>
      </c>
      <c r="F202" s="246" t="s">
        <v>196</v>
      </c>
      <c r="G202" s="244"/>
      <c r="H202" s="247">
        <v>15.26</v>
      </c>
      <c r="I202" s="248"/>
      <c r="J202" s="244"/>
      <c r="K202" s="244"/>
      <c r="L202" s="249"/>
      <c r="M202" s="250"/>
      <c r="N202" s="251"/>
      <c r="O202" s="251"/>
      <c r="P202" s="251"/>
      <c r="Q202" s="251"/>
      <c r="R202" s="251"/>
      <c r="S202" s="251"/>
      <c r="T202" s="252"/>
      <c r="AT202" s="253" t="s">
        <v>194</v>
      </c>
      <c r="AU202" s="253" t="s">
        <v>187</v>
      </c>
      <c r="AV202" s="12" t="s">
        <v>186</v>
      </c>
      <c r="AW202" s="12" t="s">
        <v>35</v>
      </c>
      <c r="AX202" s="12" t="s">
        <v>10</v>
      </c>
      <c r="AY202" s="253" t="s">
        <v>180</v>
      </c>
    </row>
    <row r="203" spans="2:65" s="1" customFormat="1" ht="34.2" customHeight="1">
      <c r="B203" s="45"/>
      <c r="C203" s="220" t="s">
        <v>258</v>
      </c>
      <c r="D203" s="220" t="s">
        <v>182</v>
      </c>
      <c r="E203" s="221" t="s">
        <v>332</v>
      </c>
      <c r="F203" s="222" t="s">
        <v>333</v>
      </c>
      <c r="G203" s="223" t="s">
        <v>334</v>
      </c>
      <c r="H203" s="225"/>
      <c r="I203" s="225"/>
      <c r="J203" s="224">
        <f>ROUND(I203*H203,0)</f>
        <v>0</v>
      </c>
      <c r="K203" s="222" t="s">
        <v>193</v>
      </c>
      <c r="L203" s="71"/>
      <c r="M203" s="226" t="s">
        <v>22</v>
      </c>
      <c r="N203" s="227" t="s">
        <v>45</v>
      </c>
      <c r="O203" s="46"/>
      <c r="P203" s="228">
        <f>O203*H203</f>
        <v>0</v>
      </c>
      <c r="Q203" s="228">
        <v>0</v>
      </c>
      <c r="R203" s="228">
        <f>Q203*H203</f>
        <v>0</v>
      </c>
      <c r="S203" s="228">
        <v>0</v>
      </c>
      <c r="T203" s="229">
        <f>S203*H203</f>
        <v>0</v>
      </c>
      <c r="AR203" s="23" t="s">
        <v>224</v>
      </c>
      <c r="AT203" s="23" t="s">
        <v>182</v>
      </c>
      <c r="AU203" s="23" t="s">
        <v>187</v>
      </c>
      <c r="AY203" s="23" t="s">
        <v>180</v>
      </c>
      <c r="BE203" s="230">
        <f>IF(N203="základní",J203,0)</f>
        <v>0</v>
      </c>
      <c r="BF203" s="230">
        <f>IF(N203="snížená",J203,0)</f>
        <v>0</v>
      </c>
      <c r="BG203" s="230">
        <f>IF(N203="zákl. přenesená",J203,0)</f>
        <v>0</v>
      </c>
      <c r="BH203" s="230">
        <f>IF(N203="sníž. přenesená",J203,0)</f>
        <v>0</v>
      </c>
      <c r="BI203" s="230">
        <f>IF(N203="nulová",J203,0)</f>
        <v>0</v>
      </c>
      <c r="BJ203" s="23" t="s">
        <v>187</v>
      </c>
      <c r="BK203" s="230">
        <f>ROUND(I203*H203,0)</f>
        <v>0</v>
      </c>
      <c r="BL203" s="23" t="s">
        <v>224</v>
      </c>
      <c r="BM203" s="23" t="s">
        <v>335</v>
      </c>
    </row>
    <row r="204" spans="2:47" s="1" customFormat="1" ht="13.5">
      <c r="B204" s="45"/>
      <c r="C204" s="73"/>
      <c r="D204" s="233" t="s">
        <v>205</v>
      </c>
      <c r="E204" s="73"/>
      <c r="F204" s="254" t="s">
        <v>336</v>
      </c>
      <c r="G204" s="73"/>
      <c r="H204" s="73"/>
      <c r="I204" s="190"/>
      <c r="J204" s="73"/>
      <c r="K204" s="73"/>
      <c r="L204" s="71"/>
      <c r="M204" s="255"/>
      <c r="N204" s="46"/>
      <c r="O204" s="46"/>
      <c r="P204" s="46"/>
      <c r="Q204" s="46"/>
      <c r="R204" s="46"/>
      <c r="S204" s="46"/>
      <c r="T204" s="94"/>
      <c r="AT204" s="23" t="s">
        <v>205</v>
      </c>
      <c r="AU204" s="23" t="s">
        <v>187</v>
      </c>
    </row>
    <row r="205" spans="2:63" s="10" customFormat="1" ht="29.85" customHeight="1">
      <c r="B205" s="204"/>
      <c r="C205" s="205"/>
      <c r="D205" s="206" t="s">
        <v>72</v>
      </c>
      <c r="E205" s="218" t="s">
        <v>337</v>
      </c>
      <c r="F205" s="218" t="s">
        <v>338</v>
      </c>
      <c r="G205" s="205"/>
      <c r="H205" s="205"/>
      <c r="I205" s="208"/>
      <c r="J205" s="219">
        <f>BK205</f>
        <v>0</v>
      </c>
      <c r="K205" s="205"/>
      <c r="L205" s="210"/>
      <c r="M205" s="211"/>
      <c r="N205" s="212"/>
      <c r="O205" s="212"/>
      <c r="P205" s="213">
        <f>SUM(P206:P225)</f>
        <v>0</v>
      </c>
      <c r="Q205" s="212"/>
      <c r="R205" s="213">
        <f>SUM(R206:R225)</f>
        <v>0</v>
      </c>
      <c r="S205" s="212"/>
      <c r="T205" s="214">
        <f>SUM(T206:T225)</f>
        <v>0</v>
      </c>
      <c r="AR205" s="215" t="s">
        <v>187</v>
      </c>
      <c r="AT205" s="216" t="s">
        <v>72</v>
      </c>
      <c r="AU205" s="216" t="s">
        <v>10</v>
      </c>
      <c r="AY205" s="215" t="s">
        <v>180</v>
      </c>
      <c r="BK205" s="217">
        <f>SUM(BK206:BK225)</f>
        <v>0</v>
      </c>
    </row>
    <row r="206" spans="2:65" s="1" customFormat="1" ht="14.4" customHeight="1">
      <c r="B206" s="45"/>
      <c r="C206" s="220" t="s">
        <v>339</v>
      </c>
      <c r="D206" s="220" t="s">
        <v>182</v>
      </c>
      <c r="E206" s="221" t="s">
        <v>340</v>
      </c>
      <c r="F206" s="222" t="s">
        <v>341</v>
      </c>
      <c r="G206" s="223" t="s">
        <v>269</v>
      </c>
      <c r="H206" s="224">
        <v>1</v>
      </c>
      <c r="I206" s="225"/>
      <c r="J206" s="224">
        <f>ROUND(I206*H206,0)</f>
        <v>0</v>
      </c>
      <c r="K206" s="222" t="s">
        <v>22</v>
      </c>
      <c r="L206" s="71"/>
      <c r="M206" s="226" t="s">
        <v>22</v>
      </c>
      <c r="N206" s="227" t="s">
        <v>45</v>
      </c>
      <c r="O206" s="46"/>
      <c r="P206" s="228">
        <f>O206*H206</f>
        <v>0</v>
      </c>
      <c r="Q206" s="228">
        <v>0</v>
      </c>
      <c r="R206" s="228">
        <f>Q206*H206</f>
        <v>0</v>
      </c>
      <c r="S206" s="228">
        <v>0</v>
      </c>
      <c r="T206" s="229">
        <f>S206*H206</f>
        <v>0</v>
      </c>
      <c r="AR206" s="23" t="s">
        <v>224</v>
      </c>
      <c r="AT206" s="23" t="s">
        <v>182</v>
      </c>
      <c r="AU206" s="23" t="s">
        <v>187</v>
      </c>
      <c r="AY206" s="23" t="s">
        <v>180</v>
      </c>
      <c r="BE206" s="230">
        <f>IF(N206="základní",J206,0)</f>
        <v>0</v>
      </c>
      <c r="BF206" s="230">
        <f>IF(N206="snížená",J206,0)</f>
        <v>0</v>
      </c>
      <c r="BG206" s="230">
        <f>IF(N206="zákl. přenesená",J206,0)</f>
        <v>0</v>
      </c>
      <c r="BH206" s="230">
        <f>IF(N206="sníž. přenesená",J206,0)</f>
        <v>0</v>
      </c>
      <c r="BI206" s="230">
        <f>IF(N206="nulová",J206,0)</f>
        <v>0</v>
      </c>
      <c r="BJ206" s="23" t="s">
        <v>187</v>
      </c>
      <c r="BK206" s="230">
        <f>ROUND(I206*H206,0)</f>
        <v>0</v>
      </c>
      <c r="BL206" s="23" t="s">
        <v>224</v>
      </c>
      <c r="BM206" s="23" t="s">
        <v>342</v>
      </c>
    </row>
    <row r="207" spans="2:65" s="1" customFormat="1" ht="14.4" customHeight="1">
      <c r="B207" s="45"/>
      <c r="C207" s="220" t="s">
        <v>265</v>
      </c>
      <c r="D207" s="220" t="s">
        <v>182</v>
      </c>
      <c r="E207" s="221" t="s">
        <v>343</v>
      </c>
      <c r="F207" s="222" t="s">
        <v>344</v>
      </c>
      <c r="G207" s="223" t="s">
        <v>203</v>
      </c>
      <c r="H207" s="224">
        <v>2</v>
      </c>
      <c r="I207" s="225"/>
      <c r="J207" s="224">
        <f>ROUND(I207*H207,0)</f>
        <v>0</v>
      </c>
      <c r="K207" s="222" t="s">
        <v>193</v>
      </c>
      <c r="L207" s="71"/>
      <c r="M207" s="226" t="s">
        <v>22</v>
      </c>
      <c r="N207" s="227" t="s">
        <v>45</v>
      </c>
      <c r="O207" s="46"/>
      <c r="P207" s="228">
        <f>O207*H207</f>
        <v>0</v>
      </c>
      <c r="Q207" s="228">
        <v>0</v>
      </c>
      <c r="R207" s="228">
        <f>Q207*H207</f>
        <v>0</v>
      </c>
      <c r="S207" s="228">
        <v>0</v>
      </c>
      <c r="T207" s="229">
        <f>S207*H207</f>
        <v>0</v>
      </c>
      <c r="AR207" s="23" t="s">
        <v>224</v>
      </c>
      <c r="AT207" s="23" t="s">
        <v>182</v>
      </c>
      <c r="AU207" s="23" t="s">
        <v>187</v>
      </c>
      <c r="AY207" s="23" t="s">
        <v>180</v>
      </c>
      <c r="BE207" s="230">
        <f>IF(N207="základní",J207,0)</f>
        <v>0</v>
      </c>
      <c r="BF207" s="230">
        <f>IF(N207="snížená",J207,0)</f>
        <v>0</v>
      </c>
      <c r="BG207" s="230">
        <f>IF(N207="zákl. přenesená",J207,0)</f>
        <v>0</v>
      </c>
      <c r="BH207" s="230">
        <f>IF(N207="sníž. přenesená",J207,0)</f>
        <v>0</v>
      </c>
      <c r="BI207" s="230">
        <f>IF(N207="nulová",J207,0)</f>
        <v>0</v>
      </c>
      <c r="BJ207" s="23" t="s">
        <v>187</v>
      </c>
      <c r="BK207" s="230">
        <f>ROUND(I207*H207,0)</f>
        <v>0</v>
      </c>
      <c r="BL207" s="23" t="s">
        <v>224</v>
      </c>
      <c r="BM207" s="23" t="s">
        <v>345</v>
      </c>
    </row>
    <row r="208" spans="2:47" s="1" customFormat="1" ht="13.5">
      <c r="B208" s="45"/>
      <c r="C208" s="73"/>
      <c r="D208" s="233" t="s">
        <v>205</v>
      </c>
      <c r="E208" s="73"/>
      <c r="F208" s="254" t="s">
        <v>346</v>
      </c>
      <c r="G208" s="73"/>
      <c r="H208" s="73"/>
      <c r="I208" s="190"/>
      <c r="J208" s="73"/>
      <c r="K208" s="73"/>
      <c r="L208" s="71"/>
      <c r="M208" s="255"/>
      <c r="N208" s="46"/>
      <c r="O208" s="46"/>
      <c r="P208" s="46"/>
      <c r="Q208" s="46"/>
      <c r="R208" s="46"/>
      <c r="S208" s="46"/>
      <c r="T208" s="94"/>
      <c r="AT208" s="23" t="s">
        <v>205</v>
      </c>
      <c r="AU208" s="23" t="s">
        <v>187</v>
      </c>
    </row>
    <row r="209" spans="2:51" s="11" customFormat="1" ht="13.5">
      <c r="B209" s="231"/>
      <c r="C209" s="232"/>
      <c r="D209" s="233" t="s">
        <v>194</v>
      </c>
      <c r="E209" s="234" t="s">
        <v>22</v>
      </c>
      <c r="F209" s="235" t="s">
        <v>347</v>
      </c>
      <c r="G209" s="232"/>
      <c r="H209" s="236">
        <v>2</v>
      </c>
      <c r="I209" s="237"/>
      <c r="J209" s="232"/>
      <c r="K209" s="232"/>
      <c r="L209" s="238"/>
      <c r="M209" s="239"/>
      <c r="N209" s="240"/>
      <c r="O209" s="240"/>
      <c r="P209" s="240"/>
      <c r="Q209" s="240"/>
      <c r="R209" s="240"/>
      <c r="S209" s="240"/>
      <c r="T209" s="241"/>
      <c r="AT209" s="242" t="s">
        <v>194</v>
      </c>
      <c r="AU209" s="242" t="s">
        <v>187</v>
      </c>
      <c r="AV209" s="11" t="s">
        <v>187</v>
      </c>
      <c r="AW209" s="11" t="s">
        <v>35</v>
      </c>
      <c r="AX209" s="11" t="s">
        <v>73</v>
      </c>
      <c r="AY209" s="242" t="s">
        <v>180</v>
      </c>
    </row>
    <row r="210" spans="2:51" s="12" customFormat="1" ht="13.5">
      <c r="B210" s="243"/>
      <c r="C210" s="244"/>
      <c r="D210" s="233" t="s">
        <v>194</v>
      </c>
      <c r="E210" s="245" t="s">
        <v>22</v>
      </c>
      <c r="F210" s="246" t="s">
        <v>196</v>
      </c>
      <c r="G210" s="244"/>
      <c r="H210" s="247">
        <v>2</v>
      </c>
      <c r="I210" s="248"/>
      <c r="J210" s="244"/>
      <c r="K210" s="244"/>
      <c r="L210" s="249"/>
      <c r="M210" s="250"/>
      <c r="N210" s="251"/>
      <c r="O210" s="251"/>
      <c r="P210" s="251"/>
      <c r="Q210" s="251"/>
      <c r="R210" s="251"/>
      <c r="S210" s="251"/>
      <c r="T210" s="252"/>
      <c r="AT210" s="253" t="s">
        <v>194</v>
      </c>
      <c r="AU210" s="253" t="s">
        <v>187</v>
      </c>
      <c r="AV210" s="12" t="s">
        <v>186</v>
      </c>
      <c r="AW210" s="12" t="s">
        <v>35</v>
      </c>
      <c r="AX210" s="12" t="s">
        <v>10</v>
      </c>
      <c r="AY210" s="253" t="s">
        <v>180</v>
      </c>
    </row>
    <row r="211" spans="2:65" s="1" customFormat="1" ht="14.4" customHeight="1">
      <c r="B211" s="45"/>
      <c r="C211" s="220" t="s">
        <v>348</v>
      </c>
      <c r="D211" s="220" t="s">
        <v>182</v>
      </c>
      <c r="E211" s="221" t="s">
        <v>349</v>
      </c>
      <c r="F211" s="222" t="s">
        <v>350</v>
      </c>
      <c r="G211" s="223" t="s">
        <v>203</v>
      </c>
      <c r="H211" s="224">
        <v>2</v>
      </c>
      <c r="I211" s="225"/>
      <c r="J211" s="224">
        <f>ROUND(I211*H211,0)</f>
        <v>0</v>
      </c>
      <c r="K211" s="222" t="s">
        <v>193</v>
      </c>
      <c r="L211" s="71"/>
      <c r="M211" s="226" t="s">
        <v>22</v>
      </c>
      <c r="N211" s="227" t="s">
        <v>45</v>
      </c>
      <c r="O211" s="46"/>
      <c r="P211" s="228">
        <f>O211*H211</f>
        <v>0</v>
      </c>
      <c r="Q211" s="228">
        <v>0</v>
      </c>
      <c r="R211" s="228">
        <f>Q211*H211</f>
        <v>0</v>
      </c>
      <c r="S211" s="228">
        <v>0</v>
      </c>
      <c r="T211" s="229">
        <f>S211*H211</f>
        <v>0</v>
      </c>
      <c r="AR211" s="23" t="s">
        <v>224</v>
      </c>
      <c r="AT211" s="23" t="s">
        <v>182</v>
      </c>
      <c r="AU211" s="23" t="s">
        <v>187</v>
      </c>
      <c r="AY211" s="23" t="s">
        <v>180</v>
      </c>
      <c r="BE211" s="230">
        <f>IF(N211="základní",J211,0)</f>
        <v>0</v>
      </c>
      <c r="BF211" s="230">
        <f>IF(N211="snížená",J211,0)</f>
        <v>0</v>
      </c>
      <c r="BG211" s="230">
        <f>IF(N211="zákl. přenesená",J211,0)</f>
        <v>0</v>
      </c>
      <c r="BH211" s="230">
        <f>IF(N211="sníž. přenesená",J211,0)</f>
        <v>0</v>
      </c>
      <c r="BI211" s="230">
        <f>IF(N211="nulová",J211,0)</f>
        <v>0</v>
      </c>
      <c r="BJ211" s="23" t="s">
        <v>187</v>
      </c>
      <c r="BK211" s="230">
        <f>ROUND(I211*H211,0)</f>
        <v>0</v>
      </c>
      <c r="BL211" s="23" t="s">
        <v>224</v>
      </c>
      <c r="BM211" s="23" t="s">
        <v>351</v>
      </c>
    </row>
    <row r="212" spans="2:47" s="1" customFormat="1" ht="13.5">
      <c r="B212" s="45"/>
      <c r="C212" s="73"/>
      <c r="D212" s="233" t="s">
        <v>205</v>
      </c>
      <c r="E212" s="73"/>
      <c r="F212" s="254" t="s">
        <v>346</v>
      </c>
      <c r="G212" s="73"/>
      <c r="H212" s="73"/>
      <c r="I212" s="190"/>
      <c r="J212" s="73"/>
      <c r="K212" s="73"/>
      <c r="L212" s="71"/>
      <c r="M212" s="255"/>
      <c r="N212" s="46"/>
      <c r="O212" s="46"/>
      <c r="P212" s="46"/>
      <c r="Q212" s="46"/>
      <c r="R212" s="46"/>
      <c r="S212" s="46"/>
      <c r="T212" s="94"/>
      <c r="AT212" s="23" t="s">
        <v>205</v>
      </c>
      <c r="AU212" s="23" t="s">
        <v>187</v>
      </c>
    </row>
    <row r="213" spans="2:65" s="1" customFormat="1" ht="14.4" customHeight="1">
      <c r="B213" s="45"/>
      <c r="C213" s="220" t="s">
        <v>270</v>
      </c>
      <c r="D213" s="220" t="s">
        <v>182</v>
      </c>
      <c r="E213" s="221" t="s">
        <v>352</v>
      </c>
      <c r="F213" s="222" t="s">
        <v>353</v>
      </c>
      <c r="G213" s="223" t="s">
        <v>203</v>
      </c>
      <c r="H213" s="224">
        <v>1</v>
      </c>
      <c r="I213" s="225"/>
      <c r="J213" s="224">
        <f>ROUND(I213*H213,0)</f>
        <v>0</v>
      </c>
      <c r="K213" s="222" t="s">
        <v>193</v>
      </c>
      <c r="L213" s="71"/>
      <c r="M213" s="226" t="s">
        <v>22</v>
      </c>
      <c r="N213" s="227" t="s">
        <v>45</v>
      </c>
      <c r="O213" s="46"/>
      <c r="P213" s="228">
        <f>O213*H213</f>
        <v>0</v>
      </c>
      <c r="Q213" s="228">
        <v>0</v>
      </c>
      <c r="R213" s="228">
        <f>Q213*H213</f>
        <v>0</v>
      </c>
      <c r="S213" s="228">
        <v>0</v>
      </c>
      <c r="T213" s="229">
        <f>S213*H213</f>
        <v>0</v>
      </c>
      <c r="AR213" s="23" t="s">
        <v>224</v>
      </c>
      <c r="AT213" s="23" t="s">
        <v>182</v>
      </c>
      <c r="AU213" s="23" t="s">
        <v>187</v>
      </c>
      <c r="AY213" s="23" t="s">
        <v>180</v>
      </c>
      <c r="BE213" s="230">
        <f>IF(N213="základní",J213,0)</f>
        <v>0</v>
      </c>
      <c r="BF213" s="230">
        <f>IF(N213="snížená",J213,0)</f>
        <v>0</v>
      </c>
      <c r="BG213" s="230">
        <f>IF(N213="zákl. přenesená",J213,0)</f>
        <v>0</v>
      </c>
      <c r="BH213" s="230">
        <f>IF(N213="sníž. přenesená",J213,0)</f>
        <v>0</v>
      </c>
      <c r="BI213" s="230">
        <f>IF(N213="nulová",J213,0)</f>
        <v>0</v>
      </c>
      <c r="BJ213" s="23" t="s">
        <v>187</v>
      </c>
      <c r="BK213" s="230">
        <f>ROUND(I213*H213,0)</f>
        <v>0</v>
      </c>
      <c r="BL213" s="23" t="s">
        <v>224</v>
      </c>
      <c r="BM213" s="23" t="s">
        <v>354</v>
      </c>
    </row>
    <row r="214" spans="2:47" s="1" customFormat="1" ht="13.5">
      <c r="B214" s="45"/>
      <c r="C214" s="73"/>
      <c r="D214" s="233" t="s">
        <v>205</v>
      </c>
      <c r="E214" s="73"/>
      <c r="F214" s="254" t="s">
        <v>346</v>
      </c>
      <c r="G214" s="73"/>
      <c r="H214" s="73"/>
      <c r="I214" s="190"/>
      <c r="J214" s="73"/>
      <c r="K214" s="73"/>
      <c r="L214" s="71"/>
      <c r="M214" s="255"/>
      <c r="N214" s="46"/>
      <c r="O214" s="46"/>
      <c r="P214" s="46"/>
      <c r="Q214" s="46"/>
      <c r="R214" s="46"/>
      <c r="S214" s="46"/>
      <c r="T214" s="94"/>
      <c r="AT214" s="23" t="s">
        <v>205</v>
      </c>
      <c r="AU214" s="23" t="s">
        <v>187</v>
      </c>
    </row>
    <row r="215" spans="2:65" s="1" customFormat="1" ht="22.8" customHeight="1">
      <c r="B215" s="45"/>
      <c r="C215" s="220" t="s">
        <v>355</v>
      </c>
      <c r="D215" s="220" t="s">
        <v>182</v>
      </c>
      <c r="E215" s="221" t="s">
        <v>356</v>
      </c>
      <c r="F215" s="222" t="s">
        <v>357</v>
      </c>
      <c r="G215" s="223" t="s">
        <v>358</v>
      </c>
      <c r="H215" s="224">
        <v>2</v>
      </c>
      <c r="I215" s="225"/>
      <c r="J215" s="224">
        <f>ROUND(I215*H215,0)</f>
        <v>0</v>
      </c>
      <c r="K215" s="222" t="s">
        <v>193</v>
      </c>
      <c r="L215" s="71"/>
      <c r="M215" s="226" t="s">
        <v>22</v>
      </c>
      <c r="N215" s="227" t="s">
        <v>45</v>
      </c>
      <c r="O215" s="46"/>
      <c r="P215" s="228">
        <f>O215*H215</f>
        <v>0</v>
      </c>
      <c r="Q215" s="228">
        <v>0</v>
      </c>
      <c r="R215" s="228">
        <f>Q215*H215</f>
        <v>0</v>
      </c>
      <c r="S215" s="228">
        <v>0</v>
      </c>
      <c r="T215" s="229">
        <f>S215*H215</f>
        <v>0</v>
      </c>
      <c r="AR215" s="23" t="s">
        <v>224</v>
      </c>
      <c r="AT215" s="23" t="s">
        <v>182</v>
      </c>
      <c r="AU215" s="23" t="s">
        <v>187</v>
      </c>
      <c r="AY215" s="23" t="s">
        <v>180</v>
      </c>
      <c r="BE215" s="230">
        <f>IF(N215="základní",J215,0)</f>
        <v>0</v>
      </c>
      <c r="BF215" s="230">
        <f>IF(N215="snížená",J215,0)</f>
        <v>0</v>
      </c>
      <c r="BG215" s="230">
        <f>IF(N215="zákl. přenesená",J215,0)</f>
        <v>0</v>
      </c>
      <c r="BH215" s="230">
        <f>IF(N215="sníž. přenesená",J215,0)</f>
        <v>0</v>
      </c>
      <c r="BI215" s="230">
        <f>IF(N215="nulová",J215,0)</f>
        <v>0</v>
      </c>
      <c r="BJ215" s="23" t="s">
        <v>187</v>
      </c>
      <c r="BK215" s="230">
        <f>ROUND(I215*H215,0)</f>
        <v>0</v>
      </c>
      <c r="BL215" s="23" t="s">
        <v>224</v>
      </c>
      <c r="BM215" s="23" t="s">
        <v>359</v>
      </c>
    </row>
    <row r="216" spans="2:47" s="1" customFormat="1" ht="13.5">
      <c r="B216" s="45"/>
      <c r="C216" s="73"/>
      <c r="D216" s="233" t="s">
        <v>205</v>
      </c>
      <c r="E216" s="73"/>
      <c r="F216" s="254" t="s">
        <v>360</v>
      </c>
      <c r="G216" s="73"/>
      <c r="H216" s="73"/>
      <c r="I216" s="190"/>
      <c r="J216" s="73"/>
      <c r="K216" s="73"/>
      <c r="L216" s="71"/>
      <c r="M216" s="255"/>
      <c r="N216" s="46"/>
      <c r="O216" s="46"/>
      <c r="P216" s="46"/>
      <c r="Q216" s="46"/>
      <c r="R216" s="46"/>
      <c r="S216" s="46"/>
      <c r="T216" s="94"/>
      <c r="AT216" s="23" t="s">
        <v>205</v>
      </c>
      <c r="AU216" s="23" t="s">
        <v>187</v>
      </c>
    </row>
    <row r="217" spans="2:65" s="1" customFormat="1" ht="22.8" customHeight="1">
      <c r="B217" s="45"/>
      <c r="C217" s="220" t="s">
        <v>274</v>
      </c>
      <c r="D217" s="220" t="s">
        <v>182</v>
      </c>
      <c r="E217" s="221" t="s">
        <v>361</v>
      </c>
      <c r="F217" s="222" t="s">
        <v>362</v>
      </c>
      <c r="G217" s="223" t="s">
        <v>358</v>
      </c>
      <c r="H217" s="224">
        <v>1</v>
      </c>
      <c r="I217" s="225"/>
      <c r="J217" s="224">
        <f>ROUND(I217*H217,0)</f>
        <v>0</v>
      </c>
      <c r="K217" s="222" t="s">
        <v>193</v>
      </c>
      <c r="L217" s="71"/>
      <c r="M217" s="226" t="s">
        <v>22</v>
      </c>
      <c r="N217" s="227" t="s">
        <v>45</v>
      </c>
      <c r="O217" s="46"/>
      <c r="P217" s="228">
        <f>O217*H217</f>
        <v>0</v>
      </c>
      <c r="Q217" s="228">
        <v>0</v>
      </c>
      <c r="R217" s="228">
        <f>Q217*H217</f>
        <v>0</v>
      </c>
      <c r="S217" s="228">
        <v>0</v>
      </c>
      <c r="T217" s="229">
        <f>S217*H217</f>
        <v>0</v>
      </c>
      <c r="AR217" s="23" t="s">
        <v>224</v>
      </c>
      <c r="AT217" s="23" t="s">
        <v>182</v>
      </c>
      <c r="AU217" s="23" t="s">
        <v>187</v>
      </c>
      <c r="AY217" s="23" t="s">
        <v>180</v>
      </c>
      <c r="BE217" s="230">
        <f>IF(N217="základní",J217,0)</f>
        <v>0</v>
      </c>
      <c r="BF217" s="230">
        <f>IF(N217="snížená",J217,0)</f>
        <v>0</v>
      </c>
      <c r="BG217" s="230">
        <f>IF(N217="zákl. přenesená",J217,0)</f>
        <v>0</v>
      </c>
      <c r="BH217" s="230">
        <f>IF(N217="sníž. přenesená",J217,0)</f>
        <v>0</v>
      </c>
      <c r="BI217" s="230">
        <f>IF(N217="nulová",J217,0)</f>
        <v>0</v>
      </c>
      <c r="BJ217" s="23" t="s">
        <v>187</v>
      </c>
      <c r="BK217" s="230">
        <f>ROUND(I217*H217,0)</f>
        <v>0</v>
      </c>
      <c r="BL217" s="23" t="s">
        <v>224</v>
      </c>
      <c r="BM217" s="23" t="s">
        <v>363</v>
      </c>
    </row>
    <row r="218" spans="2:47" s="1" customFormat="1" ht="13.5">
      <c r="B218" s="45"/>
      <c r="C218" s="73"/>
      <c r="D218" s="233" t="s">
        <v>205</v>
      </c>
      <c r="E218" s="73"/>
      <c r="F218" s="254" t="s">
        <v>360</v>
      </c>
      <c r="G218" s="73"/>
      <c r="H218" s="73"/>
      <c r="I218" s="190"/>
      <c r="J218" s="73"/>
      <c r="K218" s="73"/>
      <c r="L218" s="71"/>
      <c r="M218" s="255"/>
      <c r="N218" s="46"/>
      <c r="O218" s="46"/>
      <c r="P218" s="46"/>
      <c r="Q218" s="46"/>
      <c r="R218" s="46"/>
      <c r="S218" s="46"/>
      <c r="T218" s="94"/>
      <c r="AT218" s="23" t="s">
        <v>205</v>
      </c>
      <c r="AU218" s="23" t="s">
        <v>187</v>
      </c>
    </row>
    <row r="219" spans="2:65" s="1" customFormat="1" ht="22.8" customHeight="1">
      <c r="B219" s="45"/>
      <c r="C219" s="220" t="s">
        <v>364</v>
      </c>
      <c r="D219" s="220" t="s">
        <v>182</v>
      </c>
      <c r="E219" s="221" t="s">
        <v>365</v>
      </c>
      <c r="F219" s="222" t="s">
        <v>366</v>
      </c>
      <c r="G219" s="223" t="s">
        <v>358</v>
      </c>
      <c r="H219" s="224">
        <v>1</v>
      </c>
      <c r="I219" s="225"/>
      <c r="J219" s="224">
        <f>ROUND(I219*H219,0)</f>
        <v>0</v>
      </c>
      <c r="K219" s="222" t="s">
        <v>193</v>
      </c>
      <c r="L219" s="71"/>
      <c r="M219" s="226" t="s">
        <v>22</v>
      </c>
      <c r="N219" s="227" t="s">
        <v>45</v>
      </c>
      <c r="O219" s="46"/>
      <c r="P219" s="228">
        <f>O219*H219</f>
        <v>0</v>
      </c>
      <c r="Q219" s="228">
        <v>0</v>
      </c>
      <c r="R219" s="228">
        <f>Q219*H219</f>
        <v>0</v>
      </c>
      <c r="S219" s="228">
        <v>0</v>
      </c>
      <c r="T219" s="229">
        <f>S219*H219</f>
        <v>0</v>
      </c>
      <c r="AR219" s="23" t="s">
        <v>224</v>
      </c>
      <c r="AT219" s="23" t="s">
        <v>182</v>
      </c>
      <c r="AU219" s="23" t="s">
        <v>187</v>
      </c>
      <c r="AY219" s="23" t="s">
        <v>180</v>
      </c>
      <c r="BE219" s="230">
        <f>IF(N219="základní",J219,0)</f>
        <v>0</v>
      </c>
      <c r="BF219" s="230">
        <f>IF(N219="snížená",J219,0)</f>
        <v>0</v>
      </c>
      <c r="BG219" s="230">
        <f>IF(N219="zákl. přenesená",J219,0)</f>
        <v>0</v>
      </c>
      <c r="BH219" s="230">
        <f>IF(N219="sníž. přenesená",J219,0)</f>
        <v>0</v>
      </c>
      <c r="BI219" s="230">
        <f>IF(N219="nulová",J219,0)</f>
        <v>0</v>
      </c>
      <c r="BJ219" s="23" t="s">
        <v>187</v>
      </c>
      <c r="BK219" s="230">
        <f>ROUND(I219*H219,0)</f>
        <v>0</v>
      </c>
      <c r="BL219" s="23" t="s">
        <v>224</v>
      </c>
      <c r="BM219" s="23" t="s">
        <v>367</v>
      </c>
    </row>
    <row r="220" spans="2:47" s="1" customFormat="1" ht="13.5">
      <c r="B220" s="45"/>
      <c r="C220" s="73"/>
      <c r="D220" s="233" t="s">
        <v>205</v>
      </c>
      <c r="E220" s="73"/>
      <c r="F220" s="254" t="s">
        <v>360</v>
      </c>
      <c r="G220" s="73"/>
      <c r="H220" s="73"/>
      <c r="I220" s="190"/>
      <c r="J220" s="73"/>
      <c r="K220" s="73"/>
      <c r="L220" s="71"/>
      <c r="M220" s="255"/>
      <c r="N220" s="46"/>
      <c r="O220" s="46"/>
      <c r="P220" s="46"/>
      <c r="Q220" s="46"/>
      <c r="R220" s="46"/>
      <c r="S220" s="46"/>
      <c r="T220" s="94"/>
      <c r="AT220" s="23" t="s">
        <v>205</v>
      </c>
      <c r="AU220" s="23" t="s">
        <v>187</v>
      </c>
    </row>
    <row r="221" spans="2:65" s="1" customFormat="1" ht="22.8" customHeight="1">
      <c r="B221" s="45"/>
      <c r="C221" s="220" t="s">
        <v>278</v>
      </c>
      <c r="D221" s="220" t="s">
        <v>182</v>
      </c>
      <c r="E221" s="221" t="s">
        <v>368</v>
      </c>
      <c r="F221" s="222" t="s">
        <v>369</v>
      </c>
      <c r="G221" s="223" t="s">
        <v>358</v>
      </c>
      <c r="H221" s="224">
        <v>1</v>
      </c>
      <c r="I221" s="225"/>
      <c r="J221" s="224">
        <f>ROUND(I221*H221,0)</f>
        <v>0</v>
      </c>
      <c r="K221" s="222" t="s">
        <v>193</v>
      </c>
      <c r="L221" s="71"/>
      <c r="M221" s="226" t="s">
        <v>22</v>
      </c>
      <c r="N221" s="227" t="s">
        <v>45</v>
      </c>
      <c r="O221" s="46"/>
      <c r="P221" s="228">
        <f>O221*H221</f>
        <v>0</v>
      </c>
      <c r="Q221" s="228">
        <v>0</v>
      </c>
      <c r="R221" s="228">
        <f>Q221*H221</f>
        <v>0</v>
      </c>
      <c r="S221" s="228">
        <v>0</v>
      </c>
      <c r="T221" s="229">
        <f>S221*H221</f>
        <v>0</v>
      </c>
      <c r="AR221" s="23" t="s">
        <v>224</v>
      </c>
      <c r="AT221" s="23" t="s">
        <v>182</v>
      </c>
      <c r="AU221" s="23" t="s">
        <v>187</v>
      </c>
      <c r="AY221" s="23" t="s">
        <v>180</v>
      </c>
      <c r="BE221" s="230">
        <f>IF(N221="základní",J221,0)</f>
        <v>0</v>
      </c>
      <c r="BF221" s="230">
        <f>IF(N221="snížená",J221,0)</f>
        <v>0</v>
      </c>
      <c r="BG221" s="230">
        <f>IF(N221="zákl. přenesená",J221,0)</f>
        <v>0</v>
      </c>
      <c r="BH221" s="230">
        <f>IF(N221="sníž. přenesená",J221,0)</f>
        <v>0</v>
      </c>
      <c r="BI221" s="230">
        <f>IF(N221="nulová",J221,0)</f>
        <v>0</v>
      </c>
      <c r="BJ221" s="23" t="s">
        <v>187</v>
      </c>
      <c r="BK221" s="230">
        <f>ROUND(I221*H221,0)</f>
        <v>0</v>
      </c>
      <c r="BL221" s="23" t="s">
        <v>224</v>
      </c>
      <c r="BM221" s="23" t="s">
        <v>370</v>
      </c>
    </row>
    <row r="222" spans="2:65" s="1" customFormat="1" ht="14.4" customHeight="1">
      <c r="B222" s="45"/>
      <c r="C222" s="220" t="s">
        <v>371</v>
      </c>
      <c r="D222" s="220" t="s">
        <v>182</v>
      </c>
      <c r="E222" s="221" t="s">
        <v>372</v>
      </c>
      <c r="F222" s="222" t="s">
        <v>373</v>
      </c>
      <c r="G222" s="223" t="s">
        <v>203</v>
      </c>
      <c r="H222" s="224">
        <v>5</v>
      </c>
      <c r="I222" s="225"/>
      <c r="J222" s="224">
        <f>ROUND(I222*H222,0)</f>
        <v>0</v>
      </c>
      <c r="K222" s="222" t="s">
        <v>193</v>
      </c>
      <c r="L222" s="71"/>
      <c r="M222" s="226" t="s">
        <v>22</v>
      </c>
      <c r="N222" s="227" t="s">
        <v>45</v>
      </c>
      <c r="O222" s="46"/>
      <c r="P222" s="228">
        <f>O222*H222</f>
        <v>0</v>
      </c>
      <c r="Q222" s="228">
        <v>0</v>
      </c>
      <c r="R222" s="228">
        <f>Q222*H222</f>
        <v>0</v>
      </c>
      <c r="S222" s="228">
        <v>0</v>
      </c>
      <c r="T222" s="229">
        <f>S222*H222</f>
        <v>0</v>
      </c>
      <c r="AR222" s="23" t="s">
        <v>224</v>
      </c>
      <c r="AT222" s="23" t="s">
        <v>182</v>
      </c>
      <c r="AU222" s="23" t="s">
        <v>187</v>
      </c>
      <c r="AY222" s="23" t="s">
        <v>180</v>
      </c>
      <c r="BE222" s="230">
        <f>IF(N222="základní",J222,0)</f>
        <v>0</v>
      </c>
      <c r="BF222" s="230">
        <f>IF(N222="snížená",J222,0)</f>
        <v>0</v>
      </c>
      <c r="BG222" s="230">
        <f>IF(N222="zákl. přenesená",J222,0)</f>
        <v>0</v>
      </c>
      <c r="BH222" s="230">
        <f>IF(N222="sníž. přenesená",J222,0)</f>
        <v>0</v>
      </c>
      <c r="BI222" s="230">
        <f>IF(N222="nulová",J222,0)</f>
        <v>0</v>
      </c>
      <c r="BJ222" s="23" t="s">
        <v>187</v>
      </c>
      <c r="BK222" s="230">
        <f>ROUND(I222*H222,0)</f>
        <v>0</v>
      </c>
      <c r="BL222" s="23" t="s">
        <v>224</v>
      </c>
      <c r="BM222" s="23" t="s">
        <v>374</v>
      </c>
    </row>
    <row r="223" spans="2:47" s="1" customFormat="1" ht="13.5">
      <c r="B223" s="45"/>
      <c r="C223" s="73"/>
      <c r="D223" s="233" t="s">
        <v>205</v>
      </c>
      <c r="E223" s="73"/>
      <c r="F223" s="254" t="s">
        <v>375</v>
      </c>
      <c r="G223" s="73"/>
      <c r="H223" s="73"/>
      <c r="I223" s="190"/>
      <c r="J223" s="73"/>
      <c r="K223" s="73"/>
      <c r="L223" s="71"/>
      <c r="M223" s="255"/>
      <c r="N223" s="46"/>
      <c r="O223" s="46"/>
      <c r="P223" s="46"/>
      <c r="Q223" s="46"/>
      <c r="R223" s="46"/>
      <c r="S223" s="46"/>
      <c r="T223" s="94"/>
      <c r="AT223" s="23" t="s">
        <v>205</v>
      </c>
      <c r="AU223" s="23" t="s">
        <v>187</v>
      </c>
    </row>
    <row r="224" spans="2:65" s="1" customFormat="1" ht="34.2" customHeight="1">
      <c r="B224" s="45"/>
      <c r="C224" s="220" t="s">
        <v>286</v>
      </c>
      <c r="D224" s="220" t="s">
        <v>182</v>
      </c>
      <c r="E224" s="221" t="s">
        <v>376</v>
      </c>
      <c r="F224" s="222" t="s">
        <v>377</v>
      </c>
      <c r="G224" s="223" t="s">
        <v>334</v>
      </c>
      <c r="H224" s="225"/>
      <c r="I224" s="225"/>
      <c r="J224" s="224">
        <f>ROUND(I224*H224,0)</f>
        <v>0</v>
      </c>
      <c r="K224" s="222" t="s">
        <v>193</v>
      </c>
      <c r="L224" s="71"/>
      <c r="M224" s="226" t="s">
        <v>22</v>
      </c>
      <c r="N224" s="227" t="s">
        <v>45</v>
      </c>
      <c r="O224" s="46"/>
      <c r="P224" s="228">
        <f>O224*H224</f>
        <v>0</v>
      </c>
      <c r="Q224" s="228">
        <v>0</v>
      </c>
      <c r="R224" s="228">
        <f>Q224*H224</f>
        <v>0</v>
      </c>
      <c r="S224" s="228">
        <v>0</v>
      </c>
      <c r="T224" s="229">
        <f>S224*H224</f>
        <v>0</v>
      </c>
      <c r="AR224" s="23" t="s">
        <v>224</v>
      </c>
      <c r="AT224" s="23" t="s">
        <v>182</v>
      </c>
      <c r="AU224" s="23" t="s">
        <v>187</v>
      </c>
      <c r="AY224" s="23" t="s">
        <v>180</v>
      </c>
      <c r="BE224" s="230">
        <f>IF(N224="základní",J224,0)</f>
        <v>0</v>
      </c>
      <c r="BF224" s="230">
        <f>IF(N224="snížená",J224,0)</f>
        <v>0</v>
      </c>
      <c r="BG224" s="230">
        <f>IF(N224="zákl. přenesená",J224,0)</f>
        <v>0</v>
      </c>
      <c r="BH224" s="230">
        <f>IF(N224="sníž. přenesená",J224,0)</f>
        <v>0</v>
      </c>
      <c r="BI224" s="230">
        <f>IF(N224="nulová",J224,0)</f>
        <v>0</v>
      </c>
      <c r="BJ224" s="23" t="s">
        <v>187</v>
      </c>
      <c r="BK224" s="230">
        <f>ROUND(I224*H224,0)</f>
        <v>0</v>
      </c>
      <c r="BL224" s="23" t="s">
        <v>224</v>
      </c>
      <c r="BM224" s="23" t="s">
        <v>378</v>
      </c>
    </row>
    <row r="225" spans="2:47" s="1" customFormat="1" ht="13.5">
      <c r="B225" s="45"/>
      <c r="C225" s="73"/>
      <c r="D225" s="233" t="s">
        <v>205</v>
      </c>
      <c r="E225" s="73"/>
      <c r="F225" s="254" t="s">
        <v>336</v>
      </c>
      <c r="G225" s="73"/>
      <c r="H225" s="73"/>
      <c r="I225" s="190"/>
      <c r="J225" s="73"/>
      <c r="K225" s="73"/>
      <c r="L225" s="71"/>
      <c r="M225" s="255"/>
      <c r="N225" s="46"/>
      <c r="O225" s="46"/>
      <c r="P225" s="46"/>
      <c r="Q225" s="46"/>
      <c r="R225" s="46"/>
      <c r="S225" s="46"/>
      <c r="T225" s="94"/>
      <c r="AT225" s="23" t="s">
        <v>205</v>
      </c>
      <c r="AU225" s="23" t="s">
        <v>187</v>
      </c>
    </row>
    <row r="226" spans="2:63" s="10" customFormat="1" ht="29.85" customHeight="1">
      <c r="B226" s="204"/>
      <c r="C226" s="205"/>
      <c r="D226" s="206" t="s">
        <v>72</v>
      </c>
      <c r="E226" s="218" t="s">
        <v>379</v>
      </c>
      <c r="F226" s="218" t="s">
        <v>380</v>
      </c>
      <c r="G226" s="205"/>
      <c r="H226" s="205"/>
      <c r="I226" s="208"/>
      <c r="J226" s="219">
        <f>BK226</f>
        <v>0</v>
      </c>
      <c r="K226" s="205"/>
      <c r="L226" s="210"/>
      <c r="M226" s="211"/>
      <c r="N226" s="212"/>
      <c r="O226" s="212"/>
      <c r="P226" s="213">
        <f>SUM(P227:P244)</f>
        <v>0</v>
      </c>
      <c r="Q226" s="212"/>
      <c r="R226" s="213">
        <f>SUM(R227:R244)</f>
        <v>0</v>
      </c>
      <c r="S226" s="212"/>
      <c r="T226" s="214">
        <f>SUM(T227:T244)</f>
        <v>0</v>
      </c>
      <c r="AR226" s="215" t="s">
        <v>187</v>
      </c>
      <c r="AT226" s="216" t="s">
        <v>72</v>
      </c>
      <c r="AU226" s="216" t="s">
        <v>10</v>
      </c>
      <c r="AY226" s="215" t="s">
        <v>180</v>
      </c>
      <c r="BK226" s="217">
        <f>SUM(BK227:BK244)</f>
        <v>0</v>
      </c>
    </row>
    <row r="227" spans="2:65" s="1" customFormat="1" ht="14.4" customHeight="1">
      <c r="B227" s="45"/>
      <c r="C227" s="220" t="s">
        <v>381</v>
      </c>
      <c r="D227" s="220" t="s">
        <v>182</v>
      </c>
      <c r="E227" s="221" t="s">
        <v>382</v>
      </c>
      <c r="F227" s="222" t="s">
        <v>341</v>
      </c>
      <c r="G227" s="223" t="s">
        <v>269</v>
      </c>
      <c r="H227" s="224">
        <v>2</v>
      </c>
      <c r="I227" s="225"/>
      <c r="J227" s="224">
        <f>ROUND(I227*H227,0)</f>
        <v>0</v>
      </c>
      <c r="K227" s="222" t="s">
        <v>22</v>
      </c>
      <c r="L227" s="71"/>
      <c r="M227" s="226" t="s">
        <v>22</v>
      </c>
      <c r="N227" s="227" t="s">
        <v>45</v>
      </c>
      <c r="O227" s="46"/>
      <c r="P227" s="228">
        <f>O227*H227</f>
        <v>0</v>
      </c>
      <c r="Q227" s="228">
        <v>0</v>
      </c>
      <c r="R227" s="228">
        <f>Q227*H227</f>
        <v>0</v>
      </c>
      <c r="S227" s="228">
        <v>0</v>
      </c>
      <c r="T227" s="229">
        <f>S227*H227</f>
        <v>0</v>
      </c>
      <c r="AR227" s="23" t="s">
        <v>224</v>
      </c>
      <c r="AT227" s="23" t="s">
        <v>182</v>
      </c>
      <c r="AU227" s="23" t="s">
        <v>187</v>
      </c>
      <c r="AY227" s="23" t="s">
        <v>180</v>
      </c>
      <c r="BE227" s="230">
        <f>IF(N227="základní",J227,0)</f>
        <v>0</v>
      </c>
      <c r="BF227" s="230">
        <f>IF(N227="snížená",J227,0)</f>
        <v>0</v>
      </c>
      <c r="BG227" s="230">
        <f>IF(N227="zákl. přenesená",J227,0)</f>
        <v>0</v>
      </c>
      <c r="BH227" s="230">
        <f>IF(N227="sníž. přenesená",J227,0)</f>
        <v>0</v>
      </c>
      <c r="BI227" s="230">
        <f>IF(N227="nulová",J227,0)</f>
        <v>0</v>
      </c>
      <c r="BJ227" s="23" t="s">
        <v>187</v>
      </c>
      <c r="BK227" s="230">
        <f>ROUND(I227*H227,0)</f>
        <v>0</v>
      </c>
      <c r="BL227" s="23" t="s">
        <v>224</v>
      </c>
      <c r="BM227" s="23" t="s">
        <v>383</v>
      </c>
    </row>
    <row r="228" spans="2:65" s="1" customFormat="1" ht="22.8" customHeight="1">
      <c r="B228" s="45"/>
      <c r="C228" s="220" t="s">
        <v>290</v>
      </c>
      <c r="D228" s="220" t="s">
        <v>182</v>
      </c>
      <c r="E228" s="221" t="s">
        <v>384</v>
      </c>
      <c r="F228" s="222" t="s">
        <v>385</v>
      </c>
      <c r="G228" s="223" t="s">
        <v>203</v>
      </c>
      <c r="H228" s="224">
        <v>14</v>
      </c>
      <c r="I228" s="225"/>
      <c r="J228" s="224">
        <f>ROUND(I228*H228,0)</f>
        <v>0</v>
      </c>
      <c r="K228" s="222" t="s">
        <v>193</v>
      </c>
      <c r="L228" s="71"/>
      <c r="M228" s="226" t="s">
        <v>22</v>
      </c>
      <c r="N228" s="227" t="s">
        <v>45</v>
      </c>
      <c r="O228" s="46"/>
      <c r="P228" s="228">
        <f>O228*H228</f>
        <v>0</v>
      </c>
      <c r="Q228" s="228">
        <v>0</v>
      </c>
      <c r="R228" s="228">
        <f>Q228*H228</f>
        <v>0</v>
      </c>
      <c r="S228" s="228">
        <v>0</v>
      </c>
      <c r="T228" s="229">
        <f>S228*H228</f>
        <v>0</v>
      </c>
      <c r="AR228" s="23" t="s">
        <v>224</v>
      </c>
      <c r="AT228" s="23" t="s">
        <v>182</v>
      </c>
      <c r="AU228" s="23" t="s">
        <v>187</v>
      </c>
      <c r="AY228" s="23" t="s">
        <v>180</v>
      </c>
      <c r="BE228" s="230">
        <f>IF(N228="základní",J228,0)</f>
        <v>0</v>
      </c>
      <c r="BF228" s="230">
        <f>IF(N228="snížená",J228,0)</f>
        <v>0</v>
      </c>
      <c r="BG228" s="230">
        <f>IF(N228="zákl. přenesená",J228,0)</f>
        <v>0</v>
      </c>
      <c r="BH228" s="230">
        <f>IF(N228="sníž. přenesená",J228,0)</f>
        <v>0</v>
      </c>
      <c r="BI228" s="230">
        <f>IF(N228="nulová",J228,0)</f>
        <v>0</v>
      </c>
      <c r="BJ228" s="23" t="s">
        <v>187</v>
      </c>
      <c r="BK228" s="230">
        <f>ROUND(I228*H228,0)</f>
        <v>0</v>
      </c>
      <c r="BL228" s="23" t="s">
        <v>224</v>
      </c>
      <c r="BM228" s="23" t="s">
        <v>386</v>
      </c>
    </row>
    <row r="229" spans="2:47" s="1" customFormat="1" ht="13.5">
      <c r="B229" s="45"/>
      <c r="C229" s="73"/>
      <c r="D229" s="233" t="s">
        <v>205</v>
      </c>
      <c r="E229" s="73"/>
      <c r="F229" s="254" t="s">
        <v>387</v>
      </c>
      <c r="G229" s="73"/>
      <c r="H229" s="73"/>
      <c r="I229" s="190"/>
      <c r="J229" s="73"/>
      <c r="K229" s="73"/>
      <c r="L229" s="71"/>
      <c r="M229" s="255"/>
      <c r="N229" s="46"/>
      <c r="O229" s="46"/>
      <c r="P229" s="46"/>
      <c r="Q229" s="46"/>
      <c r="R229" s="46"/>
      <c r="S229" s="46"/>
      <c r="T229" s="94"/>
      <c r="AT229" s="23" t="s">
        <v>205</v>
      </c>
      <c r="AU229" s="23" t="s">
        <v>187</v>
      </c>
    </row>
    <row r="230" spans="2:51" s="11" customFormat="1" ht="13.5">
      <c r="B230" s="231"/>
      <c r="C230" s="232"/>
      <c r="D230" s="233" t="s">
        <v>194</v>
      </c>
      <c r="E230" s="234" t="s">
        <v>22</v>
      </c>
      <c r="F230" s="235" t="s">
        <v>388</v>
      </c>
      <c r="G230" s="232"/>
      <c r="H230" s="236">
        <v>14</v>
      </c>
      <c r="I230" s="237"/>
      <c r="J230" s="232"/>
      <c r="K230" s="232"/>
      <c r="L230" s="238"/>
      <c r="M230" s="239"/>
      <c r="N230" s="240"/>
      <c r="O230" s="240"/>
      <c r="P230" s="240"/>
      <c r="Q230" s="240"/>
      <c r="R230" s="240"/>
      <c r="S230" s="240"/>
      <c r="T230" s="241"/>
      <c r="AT230" s="242" t="s">
        <v>194</v>
      </c>
      <c r="AU230" s="242" t="s">
        <v>187</v>
      </c>
      <c r="AV230" s="11" t="s">
        <v>187</v>
      </c>
      <c r="AW230" s="11" t="s">
        <v>35</v>
      </c>
      <c r="AX230" s="11" t="s">
        <v>73</v>
      </c>
      <c r="AY230" s="242" t="s">
        <v>180</v>
      </c>
    </row>
    <row r="231" spans="2:51" s="12" customFormat="1" ht="13.5">
      <c r="B231" s="243"/>
      <c r="C231" s="244"/>
      <c r="D231" s="233" t="s">
        <v>194</v>
      </c>
      <c r="E231" s="245" t="s">
        <v>22</v>
      </c>
      <c r="F231" s="246" t="s">
        <v>196</v>
      </c>
      <c r="G231" s="244"/>
      <c r="H231" s="247">
        <v>14</v>
      </c>
      <c r="I231" s="248"/>
      <c r="J231" s="244"/>
      <c r="K231" s="244"/>
      <c r="L231" s="249"/>
      <c r="M231" s="250"/>
      <c r="N231" s="251"/>
      <c r="O231" s="251"/>
      <c r="P231" s="251"/>
      <c r="Q231" s="251"/>
      <c r="R231" s="251"/>
      <c r="S231" s="251"/>
      <c r="T231" s="252"/>
      <c r="AT231" s="253" t="s">
        <v>194</v>
      </c>
      <c r="AU231" s="253" t="s">
        <v>187</v>
      </c>
      <c r="AV231" s="12" t="s">
        <v>186</v>
      </c>
      <c r="AW231" s="12" t="s">
        <v>35</v>
      </c>
      <c r="AX231" s="12" t="s">
        <v>10</v>
      </c>
      <c r="AY231" s="253" t="s">
        <v>180</v>
      </c>
    </row>
    <row r="232" spans="2:65" s="1" customFormat="1" ht="34.2" customHeight="1">
      <c r="B232" s="45"/>
      <c r="C232" s="220" t="s">
        <v>389</v>
      </c>
      <c r="D232" s="220" t="s">
        <v>182</v>
      </c>
      <c r="E232" s="221" t="s">
        <v>390</v>
      </c>
      <c r="F232" s="222" t="s">
        <v>391</v>
      </c>
      <c r="G232" s="223" t="s">
        <v>203</v>
      </c>
      <c r="H232" s="224">
        <v>14</v>
      </c>
      <c r="I232" s="225"/>
      <c r="J232" s="224">
        <f>ROUND(I232*H232,0)</f>
        <v>0</v>
      </c>
      <c r="K232" s="222" t="s">
        <v>193</v>
      </c>
      <c r="L232" s="71"/>
      <c r="M232" s="226" t="s">
        <v>22</v>
      </c>
      <c r="N232" s="227" t="s">
        <v>45</v>
      </c>
      <c r="O232" s="46"/>
      <c r="P232" s="228">
        <f>O232*H232</f>
        <v>0</v>
      </c>
      <c r="Q232" s="228">
        <v>0</v>
      </c>
      <c r="R232" s="228">
        <f>Q232*H232</f>
        <v>0</v>
      </c>
      <c r="S232" s="228">
        <v>0</v>
      </c>
      <c r="T232" s="229">
        <f>S232*H232</f>
        <v>0</v>
      </c>
      <c r="AR232" s="23" t="s">
        <v>224</v>
      </c>
      <c r="AT232" s="23" t="s">
        <v>182</v>
      </c>
      <c r="AU232" s="23" t="s">
        <v>187</v>
      </c>
      <c r="AY232" s="23" t="s">
        <v>180</v>
      </c>
      <c r="BE232" s="230">
        <f>IF(N232="základní",J232,0)</f>
        <v>0</v>
      </c>
      <c r="BF232" s="230">
        <f>IF(N232="snížená",J232,0)</f>
        <v>0</v>
      </c>
      <c r="BG232" s="230">
        <f>IF(N232="zákl. přenesená",J232,0)</f>
        <v>0</v>
      </c>
      <c r="BH232" s="230">
        <f>IF(N232="sníž. přenesená",J232,0)</f>
        <v>0</v>
      </c>
      <c r="BI232" s="230">
        <f>IF(N232="nulová",J232,0)</f>
        <v>0</v>
      </c>
      <c r="BJ232" s="23" t="s">
        <v>187</v>
      </c>
      <c r="BK232" s="230">
        <f>ROUND(I232*H232,0)</f>
        <v>0</v>
      </c>
      <c r="BL232" s="23" t="s">
        <v>224</v>
      </c>
      <c r="BM232" s="23" t="s">
        <v>392</v>
      </c>
    </row>
    <row r="233" spans="2:47" s="1" customFormat="1" ht="13.5">
      <c r="B233" s="45"/>
      <c r="C233" s="73"/>
      <c r="D233" s="233" t="s">
        <v>205</v>
      </c>
      <c r="E233" s="73"/>
      <c r="F233" s="254" t="s">
        <v>393</v>
      </c>
      <c r="G233" s="73"/>
      <c r="H233" s="73"/>
      <c r="I233" s="190"/>
      <c r="J233" s="73"/>
      <c r="K233" s="73"/>
      <c r="L233" s="71"/>
      <c r="M233" s="255"/>
      <c r="N233" s="46"/>
      <c r="O233" s="46"/>
      <c r="P233" s="46"/>
      <c r="Q233" s="46"/>
      <c r="R233" s="46"/>
      <c r="S233" s="46"/>
      <c r="T233" s="94"/>
      <c r="AT233" s="23" t="s">
        <v>205</v>
      </c>
      <c r="AU233" s="23" t="s">
        <v>187</v>
      </c>
    </row>
    <row r="234" spans="2:65" s="1" customFormat="1" ht="22.8" customHeight="1">
      <c r="B234" s="45"/>
      <c r="C234" s="220" t="s">
        <v>294</v>
      </c>
      <c r="D234" s="220" t="s">
        <v>182</v>
      </c>
      <c r="E234" s="221" t="s">
        <v>394</v>
      </c>
      <c r="F234" s="222" t="s">
        <v>395</v>
      </c>
      <c r="G234" s="223" t="s">
        <v>358</v>
      </c>
      <c r="H234" s="224">
        <v>8</v>
      </c>
      <c r="I234" s="225"/>
      <c r="J234" s="224">
        <f>ROUND(I234*H234,0)</f>
        <v>0</v>
      </c>
      <c r="K234" s="222" t="s">
        <v>193</v>
      </c>
      <c r="L234" s="71"/>
      <c r="M234" s="226" t="s">
        <v>22</v>
      </c>
      <c r="N234" s="227" t="s">
        <v>45</v>
      </c>
      <c r="O234" s="46"/>
      <c r="P234" s="228">
        <f>O234*H234</f>
        <v>0</v>
      </c>
      <c r="Q234" s="228">
        <v>0</v>
      </c>
      <c r="R234" s="228">
        <f>Q234*H234</f>
        <v>0</v>
      </c>
      <c r="S234" s="228">
        <v>0</v>
      </c>
      <c r="T234" s="229">
        <f>S234*H234</f>
        <v>0</v>
      </c>
      <c r="AR234" s="23" t="s">
        <v>224</v>
      </c>
      <c r="AT234" s="23" t="s">
        <v>182</v>
      </c>
      <c r="AU234" s="23" t="s">
        <v>187</v>
      </c>
      <c r="AY234" s="23" t="s">
        <v>180</v>
      </c>
      <c r="BE234" s="230">
        <f>IF(N234="základní",J234,0)</f>
        <v>0</v>
      </c>
      <c r="BF234" s="230">
        <f>IF(N234="snížená",J234,0)</f>
        <v>0</v>
      </c>
      <c r="BG234" s="230">
        <f>IF(N234="zákl. přenesená",J234,0)</f>
        <v>0</v>
      </c>
      <c r="BH234" s="230">
        <f>IF(N234="sníž. přenesená",J234,0)</f>
        <v>0</v>
      </c>
      <c r="BI234" s="230">
        <f>IF(N234="nulová",J234,0)</f>
        <v>0</v>
      </c>
      <c r="BJ234" s="23" t="s">
        <v>187</v>
      </c>
      <c r="BK234" s="230">
        <f>ROUND(I234*H234,0)</f>
        <v>0</v>
      </c>
      <c r="BL234" s="23" t="s">
        <v>224</v>
      </c>
      <c r="BM234" s="23" t="s">
        <v>396</v>
      </c>
    </row>
    <row r="235" spans="2:47" s="1" customFormat="1" ht="13.5">
      <c r="B235" s="45"/>
      <c r="C235" s="73"/>
      <c r="D235" s="233" t="s">
        <v>205</v>
      </c>
      <c r="E235" s="73"/>
      <c r="F235" s="254" t="s">
        <v>397</v>
      </c>
      <c r="G235" s="73"/>
      <c r="H235" s="73"/>
      <c r="I235" s="190"/>
      <c r="J235" s="73"/>
      <c r="K235" s="73"/>
      <c r="L235" s="71"/>
      <c r="M235" s="255"/>
      <c r="N235" s="46"/>
      <c r="O235" s="46"/>
      <c r="P235" s="46"/>
      <c r="Q235" s="46"/>
      <c r="R235" s="46"/>
      <c r="S235" s="46"/>
      <c r="T235" s="94"/>
      <c r="AT235" s="23" t="s">
        <v>205</v>
      </c>
      <c r="AU235" s="23" t="s">
        <v>187</v>
      </c>
    </row>
    <row r="236" spans="2:65" s="1" customFormat="1" ht="14.4" customHeight="1">
      <c r="B236" s="45"/>
      <c r="C236" s="220" t="s">
        <v>398</v>
      </c>
      <c r="D236" s="220" t="s">
        <v>182</v>
      </c>
      <c r="E236" s="221" t="s">
        <v>399</v>
      </c>
      <c r="F236" s="222" t="s">
        <v>400</v>
      </c>
      <c r="G236" s="223" t="s">
        <v>358</v>
      </c>
      <c r="H236" s="224">
        <v>2</v>
      </c>
      <c r="I236" s="225"/>
      <c r="J236" s="224">
        <f>ROUND(I236*H236,0)</f>
        <v>0</v>
      </c>
      <c r="K236" s="222" t="s">
        <v>193</v>
      </c>
      <c r="L236" s="71"/>
      <c r="M236" s="226" t="s">
        <v>22</v>
      </c>
      <c r="N236" s="227" t="s">
        <v>45</v>
      </c>
      <c r="O236" s="46"/>
      <c r="P236" s="228">
        <f>O236*H236</f>
        <v>0</v>
      </c>
      <c r="Q236" s="228">
        <v>0</v>
      </c>
      <c r="R236" s="228">
        <f>Q236*H236</f>
        <v>0</v>
      </c>
      <c r="S236" s="228">
        <v>0</v>
      </c>
      <c r="T236" s="229">
        <f>S236*H236</f>
        <v>0</v>
      </c>
      <c r="AR236" s="23" t="s">
        <v>224</v>
      </c>
      <c r="AT236" s="23" t="s">
        <v>182</v>
      </c>
      <c r="AU236" s="23" t="s">
        <v>187</v>
      </c>
      <c r="AY236" s="23" t="s">
        <v>180</v>
      </c>
      <c r="BE236" s="230">
        <f>IF(N236="základní",J236,0)</f>
        <v>0</v>
      </c>
      <c r="BF236" s="230">
        <f>IF(N236="snížená",J236,0)</f>
        <v>0</v>
      </c>
      <c r="BG236" s="230">
        <f>IF(N236="zákl. přenesená",J236,0)</f>
        <v>0</v>
      </c>
      <c r="BH236" s="230">
        <f>IF(N236="sníž. přenesená",J236,0)</f>
        <v>0</v>
      </c>
      <c r="BI236" s="230">
        <f>IF(N236="nulová",J236,0)</f>
        <v>0</v>
      </c>
      <c r="BJ236" s="23" t="s">
        <v>187</v>
      </c>
      <c r="BK236" s="230">
        <f>ROUND(I236*H236,0)</f>
        <v>0</v>
      </c>
      <c r="BL236" s="23" t="s">
        <v>224</v>
      </c>
      <c r="BM236" s="23" t="s">
        <v>401</v>
      </c>
    </row>
    <row r="237" spans="2:65" s="1" customFormat="1" ht="22.8" customHeight="1">
      <c r="B237" s="45"/>
      <c r="C237" s="220" t="s">
        <v>298</v>
      </c>
      <c r="D237" s="220" t="s">
        <v>182</v>
      </c>
      <c r="E237" s="221" t="s">
        <v>402</v>
      </c>
      <c r="F237" s="222" t="s">
        <v>403</v>
      </c>
      <c r="G237" s="223" t="s">
        <v>358</v>
      </c>
      <c r="H237" s="224">
        <v>2</v>
      </c>
      <c r="I237" s="225"/>
      <c r="J237" s="224">
        <f>ROUND(I237*H237,0)</f>
        <v>0</v>
      </c>
      <c r="K237" s="222" t="s">
        <v>193</v>
      </c>
      <c r="L237" s="71"/>
      <c r="M237" s="226" t="s">
        <v>22</v>
      </c>
      <c r="N237" s="227" t="s">
        <v>45</v>
      </c>
      <c r="O237" s="46"/>
      <c r="P237" s="228">
        <f>O237*H237</f>
        <v>0</v>
      </c>
      <c r="Q237" s="228">
        <v>0</v>
      </c>
      <c r="R237" s="228">
        <f>Q237*H237</f>
        <v>0</v>
      </c>
      <c r="S237" s="228">
        <v>0</v>
      </c>
      <c r="T237" s="229">
        <f>S237*H237</f>
        <v>0</v>
      </c>
      <c r="AR237" s="23" t="s">
        <v>224</v>
      </c>
      <c r="AT237" s="23" t="s">
        <v>182</v>
      </c>
      <c r="AU237" s="23" t="s">
        <v>187</v>
      </c>
      <c r="AY237" s="23" t="s">
        <v>180</v>
      </c>
      <c r="BE237" s="230">
        <f>IF(N237="základní",J237,0)</f>
        <v>0</v>
      </c>
      <c r="BF237" s="230">
        <f>IF(N237="snížená",J237,0)</f>
        <v>0</v>
      </c>
      <c r="BG237" s="230">
        <f>IF(N237="zákl. přenesená",J237,0)</f>
        <v>0</v>
      </c>
      <c r="BH237" s="230">
        <f>IF(N237="sníž. přenesená",J237,0)</f>
        <v>0</v>
      </c>
      <c r="BI237" s="230">
        <f>IF(N237="nulová",J237,0)</f>
        <v>0</v>
      </c>
      <c r="BJ237" s="23" t="s">
        <v>187</v>
      </c>
      <c r="BK237" s="230">
        <f>ROUND(I237*H237,0)</f>
        <v>0</v>
      </c>
      <c r="BL237" s="23" t="s">
        <v>224</v>
      </c>
      <c r="BM237" s="23" t="s">
        <v>404</v>
      </c>
    </row>
    <row r="238" spans="2:47" s="1" customFormat="1" ht="13.5">
      <c r="B238" s="45"/>
      <c r="C238" s="73"/>
      <c r="D238" s="233" t="s">
        <v>205</v>
      </c>
      <c r="E238" s="73"/>
      <c r="F238" s="254" t="s">
        <v>405</v>
      </c>
      <c r="G238" s="73"/>
      <c r="H238" s="73"/>
      <c r="I238" s="190"/>
      <c r="J238" s="73"/>
      <c r="K238" s="73"/>
      <c r="L238" s="71"/>
      <c r="M238" s="255"/>
      <c r="N238" s="46"/>
      <c r="O238" s="46"/>
      <c r="P238" s="46"/>
      <c r="Q238" s="46"/>
      <c r="R238" s="46"/>
      <c r="S238" s="46"/>
      <c r="T238" s="94"/>
      <c r="AT238" s="23" t="s">
        <v>205</v>
      </c>
      <c r="AU238" s="23" t="s">
        <v>187</v>
      </c>
    </row>
    <row r="239" spans="2:65" s="1" customFormat="1" ht="22.8" customHeight="1">
      <c r="B239" s="45"/>
      <c r="C239" s="220" t="s">
        <v>406</v>
      </c>
      <c r="D239" s="220" t="s">
        <v>182</v>
      </c>
      <c r="E239" s="221" t="s">
        <v>407</v>
      </c>
      <c r="F239" s="222" t="s">
        <v>408</v>
      </c>
      <c r="G239" s="223" t="s">
        <v>203</v>
      </c>
      <c r="H239" s="224">
        <v>14</v>
      </c>
      <c r="I239" s="225"/>
      <c r="J239" s="224">
        <f>ROUND(I239*H239,0)</f>
        <v>0</v>
      </c>
      <c r="K239" s="222" t="s">
        <v>193</v>
      </c>
      <c r="L239" s="71"/>
      <c r="M239" s="226" t="s">
        <v>22</v>
      </c>
      <c r="N239" s="227" t="s">
        <v>45</v>
      </c>
      <c r="O239" s="46"/>
      <c r="P239" s="228">
        <f>O239*H239</f>
        <v>0</v>
      </c>
      <c r="Q239" s="228">
        <v>0</v>
      </c>
      <c r="R239" s="228">
        <f>Q239*H239</f>
        <v>0</v>
      </c>
      <c r="S239" s="228">
        <v>0</v>
      </c>
      <c r="T239" s="229">
        <f>S239*H239</f>
        <v>0</v>
      </c>
      <c r="AR239" s="23" t="s">
        <v>224</v>
      </c>
      <c r="AT239" s="23" t="s">
        <v>182</v>
      </c>
      <c r="AU239" s="23" t="s">
        <v>187</v>
      </c>
      <c r="AY239" s="23" t="s">
        <v>180</v>
      </c>
      <c r="BE239" s="230">
        <f>IF(N239="základní",J239,0)</f>
        <v>0</v>
      </c>
      <c r="BF239" s="230">
        <f>IF(N239="snížená",J239,0)</f>
        <v>0</v>
      </c>
      <c r="BG239" s="230">
        <f>IF(N239="zákl. přenesená",J239,0)</f>
        <v>0</v>
      </c>
      <c r="BH239" s="230">
        <f>IF(N239="sníž. přenesená",J239,0)</f>
        <v>0</v>
      </c>
      <c r="BI239" s="230">
        <f>IF(N239="nulová",J239,0)</f>
        <v>0</v>
      </c>
      <c r="BJ239" s="23" t="s">
        <v>187</v>
      </c>
      <c r="BK239" s="230">
        <f>ROUND(I239*H239,0)</f>
        <v>0</v>
      </c>
      <c r="BL239" s="23" t="s">
        <v>224</v>
      </c>
      <c r="BM239" s="23" t="s">
        <v>409</v>
      </c>
    </row>
    <row r="240" spans="2:47" s="1" customFormat="1" ht="13.5">
      <c r="B240" s="45"/>
      <c r="C240" s="73"/>
      <c r="D240" s="233" t="s">
        <v>205</v>
      </c>
      <c r="E240" s="73"/>
      <c r="F240" s="254" t="s">
        <v>410</v>
      </c>
      <c r="G240" s="73"/>
      <c r="H240" s="73"/>
      <c r="I240" s="190"/>
      <c r="J240" s="73"/>
      <c r="K240" s="73"/>
      <c r="L240" s="71"/>
      <c r="M240" s="255"/>
      <c r="N240" s="46"/>
      <c r="O240" s="46"/>
      <c r="P240" s="46"/>
      <c r="Q240" s="46"/>
      <c r="R240" s="46"/>
      <c r="S240" s="46"/>
      <c r="T240" s="94"/>
      <c r="AT240" s="23" t="s">
        <v>205</v>
      </c>
      <c r="AU240" s="23" t="s">
        <v>187</v>
      </c>
    </row>
    <row r="241" spans="2:65" s="1" customFormat="1" ht="22.8" customHeight="1">
      <c r="B241" s="45"/>
      <c r="C241" s="220" t="s">
        <v>303</v>
      </c>
      <c r="D241" s="220" t="s">
        <v>182</v>
      </c>
      <c r="E241" s="221" t="s">
        <v>411</v>
      </c>
      <c r="F241" s="222" t="s">
        <v>412</v>
      </c>
      <c r="G241" s="223" t="s">
        <v>203</v>
      </c>
      <c r="H241" s="224">
        <v>14</v>
      </c>
      <c r="I241" s="225"/>
      <c r="J241" s="224">
        <f>ROUND(I241*H241,0)</f>
        <v>0</v>
      </c>
      <c r="K241" s="222" t="s">
        <v>193</v>
      </c>
      <c r="L241" s="71"/>
      <c r="M241" s="226" t="s">
        <v>22</v>
      </c>
      <c r="N241" s="227" t="s">
        <v>45</v>
      </c>
      <c r="O241" s="46"/>
      <c r="P241" s="228">
        <f>O241*H241</f>
        <v>0</v>
      </c>
      <c r="Q241" s="228">
        <v>0</v>
      </c>
      <c r="R241" s="228">
        <f>Q241*H241</f>
        <v>0</v>
      </c>
      <c r="S241" s="228">
        <v>0</v>
      </c>
      <c r="T241" s="229">
        <f>S241*H241</f>
        <v>0</v>
      </c>
      <c r="AR241" s="23" t="s">
        <v>224</v>
      </c>
      <c r="AT241" s="23" t="s">
        <v>182</v>
      </c>
      <c r="AU241" s="23" t="s">
        <v>187</v>
      </c>
      <c r="AY241" s="23" t="s">
        <v>180</v>
      </c>
      <c r="BE241" s="230">
        <f>IF(N241="základní",J241,0)</f>
        <v>0</v>
      </c>
      <c r="BF241" s="230">
        <f>IF(N241="snížená",J241,0)</f>
        <v>0</v>
      </c>
      <c r="BG241" s="230">
        <f>IF(N241="zákl. přenesená",J241,0)</f>
        <v>0</v>
      </c>
      <c r="BH241" s="230">
        <f>IF(N241="sníž. přenesená",J241,0)</f>
        <v>0</v>
      </c>
      <c r="BI241" s="230">
        <f>IF(N241="nulová",J241,0)</f>
        <v>0</v>
      </c>
      <c r="BJ241" s="23" t="s">
        <v>187</v>
      </c>
      <c r="BK241" s="230">
        <f>ROUND(I241*H241,0)</f>
        <v>0</v>
      </c>
      <c r="BL241" s="23" t="s">
        <v>224</v>
      </c>
      <c r="BM241" s="23" t="s">
        <v>413</v>
      </c>
    </row>
    <row r="242" spans="2:47" s="1" customFormat="1" ht="13.5">
      <c r="B242" s="45"/>
      <c r="C242" s="73"/>
      <c r="D242" s="233" t="s">
        <v>205</v>
      </c>
      <c r="E242" s="73"/>
      <c r="F242" s="254" t="s">
        <v>410</v>
      </c>
      <c r="G242" s="73"/>
      <c r="H242" s="73"/>
      <c r="I242" s="190"/>
      <c r="J242" s="73"/>
      <c r="K242" s="73"/>
      <c r="L242" s="71"/>
      <c r="M242" s="255"/>
      <c r="N242" s="46"/>
      <c r="O242" s="46"/>
      <c r="P242" s="46"/>
      <c r="Q242" s="46"/>
      <c r="R242" s="46"/>
      <c r="S242" s="46"/>
      <c r="T242" s="94"/>
      <c r="AT242" s="23" t="s">
        <v>205</v>
      </c>
      <c r="AU242" s="23" t="s">
        <v>187</v>
      </c>
    </row>
    <row r="243" spans="2:65" s="1" customFormat="1" ht="34.2" customHeight="1">
      <c r="B243" s="45"/>
      <c r="C243" s="220" t="s">
        <v>414</v>
      </c>
      <c r="D243" s="220" t="s">
        <v>182</v>
      </c>
      <c r="E243" s="221" t="s">
        <v>415</v>
      </c>
      <c r="F243" s="222" t="s">
        <v>416</v>
      </c>
      <c r="G243" s="223" t="s">
        <v>334</v>
      </c>
      <c r="H243" s="225"/>
      <c r="I243" s="225"/>
      <c r="J243" s="224">
        <f>ROUND(I243*H243,0)</f>
        <v>0</v>
      </c>
      <c r="K243" s="222" t="s">
        <v>193</v>
      </c>
      <c r="L243" s="71"/>
      <c r="M243" s="226" t="s">
        <v>22</v>
      </c>
      <c r="N243" s="227" t="s">
        <v>45</v>
      </c>
      <c r="O243" s="46"/>
      <c r="P243" s="228">
        <f>O243*H243</f>
        <v>0</v>
      </c>
      <c r="Q243" s="228">
        <v>0</v>
      </c>
      <c r="R243" s="228">
        <f>Q243*H243</f>
        <v>0</v>
      </c>
      <c r="S243" s="228">
        <v>0</v>
      </c>
      <c r="T243" s="229">
        <f>S243*H243</f>
        <v>0</v>
      </c>
      <c r="AR243" s="23" t="s">
        <v>224</v>
      </c>
      <c r="AT243" s="23" t="s">
        <v>182</v>
      </c>
      <c r="AU243" s="23" t="s">
        <v>187</v>
      </c>
      <c r="AY243" s="23" t="s">
        <v>180</v>
      </c>
      <c r="BE243" s="230">
        <f>IF(N243="základní",J243,0)</f>
        <v>0</v>
      </c>
      <c r="BF243" s="230">
        <f>IF(N243="snížená",J243,0)</f>
        <v>0</v>
      </c>
      <c r="BG243" s="230">
        <f>IF(N243="zákl. přenesená",J243,0)</f>
        <v>0</v>
      </c>
      <c r="BH243" s="230">
        <f>IF(N243="sníž. přenesená",J243,0)</f>
        <v>0</v>
      </c>
      <c r="BI243" s="230">
        <f>IF(N243="nulová",J243,0)</f>
        <v>0</v>
      </c>
      <c r="BJ243" s="23" t="s">
        <v>187</v>
      </c>
      <c r="BK243" s="230">
        <f>ROUND(I243*H243,0)</f>
        <v>0</v>
      </c>
      <c r="BL243" s="23" t="s">
        <v>224</v>
      </c>
      <c r="BM243" s="23" t="s">
        <v>417</v>
      </c>
    </row>
    <row r="244" spans="2:47" s="1" customFormat="1" ht="13.5">
      <c r="B244" s="45"/>
      <c r="C244" s="73"/>
      <c r="D244" s="233" t="s">
        <v>205</v>
      </c>
      <c r="E244" s="73"/>
      <c r="F244" s="254" t="s">
        <v>418</v>
      </c>
      <c r="G244" s="73"/>
      <c r="H244" s="73"/>
      <c r="I244" s="190"/>
      <c r="J244" s="73"/>
      <c r="K244" s="73"/>
      <c r="L244" s="71"/>
      <c r="M244" s="255"/>
      <c r="N244" s="46"/>
      <c r="O244" s="46"/>
      <c r="P244" s="46"/>
      <c r="Q244" s="46"/>
      <c r="R244" s="46"/>
      <c r="S244" s="46"/>
      <c r="T244" s="94"/>
      <c r="AT244" s="23" t="s">
        <v>205</v>
      </c>
      <c r="AU244" s="23" t="s">
        <v>187</v>
      </c>
    </row>
    <row r="245" spans="2:63" s="10" customFormat="1" ht="29.85" customHeight="1">
      <c r="B245" s="204"/>
      <c r="C245" s="205"/>
      <c r="D245" s="206" t="s">
        <v>72</v>
      </c>
      <c r="E245" s="218" t="s">
        <v>419</v>
      </c>
      <c r="F245" s="218" t="s">
        <v>420</v>
      </c>
      <c r="G245" s="205"/>
      <c r="H245" s="205"/>
      <c r="I245" s="208"/>
      <c r="J245" s="219">
        <f>BK245</f>
        <v>0</v>
      </c>
      <c r="K245" s="205"/>
      <c r="L245" s="210"/>
      <c r="M245" s="211"/>
      <c r="N245" s="212"/>
      <c r="O245" s="212"/>
      <c r="P245" s="213">
        <f>SUM(P246:P268)</f>
        <v>0</v>
      </c>
      <c r="Q245" s="212"/>
      <c r="R245" s="213">
        <f>SUM(R246:R268)</f>
        <v>0</v>
      </c>
      <c r="S245" s="212"/>
      <c r="T245" s="214">
        <f>SUM(T246:T268)</f>
        <v>0</v>
      </c>
      <c r="AR245" s="215" t="s">
        <v>187</v>
      </c>
      <c r="AT245" s="216" t="s">
        <v>72</v>
      </c>
      <c r="AU245" s="216" t="s">
        <v>10</v>
      </c>
      <c r="AY245" s="215" t="s">
        <v>180</v>
      </c>
      <c r="BK245" s="217">
        <f>SUM(BK246:BK268)</f>
        <v>0</v>
      </c>
    </row>
    <row r="246" spans="2:65" s="1" customFormat="1" ht="14.4" customHeight="1">
      <c r="B246" s="45"/>
      <c r="C246" s="220" t="s">
        <v>309</v>
      </c>
      <c r="D246" s="220" t="s">
        <v>182</v>
      </c>
      <c r="E246" s="221" t="s">
        <v>421</v>
      </c>
      <c r="F246" s="222" t="s">
        <v>422</v>
      </c>
      <c r="G246" s="223" t="s">
        <v>423</v>
      </c>
      <c r="H246" s="224">
        <v>1</v>
      </c>
      <c r="I246" s="225"/>
      <c r="J246" s="224">
        <f>ROUND(I246*H246,0)</f>
        <v>0</v>
      </c>
      <c r="K246" s="222" t="s">
        <v>193</v>
      </c>
      <c r="L246" s="71"/>
      <c r="M246" s="226" t="s">
        <v>22</v>
      </c>
      <c r="N246" s="227" t="s">
        <v>45</v>
      </c>
      <c r="O246" s="46"/>
      <c r="P246" s="228">
        <f>O246*H246</f>
        <v>0</v>
      </c>
      <c r="Q246" s="228">
        <v>0</v>
      </c>
      <c r="R246" s="228">
        <f>Q246*H246</f>
        <v>0</v>
      </c>
      <c r="S246" s="228">
        <v>0</v>
      </c>
      <c r="T246" s="229">
        <f>S246*H246</f>
        <v>0</v>
      </c>
      <c r="AR246" s="23" t="s">
        <v>224</v>
      </c>
      <c r="AT246" s="23" t="s">
        <v>182</v>
      </c>
      <c r="AU246" s="23" t="s">
        <v>187</v>
      </c>
      <c r="AY246" s="23" t="s">
        <v>180</v>
      </c>
      <c r="BE246" s="230">
        <f>IF(N246="základní",J246,0)</f>
        <v>0</v>
      </c>
      <c r="BF246" s="230">
        <f>IF(N246="snížená",J246,0)</f>
        <v>0</v>
      </c>
      <c r="BG246" s="230">
        <f>IF(N246="zákl. přenesená",J246,0)</f>
        <v>0</v>
      </c>
      <c r="BH246" s="230">
        <f>IF(N246="sníž. přenesená",J246,0)</f>
        <v>0</v>
      </c>
      <c r="BI246" s="230">
        <f>IF(N246="nulová",J246,0)</f>
        <v>0</v>
      </c>
      <c r="BJ246" s="23" t="s">
        <v>187</v>
      </c>
      <c r="BK246" s="230">
        <f>ROUND(I246*H246,0)</f>
        <v>0</v>
      </c>
      <c r="BL246" s="23" t="s">
        <v>224</v>
      </c>
      <c r="BM246" s="23" t="s">
        <v>424</v>
      </c>
    </row>
    <row r="247" spans="2:65" s="1" customFormat="1" ht="22.8" customHeight="1">
      <c r="B247" s="45"/>
      <c r="C247" s="220" t="s">
        <v>425</v>
      </c>
      <c r="D247" s="220" t="s">
        <v>182</v>
      </c>
      <c r="E247" s="221" t="s">
        <v>426</v>
      </c>
      <c r="F247" s="222" t="s">
        <v>427</v>
      </c>
      <c r="G247" s="223" t="s">
        <v>423</v>
      </c>
      <c r="H247" s="224">
        <v>1</v>
      </c>
      <c r="I247" s="225"/>
      <c r="J247" s="224">
        <f>ROUND(I247*H247,0)</f>
        <v>0</v>
      </c>
      <c r="K247" s="222" t="s">
        <v>193</v>
      </c>
      <c r="L247" s="71"/>
      <c r="M247" s="226" t="s">
        <v>22</v>
      </c>
      <c r="N247" s="227" t="s">
        <v>45</v>
      </c>
      <c r="O247" s="46"/>
      <c r="P247" s="228">
        <f>O247*H247</f>
        <v>0</v>
      </c>
      <c r="Q247" s="228">
        <v>0</v>
      </c>
      <c r="R247" s="228">
        <f>Q247*H247</f>
        <v>0</v>
      </c>
      <c r="S247" s="228">
        <v>0</v>
      </c>
      <c r="T247" s="229">
        <f>S247*H247</f>
        <v>0</v>
      </c>
      <c r="AR247" s="23" t="s">
        <v>224</v>
      </c>
      <c r="AT247" s="23" t="s">
        <v>182</v>
      </c>
      <c r="AU247" s="23" t="s">
        <v>187</v>
      </c>
      <c r="AY247" s="23" t="s">
        <v>180</v>
      </c>
      <c r="BE247" s="230">
        <f>IF(N247="základní",J247,0)</f>
        <v>0</v>
      </c>
      <c r="BF247" s="230">
        <f>IF(N247="snížená",J247,0)</f>
        <v>0</v>
      </c>
      <c r="BG247" s="230">
        <f>IF(N247="zákl. přenesená",J247,0)</f>
        <v>0</v>
      </c>
      <c r="BH247" s="230">
        <f>IF(N247="sníž. přenesená",J247,0)</f>
        <v>0</v>
      </c>
      <c r="BI247" s="230">
        <f>IF(N247="nulová",J247,0)</f>
        <v>0</v>
      </c>
      <c r="BJ247" s="23" t="s">
        <v>187</v>
      </c>
      <c r="BK247" s="230">
        <f>ROUND(I247*H247,0)</f>
        <v>0</v>
      </c>
      <c r="BL247" s="23" t="s">
        <v>224</v>
      </c>
      <c r="BM247" s="23" t="s">
        <v>428</v>
      </c>
    </row>
    <row r="248" spans="2:47" s="1" customFormat="1" ht="13.5">
      <c r="B248" s="45"/>
      <c r="C248" s="73"/>
      <c r="D248" s="233" t="s">
        <v>205</v>
      </c>
      <c r="E248" s="73"/>
      <c r="F248" s="254" t="s">
        <v>429</v>
      </c>
      <c r="G248" s="73"/>
      <c r="H248" s="73"/>
      <c r="I248" s="190"/>
      <c r="J248" s="73"/>
      <c r="K248" s="73"/>
      <c r="L248" s="71"/>
      <c r="M248" s="255"/>
      <c r="N248" s="46"/>
      <c r="O248" s="46"/>
      <c r="P248" s="46"/>
      <c r="Q248" s="46"/>
      <c r="R248" s="46"/>
      <c r="S248" s="46"/>
      <c r="T248" s="94"/>
      <c r="AT248" s="23" t="s">
        <v>205</v>
      </c>
      <c r="AU248" s="23" t="s">
        <v>187</v>
      </c>
    </row>
    <row r="249" spans="2:65" s="1" customFormat="1" ht="14.4" customHeight="1">
      <c r="B249" s="45"/>
      <c r="C249" s="220" t="s">
        <v>318</v>
      </c>
      <c r="D249" s="220" t="s">
        <v>182</v>
      </c>
      <c r="E249" s="221" t="s">
        <v>430</v>
      </c>
      <c r="F249" s="222" t="s">
        <v>431</v>
      </c>
      <c r="G249" s="223" t="s">
        <v>423</v>
      </c>
      <c r="H249" s="224">
        <v>1</v>
      </c>
      <c r="I249" s="225"/>
      <c r="J249" s="224">
        <f>ROUND(I249*H249,0)</f>
        <v>0</v>
      </c>
      <c r="K249" s="222" t="s">
        <v>193</v>
      </c>
      <c r="L249" s="71"/>
      <c r="M249" s="226" t="s">
        <v>22</v>
      </c>
      <c r="N249" s="227" t="s">
        <v>45</v>
      </c>
      <c r="O249" s="46"/>
      <c r="P249" s="228">
        <f>O249*H249</f>
        <v>0</v>
      </c>
      <c r="Q249" s="228">
        <v>0</v>
      </c>
      <c r="R249" s="228">
        <f>Q249*H249</f>
        <v>0</v>
      </c>
      <c r="S249" s="228">
        <v>0</v>
      </c>
      <c r="T249" s="229">
        <f>S249*H249</f>
        <v>0</v>
      </c>
      <c r="AR249" s="23" t="s">
        <v>224</v>
      </c>
      <c r="AT249" s="23" t="s">
        <v>182</v>
      </c>
      <c r="AU249" s="23" t="s">
        <v>187</v>
      </c>
      <c r="AY249" s="23" t="s">
        <v>180</v>
      </c>
      <c r="BE249" s="230">
        <f>IF(N249="základní",J249,0)</f>
        <v>0</v>
      </c>
      <c r="BF249" s="230">
        <f>IF(N249="snížená",J249,0)</f>
        <v>0</v>
      </c>
      <c r="BG249" s="230">
        <f>IF(N249="zákl. přenesená",J249,0)</f>
        <v>0</v>
      </c>
      <c r="BH249" s="230">
        <f>IF(N249="sníž. přenesená",J249,0)</f>
        <v>0</v>
      </c>
      <c r="BI249" s="230">
        <f>IF(N249="nulová",J249,0)</f>
        <v>0</v>
      </c>
      <c r="BJ249" s="23" t="s">
        <v>187</v>
      </c>
      <c r="BK249" s="230">
        <f>ROUND(I249*H249,0)</f>
        <v>0</v>
      </c>
      <c r="BL249" s="23" t="s">
        <v>224</v>
      </c>
      <c r="BM249" s="23" t="s">
        <v>29</v>
      </c>
    </row>
    <row r="250" spans="2:65" s="1" customFormat="1" ht="22.8" customHeight="1">
      <c r="B250" s="45"/>
      <c r="C250" s="220" t="s">
        <v>432</v>
      </c>
      <c r="D250" s="220" t="s">
        <v>182</v>
      </c>
      <c r="E250" s="221" t="s">
        <v>433</v>
      </c>
      <c r="F250" s="222" t="s">
        <v>434</v>
      </c>
      <c r="G250" s="223" t="s">
        <v>423</v>
      </c>
      <c r="H250" s="224">
        <v>1</v>
      </c>
      <c r="I250" s="225"/>
      <c r="J250" s="224">
        <f>ROUND(I250*H250,0)</f>
        <v>0</v>
      </c>
      <c r="K250" s="222" t="s">
        <v>193</v>
      </c>
      <c r="L250" s="71"/>
      <c r="M250" s="226" t="s">
        <v>22</v>
      </c>
      <c r="N250" s="227" t="s">
        <v>45</v>
      </c>
      <c r="O250" s="46"/>
      <c r="P250" s="228">
        <f>O250*H250</f>
        <v>0</v>
      </c>
      <c r="Q250" s="228">
        <v>0</v>
      </c>
      <c r="R250" s="228">
        <f>Q250*H250</f>
        <v>0</v>
      </c>
      <c r="S250" s="228">
        <v>0</v>
      </c>
      <c r="T250" s="229">
        <f>S250*H250</f>
        <v>0</v>
      </c>
      <c r="AR250" s="23" t="s">
        <v>224</v>
      </c>
      <c r="AT250" s="23" t="s">
        <v>182</v>
      </c>
      <c r="AU250" s="23" t="s">
        <v>187</v>
      </c>
      <c r="AY250" s="23" t="s">
        <v>180</v>
      </c>
      <c r="BE250" s="230">
        <f>IF(N250="základní",J250,0)</f>
        <v>0</v>
      </c>
      <c r="BF250" s="230">
        <f>IF(N250="snížená",J250,0)</f>
        <v>0</v>
      </c>
      <c r="BG250" s="230">
        <f>IF(N250="zákl. přenesená",J250,0)</f>
        <v>0</v>
      </c>
      <c r="BH250" s="230">
        <f>IF(N250="sníž. přenesená",J250,0)</f>
        <v>0</v>
      </c>
      <c r="BI250" s="230">
        <f>IF(N250="nulová",J250,0)</f>
        <v>0</v>
      </c>
      <c r="BJ250" s="23" t="s">
        <v>187</v>
      </c>
      <c r="BK250" s="230">
        <f>ROUND(I250*H250,0)</f>
        <v>0</v>
      </c>
      <c r="BL250" s="23" t="s">
        <v>224</v>
      </c>
      <c r="BM250" s="23" t="s">
        <v>435</v>
      </c>
    </row>
    <row r="251" spans="2:47" s="1" customFormat="1" ht="13.5">
      <c r="B251" s="45"/>
      <c r="C251" s="73"/>
      <c r="D251" s="233" t="s">
        <v>205</v>
      </c>
      <c r="E251" s="73"/>
      <c r="F251" s="254" t="s">
        <v>436</v>
      </c>
      <c r="G251" s="73"/>
      <c r="H251" s="73"/>
      <c r="I251" s="190"/>
      <c r="J251" s="73"/>
      <c r="K251" s="73"/>
      <c r="L251" s="71"/>
      <c r="M251" s="255"/>
      <c r="N251" s="46"/>
      <c r="O251" s="46"/>
      <c r="P251" s="46"/>
      <c r="Q251" s="46"/>
      <c r="R251" s="46"/>
      <c r="S251" s="46"/>
      <c r="T251" s="94"/>
      <c r="AT251" s="23" t="s">
        <v>205</v>
      </c>
      <c r="AU251" s="23" t="s">
        <v>187</v>
      </c>
    </row>
    <row r="252" spans="2:65" s="1" customFormat="1" ht="14.4" customHeight="1">
      <c r="B252" s="45"/>
      <c r="C252" s="220" t="s">
        <v>323</v>
      </c>
      <c r="D252" s="220" t="s">
        <v>182</v>
      </c>
      <c r="E252" s="221" t="s">
        <v>437</v>
      </c>
      <c r="F252" s="222" t="s">
        <v>438</v>
      </c>
      <c r="G252" s="223" t="s">
        <v>423</v>
      </c>
      <c r="H252" s="224">
        <v>1</v>
      </c>
      <c r="I252" s="225"/>
      <c r="J252" s="224">
        <f>ROUND(I252*H252,0)</f>
        <v>0</v>
      </c>
      <c r="K252" s="222" t="s">
        <v>193</v>
      </c>
      <c r="L252" s="71"/>
      <c r="M252" s="226" t="s">
        <v>22</v>
      </c>
      <c r="N252" s="227" t="s">
        <v>45</v>
      </c>
      <c r="O252" s="46"/>
      <c r="P252" s="228">
        <f>O252*H252</f>
        <v>0</v>
      </c>
      <c r="Q252" s="228">
        <v>0</v>
      </c>
      <c r="R252" s="228">
        <f>Q252*H252</f>
        <v>0</v>
      </c>
      <c r="S252" s="228">
        <v>0</v>
      </c>
      <c r="T252" s="229">
        <f>S252*H252</f>
        <v>0</v>
      </c>
      <c r="AR252" s="23" t="s">
        <v>224</v>
      </c>
      <c r="AT252" s="23" t="s">
        <v>182</v>
      </c>
      <c r="AU252" s="23" t="s">
        <v>187</v>
      </c>
      <c r="AY252" s="23" t="s">
        <v>180</v>
      </c>
      <c r="BE252" s="230">
        <f>IF(N252="základní",J252,0)</f>
        <v>0</v>
      </c>
      <c r="BF252" s="230">
        <f>IF(N252="snížená",J252,0)</f>
        <v>0</v>
      </c>
      <c r="BG252" s="230">
        <f>IF(N252="zákl. přenesená",J252,0)</f>
        <v>0</v>
      </c>
      <c r="BH252" s="230">
        <f>IF(N252="sníž. přenesená",J252,0)</f>
        <v>0</v>
      </c>
      <c r="BI252" s="230">
        <f>IF(N252="nulová",J252,0)</f>
        <v>0</v>
      </c>
      <c r="BJ252" s="23" t="s">
        <v>187</v>
      </c>
      <c r="BK252" s="230">
        <f>ROUND(I252*H252,0)</f>
        <v>0</v>
      </c>
      <c r="BL252" s="23" t="s">
        <v>224</v>
      </c>
      <c r="BM252" s="23" t="s">
        <v>439</v>
      </c>
    </row>
    <row r="253" spans="2:65" s="1" customFormat="1" ht="22.8" customHeight="1">
      <c r="B253" s="45"/>
      <c r="C253" s="220" t="s">
        <v>440</v>
      </c>
      <c r="D253" s="220" t="s">
        <v>182</v>
      </c>
      <c r="E253" s="221" t="s">
        <v>441</v>
      </c>
      <c r="F253" s="222" t="s">
        <v>442</v>
      </c>
      <c r="G253" s="223" t="s">
        <v>423</v>
      </c>
      <c r="H253" s="224">
        <v>1</v>
      </c>
      <c r="I253" s="225"/>
      <c r="J253" s="224">
        <f>ROUND(I253*H253,0)</f>
        <v>0</v>
      </c>
      <c r="K253" s="222" t="s">
        <v>193</v>
      </c>
      <c r="L253" s="71"/>
      <c r="M253" s="226" t="s">
        <v>22</v>
      </c>
      <c r="N253" s="227" t="s">
        <v>45</v>
      </c>
      <c r="O253" s="46"/>
      <c r="P253" s="228">
        <f>O253*H253</f>
        <v>0</v>
      </c>
      <c r="Q253" s="228">
        <v>0</v>
      </c>
      <c r="R253" s="228">
        <f>Q253*H253</f>
        <v>0</v>
      </c>
      <c r="S253" s="228">
        <v>0</v>
      </c>
      <c r="T253" s="229">
        <f>S253*H253</f>
        <v>0</v>
      </c>
      <c r="AR253" s="23" t="s">
        <v>224</v>
      </c>
      <c r="AT253" s="23" t="s">
        <v>182</v>
      </c>
      <c r="AU253" s="23" t="s">
        <v>187</v>
      </c>
      <c r="AY253" s="23" t="s">
        <v>180</v>
      </c>
      <c r="BE253" s="230">
        <f>IF(N253="základní",J253,0)</f>
        <v>0</v>
      </c>
      <c r="BF253" s="230">
        <f>IF(N253="snížená",J253,0)</f>
        <v>0</v>
      </c>
      <c r="BG253" s="230">
        <f>IF(N253="zákl. přenesená",J253,0)</f>
        <v>0</v>
      </c>
      <c r="BH253" s="230">
        <f>IF(N253="sníž. přenesená",J253,0)</f>
        <v>0</v>
      </c>
      <c r="BI253" s="230">
        <f>IF(N253="nulová",J253,0)</f>
        <v>0</v>
      </c>
      <c r="BJ253" s="23" t="s">
        <v>187</v>
      </c>
      <c r="BK253" s="230">
        <f>ROUND(I253*H253,0)</f>
        <v>0</v>
      </c>
      <c r="BL253" s="23" t="s">
        <v>224</v>
      </c>
      <c r="BM253" s="23" t="s">
        <v>443</v>
      </c>
    </row>
    <row r="254" spans="2:47" s="1" customFormat="1" ht="13.5">
      <c r="B254" s="45"/>
      <c r="C254" s="73"/>
      <c r="D254" s="233" t="s">
        <v>205</v>
      </c>
      <c r="E254" s="73"/>
      <c r="F254" s="254" t="s">
        <v>444</v>
      </c>
      <c r="G254" s="73"/>
      <c r="H254" s="73"/>
      <c r="I254" s="190"/>
      <c r="J254" s="73"/>
      <c r="K254" s="73"/>
      <c r="L254" s="71"/>
      <c r="M254" s="255"/>
      <c r="N254" s="46"/>
      <c r="O254" s="46"/>
      <c r="P254" s="46"/>
      <c r="Q254" s="46"/>
      <c r="R254" s="46"/>
      <c r="S254" s="46"/>
      <c r="T254" s="94"/>
      <c r="AT254" s="23" t="s">
        <v>205</v>
      </c>
      <c r="AU254" s="23" t="s">
        <v>187</v>
      </c>
    </row>
    <row r="255" spans="2:65" s="1" customFormat="1" ht="22.8" customHeight="1">
      <c r="B255" s="45"/>
      <c r="C255" s="220" t="s">
        <v>329</v>
      </c>
      <c r="D255" s="220" t="s">
        <v>182</v>
      </c>
      <c r="E255" s="221" t="s">
        <v>445</v>
      </c>
      <c r="F255" s="222" t="s">
        <v>446</v>
      </c>
      <c r="G255" s="223" t="s">
        <v>423</v>
      </c>
      <c r="H255" s="224">
        <v>1</v>
      </c>
      <c r="I255" s="225"/>
      <c r="J255" s="224">
        <f>ROUND(I255*H255,0)</f>
        <v>0</v>
      </c>
      <c r="K255" s="222" t="s">
        <v>193</v>
      </c>
      <c r="L255" s="71"/>
      <c r="M255" s="226" t="s">
        <v>22</v>
      </c>
      <c r="N255" s="227" t="s">
        <v>45</v>
      </c>
      <c r="O255" s="46"/>
      <c r="P255" s="228">
        <f>O255*H255</f>
        <v>0</v>
      </c>
      <c r="Q255" s="228">
        <v>0</v>
      </c>
      <c r="R255" s="228">
        <f>Q255*H255</f>
        <v>0</v>
      </c>
      <c r="S255" s="228">
        <v>0</v>
      </c>
      <c r="T255" s="229">
        <f>S255*H255</f>
        <v>0</v>
      </c>
      <c r="AR255" s="23" t="s">
        <v>224</v>
      </c>
      <c r="AT255" s="23" t="s">
        <v>182</v>
      </c>
      <c r="AU255" s="23" t="s">
        <v>187</v>
      </c>
      <c r="AY255" s="23" t="s">
        <v>180</v>
      </c>
      <c r="BE255" s="230">
        <f>IF(N255="základní",J255,0)</f>
        <v>0</v>
      </c>
      <c r="BF255" s="230">
        <f>IF(N255="snížená",J255,0)</f>
        <v>0</v>
      </c>
      <c r="BG255" s="230">
        <f>IF(N255="zákl. přenesená",J255,0)</f>
        <v>0</v>
      </c>
      <c r="BH255" s="230">
        <f>IF(N255="sníž. přenesená",J255,0)</f>
        <v>0</v>
      </c>
      <c r="BI255" s="230">
        <f>IF(N255="nulová",J255,0)</f>
        <v>0</v>
      </c>
      <c r="BJ255" s="23" t="s">
        <v>187</v>
      </c>
      <c r="BK255" s="230">
        <f>ROUND(I255*H255,0)</f>
        <v>0</v>
      </c>
      <c r="BL255" s="23" t="s">
        <v>224</v>
      </c>
      <c r="BM255" s="23" t="s">
        <v>447</v>
      </c>
    </row>
    <row r="256" spans="2:65" s="1" customFormat="1" ht="14.4" customHeight="1">
      <c r="B256" s="45"/>
      <c r="C256" s="220" t="s">
        <v>448</v>
      </c>
      <c r="D256" s="220" t="s">
        <v>182</v>
      </c>
      <c r="E256" s="221" t="s">
        <v>449</v>
      </c>
      <c r="F256" s="222" t="s">
        <v>450</v>
      </c>
      <c r="G256" s="223" t="s">
        <v>423</v>
      </c>
      <c r="H256" s="224">
        <v>1</v>
      </c>
      <c r="I256" s="225"/>
      <c r="J256" s="224">
        <f>ROUND(I256*H256,0)</f>
        <v>0</v>
      </c>
      <c r="K256" s="222" t="s">
        <v>193</v>
      </c>
      <c r="L256" s="71"/>
      <c r="M256" s="226" t="s">
        <v>22</v>
      </c>
      <c r="N256" s="227" t="s">
        <v>45</v>
      </c>
      <c r="O256" s="46"/>
      <c r="P256" s="228">
        <f>O256*H256</f>
        <v>0</v>
      </c>
      <c r="Q256" s="228">
        <v>0</v>
      </c>
      <c r="R256" s="228">
        <f>Q256*H256</f>
        <v>0</v>
      </c>
      <c r="S256" s="228">
        <v>0</v>
      </c>
      <c r="T256" s="229">
        <f>S256*H256</f>
        <v>0</v>
      </c>
      <c r="AR256" s="23" t="s">
        <v>224</v>
      </c>
      <c r="AT256" s="23" t="s">
        <v>182</v>
      </c>
      <c r="AU256" s="23" t="s">
        <v>187</v>
      </c>
      <c r="AY256" s="23" t="s">
        <v>180</v>
      </c>
      <c r="BE256" s="230">
        <f>IF(N256="základní",J256,0)</f>
        <v>0</v>
      </c>
      <c r="BF256" s="230">
        <f>IF(N256="snížená",J256,0)</f>
        <v>0</v>
      </c>
      <c r="BG256" s="230">
        <f>IF(N256="zákl. přenesená",J256,0)</f>
        <v>0</v>
      </c>
      <c r="BH256" s="230">
        <f>IF(N256="sníž. přenesená",J256,0)</f>
        <v>0</v>
      </c>
      <c r="BI256" s="230">
        <f>IF(N256="nulová",J256,0)</f>
        <v>0</v>
      </c>
      <c r="BJ256" s="23" t="s">
        <v>187</v>
      </c>
      <c r="BK256" s="230">
        <f>ROUND(I256*H256,0)</f>
        <v>0</v>
      </c>
      <c r="BL256" s="23" t="s">
        <v>224</v>
      </c>
      <c r="BM256" s="23" t="s">
        <v>451</v>
      </c>
    </row>
    <row r="257" spans="2:47" s="1" customFormat="1" ht="13.5">
      <c r="B257" s="45"/>
      <c r="C257" s="73"/>
      <c r="D257" s="233" t="s">
        <v>205</v>
      </c>
      <c r="E257" s="73"/>
      <c r="F257" s="254" t="s">
        <v>452</v>
      </c>
      <c r="G257" s="73"/>
      <c r="H257" s="73"/>
      <c r="I257" s="190"/>
      <c r="J257" s="73"/>
      <c r="K257" s="73"/>
      <c r="L257" s="71"/>
      <c r="M257" s="255"/>
      <c r="N257" s="46"/>
      <c r="O257" s="46"/>
      <c r="P257" s="46"/>
      <c r="Q257" s="46"/>
      <c r="R257" s="46"/>
      <c r="S257" s="46"/>
      <c r="T257" s="94"/>
      <c r="AT257" s="23" t="s">
        <v>205</v>
      </c>
      <c r="AU257" s="23" t="s">
        <v>187</v>
      </c>
    </row>
    <row r="258" spans="2:65" s="1" customFormat="1" ht="22.8" customHeight="1">
      <c r="B258" s="45"/>
      <c r="C258" s="220" t="s">
        <v>335</v>
      </c>
      <c r="D258" s="220" t="s">
        <v>182</v>
      </c>
      <c r="E258" s="221" t="s">
        <v>453</v>
      </c>
      <c r="F258" s="222" t="s">
        <v>454</v>
      </c>
      <c r="G258" s="223" t="s">
        <v>423</v>
      </c>
      <c r="H258" s="224">
        <v>1</v>
      </c>
      <c r="I258" s="225"/>
      <c r="J258" s="224">
        <f>ROUND(I258*H258,0)</f>
        <v>0</v>
      </c>
      <c r="K258" s="222" t="s">
        <v>193</v>
      </c>
      <c r="L258" s="71"/>
      <c r="M258" s="226" t="s">
        <v>22</v>
      </c>
      <c r="N258" s="227" t="s">
        <v>45</v>
      </c>
      <c r="O258" s="46"/>
      <c r="P258" s="228">
        <f>O258*H258</f>
        <v>0</v>
      </c>
      <c r="Q258" s="228">
        <v>0</v>
      </c>
      <c r="R258" s="228">
        <f>Q258*H258</f>
        <v>0</v>
      </c>
      <c r="S258" s="228">
        <v>0</v>
      </c>
      <c r="T258" s="229">
        <f>S258*H258</f>
        <v>0</v>
      </c>
      <c r="AR258" s="23" t="s">
        <v>224</v>
      </c>
      <c r="AT258" s="23" t="s">
        <v>182</v>
      </c>
      <c r="AU258" s="23" t="s">
        <v>187</v>
      </c>
      <c r="AY258" s="23" t="s">
        <v>180</v>
      </c>
      <c r="BE258" s="230">
        <f>IF(N258="základní",J258,0)</f>
        <v>0</v>
      </c>
      <c r="BF258" s="230">
        <f>IF(N258="snížená",J258,0)</f>
        <v>0</v>
      </c>
      <c r="BG258" s="230">
        <f>IF(N258="zákl. přenesená",J258,0)</f>
        <v>0</v>
      </c>
      <c r="BH258" s="230">
        <f>IF(N258="sníž. přenesená",J258,0)</f>
        <v>0</v>
      </c>
      <c r="BI258" s="230">
        <f>IF(N258="nulová",J258,0)</f>
        <v>0</v>
      </c>
      <c r="BJ258" s="23" t="s">
        <v>187</v>
      </c>
      <c r="BK258" s="230">
        <f>ROUND(I258*H258,0)</f>
        <v>0</v>
      </c>
      <c r="BL258" s="23" t="s">
        <v>224</v>
      </c>
      <c r="BM258" s="23" t="s">
        <v>455</v>
      </c>
    </row>
    <row r="259" spans="2:65" s="1" customFormat="1" ht="22.8" customHeight="1">
      <c r="B259" s="45"/>
      <c r="C259" s="220" t="s">
        <v>456</v>
      </c>
      <c r="D259" s="220" t="s">
        <v>182</v>
      </c>
      <c r="E259" s="221" t="s">
        <v>457</v>
      </c>
      <c r="F259" s="222" t="s">
        <v>458</v>
      </c>
      <c r="G259" s="223" t="s">
        <v>358</v>
      </c>
      <c r="H259" s="224">
        <v>1</v>
      </c>
      <c r="I259" s="225"/>
      <c r="J259" s="224">
        <f>ROUND(I259*H259,0)</f>
        <v>0</v>
      </c>
      <c r="K259" s="222" t="s">
        <v>193</v>
      </c>
      <c r="L259" s="71"/>
      <c r="M259" s="226" t="s">
        <v>22</v>
      </c>
      <c r="N259" s="227" t="s">
        <v>45</v>
      </c>
      <c r="O259" s="46"/>
      <c r="P259" s="228">
        <f>O259*H259</f>
        <v>0</v>
      </c>
      <c r="Q259" s="228">
        <v>0</v>
      </c>
      <c r="R259" s="228">
        <f>Q259*H259</f>
        <v>0</v>
      </c>
      <c r="S259" s="228">
        <v>0</v>
      </c>
      <c r="T259" s="229">
        <f>S259*H259</f>
        <v>0</v>
      </c>
      <c r="AR259" s="23" t="s">
        <v>224</v>
      </c>
      <c r="AT259" s="23" t="s">
        <v>182</v>
      </c>
      <c r="AU259" s="23" t="s">
        <v>187</v>
      </c>
      <c r="AY259" s="23" t="s">
        <v>180</v>
      </c>
      <c r="BE259" s="230">
        <f>IF(N259="základní",J259,0)</f>
        <v>0</v>
      </c>
      <c r="BF259" s="230">
        <f>IF(N259="snížená",J259,0)</f>
        <v>0</v>
      </c>
      <c r="BG259" s="230">
        <f>IF(N259="zákl. přenesená",J259,0)</f>
        <v>0</v>
      </c>
      <c r="BH259" s="230">
        <f>IF(N259="sníž. přenesená",J259,0)</f>
        <v>0</v>
      </c>
      <c r="BI259" s="230">
        <f>IF(N259="nulová",J259,0)</f>
        <v>0</v>
      </c>
      <c r="BJ259" s="23" t="s">
        <v>187</v>
      </c>
      <c r="BK259" s="230">
        <f>ROUND(I259*H259,0)</f>
        <v>0</v>
      </c>
      <c r="BL259" s="23" t="s">
        <v>224</v>
      </c>
      <c r="BM259" s="23" t="s">
        <v>459</v>
      </c>
    </row>
    <row r="260" spans="2:65" s="1" customFormat="1" ht="14.4" customHeight="1">
      <c r="B260" s="45"/>
      <c r="C260" s="220" t="s">
        <v>342</v>
      </c>
      <c r="D260" s="220" t="s">
        <v>182</v>
      </c>
      <c r="E260" s="221" t="s">
        <v>460</v>
      </c>
      <c r="F260" s="222" t="s">
        <v>461</v>
      </c>
      <c r="G260" s="223" t="s">
        <v>423</v>
      </c>
      <c r="H260" s="224">
        <v>3</v>
      </c>
      <c r="I260" s="225"/>
      <c r="J260" s="224">
        <f>ROUND(I260*H260,0)</f>
        <v>0</v>
      </c>
      <c r="K260" s="222" t="s">
        <v>193</v>
      </c>
      <c r="L260" s="71"/>
      <c r="M260" s="226" t="s">
        <v>22</v>
      </c>
      <c r="N260" s="227" t="s">
        <v>45</v>
      </c>
      <c r="O260" s="46"/>
      <c r="P260" s="228">
        <f>O260*H260</f>
        <v>0</v>
      </c>
      <c r="Q260" s="228">
        <v>0</v>
      </c>
      <c r="R260" s="228">
        <f>Q260*H260</f>
        <v>0</v>
      </c>
      <c r="S260" s="228">
        <v>0</v>
      </c>
      <c r="T260" s="229">
        <f>S260*H260</f>
        <v>0</v>
      </c>
      <c r="AR260" s="23" t="s">
        <v>224</v>
      </c>
      <c r="AT260" s="23" t="s">
        <v>182</v>
      </c>
      <c r="AU260" s="23" t="s">
        <v>187</v>
      </c>
      <c r="AY260" s="23" t="s">
        <v>180</v>
      </c>
      <c r="BE260" s="230">
        <f>IF(N260="základní",J260,0)</f>
        <v>0</v>
      </c>
      <c r="BF260" s="230">
        <f>IF(N260="snížená",J260,0)</f>
        <v>0</v>
      </c>
      <c r="BG260" s="230">
        <f>IF(N260="zákl. přenesená",J260,0)</f>
        <v>0</v>
      </c>
      <c r="BH260" s="230">
        <f>IF(N260="sníž. přenesená",J260,0)</f>
        <v>0</v>
      </c>
      <c r="BI260" s="230">
        <f>IF(N260="nulová",J260,0)</f>
        <v>0</v>
      </c>
      <c r="BJ260" s="23" t="s">
        <v>187</v>
      </c>
      <c r="BK260" s="230">
        <f>ROUND(I260*H260,0)</f>
        <v>0</v>
      </c>
      <c r="BL260" s="23" t="s">
        <v>224</v>
      </c>
      <c r="BM260" s="23" t="s">
        <v>462</v>
      </c>
    </row>
    <row r="261" spans="2:65" s="1" customFormat="1" ht="22.8" customHeight="1">
      <c r="B261" s="45"/>
      <c r="C261" s="220" t="s">
        <v>463</v>
      </c>
      <c r="D261" s="220" t="s">
        <v>182</v>
      </c>
      <c r="E261" s="221" t="s">
        <v>464</v>
      </c>
      <c r="F261" s="222" t="s">
        <v>465</v>
      </c>
      <c r="G261" s="223" t="s">
        <v>423</v>
      </c>
      <c r="H261" s="224">
        <v>1</v>
      </c>
      <c r="I261" s="225"/>
      <c r="J261" s="224">
        <f>ROUND(I261*H261,0)</f>
        <v>0</v>
      </c>
      <c r="K261" s="222" t="s">
        <v>193</v>
      </c>
      <c r="L261" s="71"/>
      <c r="M261" s="226" t="s">
        <v>22</v>
      </c>
      <c r="N261" s="227" t="s">
        <v>45</v>
      </c>
      <c r="O261" s="46"/>
      <c r="P261" s="228">
        <f>O261*H261</f>
        <v>0</v>
      </c>
      <c r="Q261" s="228">
        <v>0</v>
      </c>
      <c r="R261" s="228">
        <f>Q261*H261</f>
        <v>0</v>
      </c>
      <c r="S261" s="228">
        <v>0</v>
      </c>
      <c r="T261" s="229">
        <f>S261*H261</f>
        <v>0</v>
      </c>
      <c r="AR261" s="23" t="s">
        <v>224</v>
      </c>
      <c r="AT261" s="23" t="s">
        <v>182</v>
      </c>
      <c r="AU261" s="23" t="s">
        <v>187</v>
      </c>
      <c r="AY261" s="23" t="s">
        <v>180</v>
      </c>
      <c r="BE261" s="230">
        <f>IF(N261="základní",J261,0)</f>
        <v>0</v>
      </c>
      <c r="BF261" s="230">
        <f>IF(N261="snížená",J261,0)</f>
        <v>0</v>
      </c>
      <c r="BG261" s="230">
        <f>IF(N261="zákl. přenesená",J261,0)</f>
        <v>0</v>
      </c>
      <c r="BH261" s="230">
        <f>IF(N261="sníž. přenesená",J261,0)</f>
        <v>0</v>
      </c>
      <c r="BI261" s="230">
        <f>IF(N261="nulová",J261,0)</f>
        <v>0</v>
      </c>
      <c r="BJ261" s="23" t="s">
        <v>187</v>
      </c>
      <c r="BK261" s="230">
        <f>ROUND(I261*H261,0)</f>
        <v>0</v>
      </c>
      <c r="BL261" s="23" t="s">
        <v>224</v>
      </c>
      <c r="BM261" s="23" t="s">
        <v>466</v>
      </c>
    </row>
    <row r="262" spans="2:47" s="1" customFormat="1" ht="13.5">
      <c r="B262" s="45"/>
      <c r="C262" s="73"/>
      <c r="D262" s="233" t="s">
        <v>205</v>
      </c>
      <c r="E262" s="73"/>
      <c r="F262" s="254" t="s">
        <v>467</v>
      </c>
      <c r="G262" s="73"/>
      <c r="H262" s="73"/>
      <c r="I262" s="190"/>
      <c r="J262" s="73"/>
      <c r="K262" s="73"/>
      <c r="L262" s="71"/>
      <c r="M262" s="255"/>
      <c r="N262" s="46"/>
      <c r="O262" s="46"/>
      <c r="P262" s="46"/>
      <c r="Q262" s="46"/>
      <c r="R262" s="46"/>
      <c r="S262" s="46"/>
      <c r="T262" s="94"/>
      <c r="AT262" s="23" t="s">
        <v>205</v>
      </c>
      <c r="AU262" s="23" t="s">
        <v>187</v>
      </c>
    </row>
    <row r="263" spans="2:65" s="1" customFormat="1" ht="14.4" customHeight="1">
      <c r="B263" s="45"/>
      <c r="C263" s="220" t="s">
        <v>345</v>
      </c>
      <c r="D263" s="220" t="s">
        <v>182</v>
      </c>
      <c r="E263" s="221" t="s">
        <v>468</v>
      </c>
      <c r="F263" s="222" t="s">
        <v>469</v>
      </c>
      <c r="G263" s="223" t="s">
        <v>423</v>
      </c>
      <c r="H263" s="224">
        <v>1</v>
      </c>
      <c r="I263" s="225"/>
      <c r="J263" s="224">
        <f>ROUND(I263*H263,0)</f>
        <v>0</v>
      </c>
      <c r="K263" s="222" t="s">
        <v>193</v>
      </c>
      <c r="L263" s="71"/>
      <c r="M263" s="226" t="s">
        <v>22</v>
      </c>
      <c r="N263" s="227" t="s">
        <v>45</v>
      </c>
      <c r="O263" s="46"/>
      <c r="P263" s="228">
        <f>O263*H263</f>
        <v>0</v>
      </c>
      <c r="Q263" s="228">
        <v>0</v>
      </c>
      <c r="R263" s="228">
        <f>Q263*H263</f>
        <v>0</v>
      </c>
      <c r="S263" s="228">
        <v>0</v>
      </c>
      <c r="T263" s="229">
        <f>S263*H263</f>
        <v>0</v>
      </c>
      <c r="AR263" s="23" t="s">
        <v>224</v>
      </c>
      <c r="AT263" s="23" t="s">
        <v>182</v>
      </c>
      <c r="AU263" s="23" t="s">
        <v>187</v>
      </c>
      <c r="AY263" s="23" t="s">
        <v>180</v>
      </c>
      <c r="BE263" s="230">
        <f>IF(N263="základní",J263,0)</f>
        <v>0</v>
      </c>
      <c r="BF263" s="230">
        <f>IF(N263="snížená",J263,0)</f>
        <v>0</v>
      </c>
      <c r="BG263" s="230">
        <f>IF(N263="zákl. přenesená",J263,0)</f>
        <v>0</v>
      </c>
      <c r="BH263" s="230">
        <f>IF(N263="sníž. přenesená",J263,0)</f>
        <v>0</v>
      </c>
      <c r="BI263" s="230">
        <f>IF(N263="nulová",J263,0)</f>
        <v>0</v>
      </c>
      <c r="BJ263" s="23" t="s">
        <v>187</v>
      </c>
      <c r="BK263" s="230">
        <f>ROUND(I263*H263,0)</f>
        <v>0</v>
      </c>
      <c r="BL263" s="23" t="s">
        <v>224</v>
      </c>
      <c r="BM263" s="23" t="s">
        <v>470</v>
      </c>
    </row>
    <row r="264" spans="2:47" s="1" customFormat="1" ht="13.5">
      <c r="B264" s="45"/>
      <c r="C264" s="73"/>
      <c r="D264" s="233" t="s">
        <v>205</v>
      </c>
      <c r="E264" s="73"/>
      <c r="F264" s="254" t="s">
        <v>471</v>
      </c>
      <c r="G264" s="73"/>
      <c r="H264" s="73"/>
      <c r="I264" s="190"/>
      <c r="J264" s="73"/>
      <c r="K264" s="73"/>
      <c r="L264" s="71"/>
      <c r="M264" s="255"/>
      <c r="N264" s="46"/>
      <c r="O264" s="46"/>
      <c r="P264" s="46"/>
      <c r="Q264" s="46"/>
      <c r="R264" s="46"/>
      <c r="S264" s="46"/>
      <c r="T264" s="94"/>
      <c r="AT264" s="23" t="s">
        <v>205</v>
      </c>
      <c r="AU264" s="23" t="s">
        <v>187</v>
      </c>
    </row>
    <row r="265" spans="2:65" s="1" customFormat="1" ht="14.4" customHeight="1">
      <c r="B265" s="45"/>
      <c r="C265" s="220" t="s">
        <v>472</v>
      </c>
      <c r="D265" s="220" t="s">
        <v>182</v>
      </c>
      <c r="E265" s="221" t="s">
        <v>473</v>
      </c>
      <c r="F265" s="222" t="s">
        <v>474</v>
      </c>
      <c r="G265" s="223" t="s">
        <v>423</v>
      </c>
      <c r="H265" s="224">
        <v>1</v>
      </c>
      <c r="I265" s="225"/>
      <c r="J265" s="224">
        <f>ROUND(I265*H265,0)</f>
        <v>0</v>
      </c>
      <c r="K265" s="222" t="s">
        <v>193</v>
      </c>
      <c r="L265" s="71"/>
      <c r="M265" s="226" t="s">
        <v>22</v>
      </c>
      <c r="N265" s="227" t="s">
        <v>45</v>
      </c>
      <c r="O265" s="46"/>
      <c r="P265" s="228">
        <f>O265*H265</f>
        <v>0</v>
      </c>
      <c r="Q265" s="228">
        <v>0</v>
      </c>
      <c r="R265" s="228">
        <f>Q265*H265</f>
        <v>0</v>
      </c>
      <c r="S265" s="228">
        <v>0</v>
      </c>
      <c r="T265" s="229">
        <f>S265*H265</f>
        <v>0</v>
      </c>
      <c r="AR265" s="23" t="s">
        <v>224</v>
      </c>
      <c r="AT265" s="23" t="s">
        <v>182</v>
      </c>
      <c r="AU265" s="23" t="s">
        <v>187</v>
      </c>
      <c r="AY265" s="23" t="s">
        <v>180</v>
      </c>
      <c r="BE265" s="230">
        <f>IF(N265="základní",J265,0)</f>
        <v>0</v>
      </c>
      <c r="BF265" s="230">
        <f>IF(N265="snížená",J265,0)</f>
        <v>0</v>
      </c>
      <c r="BG265" s="230">
        <f>IF(N265="zákl. přenesená",J265,0)</f>
        <v>0</v>
      </c>
      <c r="BH265" s="230">
        <f>IF(N265="sníž. přenesená",J265,0)</f>
        <v>0</v>
      </c>
      <c r="BI265" s="230">
        <f>IF(N265="nulová",J265,0)</f>
        <v>0</v>
      </c>
      <c r="BJ265" s="23" t="s">
        <v>187</v>
      </c>
      <c r="BK265" s="230">
        <f>ROUND(I265*H265,0)</f>
        <v>0</v>
      </c>
      <c r="BL265" s="23" t="s">
        <v>224</v>
      </c>
      <c r="BM265" s="23" t="s">
        <v>475</v>
      </c>
    </row>
    <row r="266" spans="2:47" s="1" customFormat="1" ht="13.5">
      <c r="B266" s="45"/>
      <c r="C266" s="73"/>
      <c r="D266" s="233" t="s">
        <v>205</v>
      </c>
      <c r="E266" s="73"/>
      <c r="F266" s="254" t="s">
        <v>476</v>
      </c>
      <c r="G266" s="73"/>
      <c r="H266" s="73"/>
      <c r="I266" s="190"/>
      <c r="J266" s="73"/>
      <c r="K266" s="73"/>
      <c r="L266" s="71"/>
      <c r="M266" s="255"/>
      <c r="N266" s="46"/>
      <c r="O266" s="46"/>
      <c r="P266" s="46"/>
      <c r="Q266" s="46"/>
      <c r="R266" s="46"/>
      <c r="S266" s="46"/>
      <c r="T266" s="94"/>
      <c r="AT266" s="23" t="s">
        <v>205</v>
      </c>
      <c r="AU266" s="23" t="s">
        <v>187</v>
      </c>
    </row>
    <row r="267" spans="2:65" s="1" customFormat="1" ht="34.2" customHeight="1">
      <c r="B267" s="45"/>
      <c r="C267" s="220" t="s">
        <v>351</v>
      </c>
      <c r="D267" s="220" t="s">
        <v>182</v>
      </c>
      <c r="E267" s="221" t="s">
        <v>477</v>
      </c>
      <c r="F267" s="222" t="s">
        <v>478</v>
      </c>
      <c r="G267" s="223" t="s">
        <v>334</v>
      </c>
      <c r="H267" s="225"/>
      <c r="I267" s="225"/>
      <c r="J267" s="224">
        <f>ROUND(I267*H267,0)</f>
        <v>0</v>
      </c>
      <c r="K267" s="222" t="s">
        <v>193</v>
      </c>
      <c r="L267" s="71"/>
      <c r="M267" s="226" t="s">
        <v>22</v>
      </c>
      <c r="N267" s="227" t="s">
        <v>45</v>
      </c>
      <c r="O267" s="46"/>
      <c r="P267" s="228">
        <f>O267*H267</f>
        <v>0</v>
      </c>
      <c r="Q267" s="228">
        <v>0</v>
      </c>
      <c r="R267" s="228">
        <f>Q267*H267</f>
        <v>0</v>
      </c>
      <c r="S267" s="228">
        <v>0</v>
      </c>
      <c r="T267" s="229">
        <f>S267*H267</f>
        <v>0</v>
      </c>
      <c r="AR267" s="23" t="s">
        <v>224</v>
      </c>
      <c r="AT267" s="23" t="s">
        <v>182</v>
      </c>
      <c r="AU267" s="23" t="s">
        <v>187</v>
      </c>
      <c r="AY267" s="23" t="s">
        <v>180</v>
      </c>
      <c r="BE267" s="230">
        <f>IF(N267="základní",J267,0)</f>
        <v>0</v>
      </c>
      <c r="BF267" s="230">
        <f>IF(N267="snížená",J267,0)</f>
        <v>0</v>
      </c>
      <c r="BG267" s="230">
        <f>IF(N267="zákl. přenesená",J267,0)</f>
        <v>0</v>
      </c>
      <c r="BH267" s="230">
        <f>IF(N267="sníž. přenesená",J267,0)</f>
        <v>0</v>
      </c>
      <c r="BI267" s="230">
        <f>IF(N267="nulová",J267,0)</f>
        <v>0</v>
      </c>
      <c r="BJ267" s="23" t="s">
        <v>187</v>
      </c>
      <c r="BK267" s="230">
        <f>ROUND(I267*H267,0)</f>
        <v>0</v>
      </c>
      <c r="BL267" s="23" t="s">
        <v>224</v>
      </c>
      <c r="BM267" s="23" t="s">
        <v>479</v>
      </c>
    </row>
    <row r="268" spans="2:47" s="1" customFormat="1" ht="13.5">
      <c r="B268" s="45"/>
      <c r="C268" s="73"/>
      <c r="D268" s="233" t="s">
        <v>205</v>
      </c>
      <c r="E268" s="73"/>
      <c r="F268" s="254" t="s">
        <v>480</v>
      </c>
      <c r="G268" s="73"/>
      <c r="H268" s="73"/>
      <c r="I268" s="190"/>
      <c r="J268" s="73"/>
      <c r="K268" s="73"/>
      <c r="L268" s="71"/>
      <c r="M268" s="255"/>
      <c r="N268" s="46"/>
      <c r="O268" s="46"/>
      <c r="P268" s="46"/>
      <c r="Q268" s="46"/>
      <c r="R268" s="46"/>
      <c r="S268" s="46"/>
      <c r="T268" s="94"/>
      <c r="AT268" s="23" t="s">
        <v>205</v>
      </c>
      <c r="AU268" s="23" t="s">
        <v>187</v>
      </c>
    </row>
    <row r="269" spans="2:63" s="10" customFormat="1" ht="29.85" customHeight="1">
      <c r="B269" s="204"/>
      <c r="C269" s="205"/>
      <c r="D269" s="206" t="s">
        <v>72</v>
      </c>
      <c r="E269" s="218" t="s">
        <v>481</v>
      </c>
      <c r="F269" s="218" t="s">
        <v>482</v>
      </c>
      <c r="G269" s="205"/>
      <c r="H269" s="205"/>
      <c r="I269" s="208"/>
      <c r="J269" s="219">
        <f>BK269</f>
        <v>0</v>
      </c>
      <c r="K269" s="205"/>
      <c r="L269" s="210"/>
      <c r="M269" s="211"/>
      <c r="N269" s="212"/>
      <c r="O269" s="212"/>
      <c r="P269" s="213">
        <f>SUM(P270:P296)</f>
        <v>0</v>
      </c>
      <c r="Q269" s="212"/>
      <c r="R269" s="213">
        <f>SUM(R270:R296)</f>
        <v>0</v>
      </c>
      <c r="S269" s="212"/>
      <c r="T269" s="214">
        <f>SUM(T270:T296)</f>
        <v>0</v>
      </c>
      <c r="AR269" s="215" t="s">
        <v>187</v>
      </c>
      <c r="AT269" s="216" t="s">
        <v>72</v>
      </c>
      <c r="AU269" s="216" t="s">
        <v>10</v>
      </c>
      <c r="AY269" s="215" t="s">
        <v>180</v>
      </c>
      <c r="BK269" s="217">
        <f>SUM(BK270:BK296)</f>
        <v>0</v>
      </c>
    </row>
    <row r="270" spans="2:65" s="1" customFormat="1" ht="14.4" customHeight="1">
      <c r="B270" s="45"/>
      <c r="C270" s="220" t="s">
        <v>483</v>
      </c>
      <c r="D270" s="220" t="s">
        <v>182</v>
      </c>
      <c r="E270" s="221" t="s">
        <v>484</v>
      </c>
      <c r="F270" s="222" t="s">
        <v>485</v>
      </c>
      <c r="G270" s="223" t="s">
        <v>269</v>
      </c>
      <c r="H270" s="224">
        <v>1</v>
      </c>
      <c r="I270" s="225"/>
      <c r="J270" s="224">
        <f>ROUND(I270*H270,0)</f>
        <v>0</v>
      </c>
      <c r="K270" s="222" t="s">
        <v>22</v>
      </c>
      <c r="L270" s="71"/>
      <c r="M270" s="226" t="s">
        <v>22</v>
      </c>
      <c r="N270" s="227" t="s">
        <v>45</v>
      </c>
      <c r="O270" s="46"/>
      <c r="P270" s="228">
        <f>O270*H270</f>
        <v>0</v>
      </c>
      <c r="Q270" s="228">
        <v>0</v>
      </c>
      <c r="R270" s="228">
        <f>Q270*H270</f>
        <v>0</v>
      </c>
      <c r="S270" s="228">
        <v>0</v>
      </c>
      <c r="T270" s="229">
        <f>S270*H270</f>
        <v>0</v>
      </c>
      <c r="AR270" s="23" t="s">
        <v>224</v>
      </c>
      <c r="AT270" s="23" t="s">
        <v>182</v>
      </c>
      <c r="AU270" s="23" t="s">
        <v>187</v>
      </c>
      <c r="AY270" s="23" t="s">
        <v>180</v>
      </c>
      <c r="BE270" s="230">
        <f>IF(N270="základní",J270,0)</f>
        <v>0</v>
      </c>
      <c r="BF270" s="230">
        <f>IF(N270="snížená",J270,0)</f>
        <v>0</v>
      </c>
      <c r="BG270" s="230">
        <f>IF(N270="zákl. přenesená",J270,0)</f>
        <v>0</v>
      </c>
      <c r="BH270" s="230">
        <f>IF(N270="sníž. přenesená",J270,0)</f>
        <v>0</v>
      </c>
      <c r="BI270" s="230">
        <f>IF(N270="nulová",J270,0)</f>
        <v>0</v>
      </c>
      <c r="BJ270" s="23" t="s">
        <v>187</v>
      </c>
      <c r="BK270" s="230">
        <f>ROUND(I270*H270,0)</f>
        <v>0</v>
      </c>
      <c r="BL270" s="23" t="s">
        <v>224</v>
      </c>
      <c r="BM270" s="23" t="s">
        <v>486</v>
      </c>
    </row>
    <row r="271" spans="2:65" s="1" customFormat="1" ht="14.4" customHeight="1">
      <c r="B271" s="45"/>
      <c r="C271" s="220" t="s">
        <v>354</v>
      </c>
      <c r="D271" s="220" t="s">
        <v>182</v>
      </c>
      <c r="E271" s="221" t="s">
        <v>487</v>
      </c>
      <c r="F271" s="222" t="s">
        <v>488</v>
      </c>
      <c r="G271" s="223" t="s">
        <v>269</v>
      </c>
      <c r="H271" s="224">
        <v>1</v>
      </c>
      <c r="I271" s="225"/>
      <c r="J271" s="224">
        <f>ROUND(I271*H271,0)</f>
        <v>0</v>
      </c>
      <c r="K271" s="222" t="s">
        <v>22</v>
      </c>
      <c r="L271" s="71"/>
      <c r="M271" s="226" t="s">
        <v>22</v>
      </c>
      <c r="N271" s="227" t="s">
        <v>45</v>
      </c>
      <c r="O271" s="46"/>
      <c r="P271" s="228">
        <f>O271*H271</f>
        <v>0</v>
      </c>
      <c r="Q271" s="228">
        <v>0</v>
      </c>
      <c r="R271" s="228">
        <f>Q271*H271</f>
        <v>0</v>
      </c>
      <c r="S271" s="228">
        <v>0</v>
      </c>
      <c r="T271" s="229">
        <f>S271*H271</f>
        <v>0</v>
      </c>
      <c r="AR271" s="23" t="s">
        <v>224</v>
      </c>
      <c r="AT271" s="23" t="s">
        <v>182</v>
      </c>
      <c r="AU271" s="23" t="s">
        <v>187</v>
      </c>
      <c r="AY271" s="23" t="s">
        <v>180</v>
      </c>
      <c r="BE271" s="230">
        <f>IF(N271="základní",J271,0)</f>
        <v>0</v>
      </c>
      <c r="BF271" s="230">
        <f>IF(N271="snížená",J271,0)</f>
        <v>0</v>
      </c>
      <c r="BG271" s="230">
        <f>IF(N271="zákl. přenesená",J271,0)</f>
        <v>0</v>
      </c>
      <c r="BH271" s="230">
        <f>IF(N271="sníž. přenesená",J271,0)</f>
        <v>0</v>
      </c>
      <c r="BI271" s="230">
        <f>IF(N271="nulová",J271,0)</f>
        <v>0</v>
      </c>
      <c r="BJ271" s="23" t="s">
        <v>187</v>
      </c>
      <c r="BK271" s="230">
        <f>ROUND(I271*H271,0)</f>
        <v>0</v>
      </c>
      <c r="BL271" s="23" t="s">
        <v>224</v>
      </c>
      <c r="BM271" s="23" t="s">
        <v>489</v>
      </c>
    </row>
    <row r="272" spans="2:65" s="1" customFormat="1" ht="14.4" customHeight="1">
      <c r="B272" s="45"/>
      <c r="C272" s="220" t="s">
        <v>490</v>
      </c>
      <c r="D272" s="220" t="s">
        <v>182</v>
      </c>
      <c r="E272" s="221" t="s">
        <v>491</v>
      </c>
      <c r="F272" s="222" t="s">
        <v>492</v>
      </c>
      <c r="G272" s="223" t="s">
        <v>269</v>
      </c>
      <c r="H272" s="224">
        <v>2</v>
      </c>
      <c r="I272" s="225"/>
      <c r="J272" s="224">
        <f>ROUND(I272*H272,0)</f>
        <v>0</v>
      </c>
      <c r="K272" s="222" t="s">
        <v>22</v>
      </c>
      <c r="L272" s="71"/>
      <c r="M272" s="226" t="s">
        <v>22</v>
      </c>
      <c r="N272" s="227" t="s">
        <v>45</v>
      </c>
      <c r="O272" s="46"/>
      <c r="P272" s="228">
        <f>O272*H272</f>
        <v>0</v>
      </c>
      <c r="Q272" s="228">
        <v>0</v>
      </c>
      <c r="R272" s="228">
        <f>Q272*H272</f>
        <v>0</v>
      </c>
      <c r="S272" s="228">
        <v>0</v>
      </c>
      <c r="T272" s="229">
        <f>S272*H272</f>
        <v>0</v>
      </c>
      <c r="AR272" s="23" t="s">
        <v>224</v>
      </c>
      <c r="AT272" s="23" t="s">
        <v>182</v>
      </c>
      <c r="AU272" s="23" t="s">
        <v>187</v>
      </c>
      <c r="AY272" s="23" t="s">
        <v>180</v>
      </c>
      <c r="BE272" s="230">
        <f>IF(N272="základní",J272,0)</f>
        <v>0</v>
      </c>
      <c r="BF272" s="230">
        <f>IF(N272="snížená",J272,0)</f>
        <v>0</v>
      </c>
      <c r="BG272" s="230">
        <f>IF(N272="zákl. přenesená",J272,0)</f>
        <v>0</v>
      </c>
      <c r="BH272" s="230">
        <f>IF(N272="sníž. přenesená",J272,0)</f>
        <v>0</v>
      </c>
      <c r="BI272" s="230">
        <f>IF(N272="nulová",J272,0)</f>
        <v>0</v>
      </c>
      <c r="BJ272" s="23" t="s">
        <v>187</v>
      </c>
      <c r="BK272" s="230">
        <f>ROUND(I272*H272,0)</f>
        <v>0</v>
      </c>
      <c r="BL272" s="23" t="s">
        <v>224</v>
      </c>
      <c r="BM272" s="23" t="s">
        <v>493</v>
      </c>
    </row>
    <row r="273" spans="2:65" s="1" customFormat="1" ht="14.4" customHeight="1">
      <c r="B273" s="45"/>
      <c r="C273" s="220" t="s">
        <v>359</v>
      </c>
      <c r="D273" s="220" t="s">
        <v>182</v>
      </c>
      <c r="E273" s="221" t="s">
        <v>494</v>
      </c>
      <c r="F273" s="222" t="s">
        <v>495</v>
      </c>
      <c r="G273" s="223" t="s">
        <v>203</v>
      </c>
      <c r="H273" s="224">
        <v>18</v>
      </c>
      <c r="I273" s="225"/>
      <c r="J273" s="224">
        <f>ROUND(I273*H273,0)</f>
        <v>0</v>
      </c>
      <c r="K273" s="222" t="s">
        <v>22</v>
      </c>
      <c r="L273" s="71"/>
      <c r="M273" s="226" t="s">
        <v>22</v>
      </c>
      <c r="N273" s="227" t="s">
        <v>45</v>
      </c>
      <c r="O273" s="46"/>
      <c r="P273" s="228">
        <f>O273*H273</f>
        <v>0</v>
      </c>
      <c r="Q273" s="228">
        <v>0</v>
      </c>
      <c r="R273" s="228">
        <f>Q273*H273</f>
        <v>0</v>
      </c>
      <c r="S273" s="228">
        <v>0</v>
      </c>
      <c r="T273" s="229">
        <f>S273*H273</f>
        <v>0</v>
      </c>
      <c r="AR273" s="23" t="s">
        <v>224</v>
      </c>
      <c r="AT273" s="23" t="s">
        <v>182</v>
      </c>
      <c r="AU273" s="23" t="s">
        <v>187</v>
      </c>
      <c r="AY273" s="23" t="s">
        <v>180</v>
      </c>
      <c r="BE273" s="230">
        <f>IF(N273="základní",J273,0)</f>
        <v>0</v>
      </c>
      <c r="BF273" s="230">
        <f>IF(N273="snížená",J273,0)</f>
        <v>0</v>
      </c>
      <c r="BG273" s="230">
        <f>IF(N273="zákl. přenesená",J273,0)</f>
        <v>0</v>
      </c>
      <c r="BH273" s="230">
        <f>IF(N273="sníž. přenesená",J273,0)</f>
        <v>0</v>
      </c>
      <c r="BI273" s="230">
        <f>IF(N273="nulová",J273,0)</f>
        <v>0</v>
      </c>
      <c r="BJ273" s="23" t="s">
        <v>187</v>
      </c>
      <c r="BK273" s="230">
        <f>ROUND(I273*H273,0)</f>
        <v>0</v>
      </c>
      <c r="BL273" s="23" t="s">
        <v>224</v>
      </c>
      <c r="BM273" s="23" t="s">
        <v>496</v>
      </c>
    </row>
    <row r="274" spans="2:65" s="1" customFormat="1" ht="14.4" customHeight="1">
      <c r="B274" s="45"/>
      <c r="C274" s="220" t="s">
        <v>497</v>
      </c>
      <c r="D274" s="220" t="s">
        <v>182</v>
      </c>
      <c r="E274" s="221" t="s">
        <v>498</v>
      </c>
      <c r="F274" s="222" t="s">
        <v>499</v>
      </c>
      <c r="G274" s="223" t="s">
        <v>203</v>
      </c>
      <c r="H274" s="224">
        <v>60</v>
      </c>
      <c r="I274" s="225"/>
      <c r="J274" s="224">
        <f>ROUND(I274*H274,0)</f>
        <v>0</v>
      </c>
      <c r="K274" s="222" t="s">
        <v>22</v>
      </c>
      <c r="L274" s="71"/>
      <c r="M274" s="226" t="s">
        <v>22</v>
      </c>
      <c r="N274" s="227" t="s">
        <v>45</v>
      </c>
      <c r="O274" s="46"/>
      <c r="P274" s="228">
        <f>O274*H274</f>
        <v>0</v>
      </c>
      <c r="Q274" s="228">
        <v>0</v>
      </c>
      <c r="R274" s="228">
        <f>Q274*H274</f>
        <v>0</v>
      </c>
      <c r="S274" s="228">
        <v>0</v>
      </c>
      <c r="T274" s="229">
        <f>S274*H274</f>
        <v>0</v>
      </c>
      <c r="AR274" s="23" t="s">
        <v>224</v>
      </c>
      <c r="AT274" s="23" t="s">
        <v>182</v>
      </c>
      <c r="AU274" s="23" t="s">
        <v>187</v>
      </c>
      <c r="AY274" s="23" t="s">
        <v>180</v>
      </c>
      <c r="BE274" s="230">
        <f>IF(N274="základní",J274,0)</f>
        <v>0</v>
      </c>
      <c r="BF274" s="230">
        <f>IF(N274="snížená",J274,0)</f>
        <v>0</v>
      </c>
      <c r="BG274" s="230">
        <f>IF(N274="zákl. přenesená",J274,0)</f>
        <v>0</v>
      </c>
      <c r="BH274" s="230">
        <f>IF(N274="sníž. přenesená",J274,0)</f>
        <v>0</v>
      </c>
      <c r="BI274" s="230">
        <f>IF(N274="nulová",J274,0)</f>
        <v>0</v>
      </c>
      <c r="BJ274" s="23" t="s">
        <v>187</v>
      </c>
      <c r="BK274" s="230">
        <f>ROUND(I274*H274,0)</f>
        <v>0</v>
      </c>
      <c r="BL274" s="23" t="s">
        <v>224</v>
      </c>
      <c r="BM274" s="23" t="s">
        <v>500</v>
      </c>
    </row>
    <row r="275" spans="2:65" s="1" customFormat="1" ht="14.4" customHeight="1">
      <c r="B275" s="45"/>
      <c r="C275" s="220" t="s">
        <v>363</v>
      </c>
      <c r="D275" s="220" t="s">
        <v>182</v>
      </c>
      <c r="E275" s="221" t="s">
        <v>501</v>
      </c>
      <c r="F275" s="222" t="s">
        <v>502</v>
      </c>
      <c r="G275" s="223" t="s">
        <v>203</v>
      </c>
      <c r="H275" s="224">
        <v>100</v>
      </c>
      <c r="I275" s="225"/>
      <c r="J275" s="224">
        <f>ROUND(I275*H275,0)</f>
        <v>0</v>
      </c>
      <c r="K275" s="222" t="s">
        <v>22</v>
      </c>
      <c r="L275" s="71"/>
      <c r="M275" s="226" t="s">
        <v>22</v>
      </c>
      <c r="N275" s="227" t="s">
        <v>45</v>
      </c>
      <c r="O275" s="46"/>
      <c r="P275" s="228">
        <f>O275*H275</f>
        <v>0</v>
      </c>
      <c r="Q275" s="228">
        <v>0</v>
      </c>
      <c r="R275" s="228">
        <f>Q275*H275</f>
        <v>0</v>
      </c>
      <c r="S275" s="228">
        <v>0</v>
      </c>
      <c r="T275" s="229">
        <f>S275*H275</f>
        <v>0</v>
      </c>
      <c r="AR275" s="23" t="s">
        <v>224</v>
      </c>
      <c r="AT275" s="23" t="s">
        <v>182</v>
      </c>
      <c r="AU275" s="23" t="s">
        <v>187</v>
      </c>
      <c r="AY275" s="23" t="s">
        <v>180</v>
      </c>
      <c r="BE275" s="230">
        <f>IF(N275="základní",J275,0)</f>
        <v>0</v>
      </c>
      <c r="BF275" s="230">
        <f>IF(N275="snížená",J275,0)</f>
        <v>0</v>
      </c>
      <c r="BG275" s="230">
        <f>IF(N275="zákl. přenesená",J275,0)</f>
        <v>0</v>
      </c>
      <c r="BH275" s="230">
        <f>IF(N275="sníž. přenesená",J275,0)</f>
        <v>0</v>
      </c>
      <c r="BI275" s="230">
        <f>IF(N275="nulová",J275,0)</f>
        <v>0</v>
      </c>
      <c r="BJ275" s="23" t="s">
        <v>187</v>
      </c>
      <c r="BK275" s="230">
        <f>ROUND(I275*H275,0)</f>
        <v>0</v>
      </c>
      <c r="BL275" s="23" t="s">
        <v>224</v>
      </c>
      <c r="BM275" s="23" t="s">
        <v>503</v>
      </c>
    </row>
    <row r="276" spans="2:65" s="1" customFormat="1" ht="14.4" customHeight="1">
      <c r="B276" s="45"/>
      <c r="C276" s="220" t="s">
        <v>504</v>
      </c>
      <c r="D276" s="220" t="s">
        <v>182</v>
      </c>
      <c r="E276" s="221" t="s">
        <v>505</v>
      </c>
      <c r="F276" s="222" t="s">
        <v>506</v>
      </c>
      <c r="G276" s="223" t="s">
        <v>203</v>
      </c>
      <c r="H276" s="224">
        <v>25</v>
      </c>
      <c r="I276" s="225"/>
      <c r="J276" s="224">
        <f>ROUND(I276*H276,0)</f>
        <v>0</v>
      </c>
      <c r="K276" s="222" t="s">
        <v>22</v>
      </c>
      <c r="L276" s="71"/>
      <c r="M276" s="226" t="s">
        <v>22</v>
      </c>
      <c r="N276" s="227" t="s">
        <v>45</v>
      </c>
      <c r="O276" s="46"/>
      <c r="P276" s="228">
        <f>O276*H276</f>
        <v>0</v>
      </c>
      <c r="Q276" s="228">
        <v>0</v>
      </c>
      <c r="R276" s="228">
        <f>Q276*H276</f>
        <v>0</v>
      </c>
      <c r="S276" s="228">
        <v>0</v>
      </c>
      <c r="T276" s="229">
        <f>S276*H276</f>
        <v>0</v>
      </c>
      <c r="AR276" s="23" t="s">
        <v>224</v>
      </c>
      <c r="AT276" s="23" t="s">
        <v>182</v>
      </c>
      <c r="AU276" s="23" t="s">
        <v>187</v>
      </c>
      <c r="AY276" s="23" t="s">
        <v>180</v>
      </c>
      <c r="BE276" s="230">
        <f>IF(N276="základní",J276,0)</f>
        <v>0</v>
      </c>
      <c r="BF276" s="230">
        <f>IF(N276="snížená",J276,0)</f>
        <v>0</v>
      </c>
      <c r="BG276" s="230">
        <f>IF(N276="zákl. přenesená",J276,0)</f>
        <v>0</v>
      </c>
      <c r="BH276" s="230">
        <f>IF(N276="sníž. přenesená",J276,0)</f>
        <v>0</v>
      </c>
      <c r="BI276" s="230">
        <f>IF(N276="nulová",J276,0)</f>
        <v>0</v>
      </c>
      <c r="BJ276" s="23" t="s">
        <v>187</v>
      </c>
      <c r="BK276" s="230">
        <f>ROUND(I276*H276,0)</f>
        <v>0</v>
      </c>
      <c r="BL276" s="23" t="s">
        <v>224</v>
      </c>
      <c r="BM276" s="23" t="s">
        <v>507</v>
      </c>
    </row>
    <row r="277" spans="2:65" s="1" customFormat="1" ht="14.4" customHeight="1">
      <c r="B277" s="45"/>
      <c r="C277" s="220" t="s">
        <v>367</v>
      </c>
      <c r="D277" s="220" t="s">
        <v>182</v>
      </c>
      <c r="E277" s="221" t="s">
        <v>508</v>
      </c>
      <c r="F277" s="222" t="s">
        <v>509</v>
      </c>
      <c r="G277" s="223" t="s">
        <v>203</v>
      </c>
      <c r="H277" s="224">
        <v>18</v>
      </c>
      <c r="I277" s="225"/>
      <c r="J277" s="224">
        <f>ROUND(I277*H277,0)</f>
        <v>0</v>
      </c>
      <c r="K277" s="222" t="s">
        <v>22</v>
      </c>
      <c r="L277" s="71"/>
      <c r="M277" s="226" t="s">
        <v>22</v>
      </c>
      <c r="N277" s="227" t="s">
        <v>45</v>
      </c>
      <c r="O277" s="46"/>
      <c r="P277" s="228">
        <f>O277*H277</f>
        <v>0</v>
      </c>
      <c r="Q277" s="228">
        <v>0</v>
      </c>
      <c r="R277" s="228">
        <f>Q277*H277</f>
        <v>0</v>
      </c>
      <c r="S277" s="228">
        <v>0</v>
      </c>
      <c r="T277" s="229">
        <f>S277*H277</f>
        <v>0</v>
      </c>
      <c r="AR277" s="23" t="s">
        <v>224</v>
      </c>
      <c r="AT277" s="23" t="s">
        <v>182</v>
      </c>
      <c r="AU277" s="23" t="s">
        <v>187</v>
      </c>
      <c r="AY277" s="23" t="s">
        <v>180</v>
      </c>
      <c r="BE277" s="230">
        <f>IF(N277="základní",J277,0)</f>
        <v>0</v>
      </c>
      <c r="BF277" s="230">
        <f>IF(N277="snížená",J277,0)</f>
        <v>0</v>
      </c>
      <c r="BG277" s="230">
        <f>IF(N277="zákl. přenesená",J277,0)</f>
        <v>0</v>
      </c>
      <c r="BH277" s="230">
        <f>IF(N277="sníž. přenesená",J277,0)</f>
        <v>0</v>
      </c>
      <c r="BI277" s="230">
        <f>IF(N277="nulová",J277,0)</f>
        <v>0</v>
      </c>
      <c r="BJ277" s="23" t="s">
        <v>187</v>
      </c>
      <c r="BK277" s="230">
        <f>ROUND(I277*H277,0)</f>
        <v>0</v>
      </c>
      <c r="BL277" s="23" t="s">
        <v>224</v>
      </c>
      <c r="BM277" s="23" t="s">
        <v>510</v>
      </c>
    </row>
    <row r="278" spans="2:65" s="1" customFormat="1" ht="14.4" customHeight="1">
      <c r="B278" s="45"/>
      <c r="C278" s="220" t="s">
        <v>511</v>
      </c>
      <c r="D278" s="220" t="s">
        <v>182</v>
      </c>
      <c r="E278" s="221" t="s">
        <v>512</v>
      </c>
      <c r="F278" s="222" t="s">
        <v>513</v>
      </c>
      <c r="G278" s="223" t="s">
        <v>203</v>
      </c>
      <c r="H278" s="224">
        <v>3</v>
      </c>
      <c r="I278" s="225"/>
      <c r="J278" s="224">
        <f>ROUND(I278*H278,0)</f>
        <v>0</v>
      </c>
      <c r="K278" s="222" t="s">
        <v>22</v>
      </c>
      <c r="L278" s="71"/>
      <c r="M278" s="226" t="s">
        <v>22</v>
      </c>
      <c r="N278" s="227" t="s">
        <v>45</v>
      </c>
      <c r="O278" s="46"/>
      <c r="P278" s="228">
        <f>O278*H278</f>
        <v>0</v>
      </c>
      <c r="Q278" s="228">
        <v>0</v>
      </c>
      <c r="R278" s="228">
        <f>Q278*H278</f>
        <v>0</v>
      </c>
      <c r="S278" s="228">
        <v>0</v>
      </c>
      <c r="T278" s="229">
        <f>S278*H278</f>
        <v>0</v>
      </c>
      <c r="AR278" s="23" t="s">
        <v>224</v>
      </c>
      <c r="AT278" s="23" t="s">
        <v>182</v>
      </c>
      <c r="AU278" s="23" t="s">
        <v>187</v>
      </c>
      <c r="AY278" s="23" t="s">
        <v>180</v>
      </c>
      <c r="BE278" s="230">
        <f>IF(N278="základní",J278,0)</f>
        <v>0</v>
      </c>
      <c r="BF278" s="230">
        <f>IF(N278="snížená",J278,0)</f>
        <v>0</v>
      </c>
      <c r="BG278" s="230">
        <f>IF(N278="zákl. přenesená",J278,0)</f>
        <v>0</v>
      </c>
      <c r="BH278" s="230">
        <f>IF(N278="sníž. přenesená",J278,0)</f>
        <v>0</v>
      </c>
      <c r="BI278" s="230">
        <f>IF(N278="nulová",J278,0)</f>
        <v>0</v>
      </c>
      <c r="BJ278" s="23" t="s">
        <v>187</v>
      </c>
      <c r="BK278" s="230">
        <f>ROUND(I278*H278,0)</f>
        <v>0</v>
      </c>
      <c r="BL278" s="23" t="s">
        <v>224</v>
      </c>
      <c r="BM278" s="23" t="s">
        <v>514</v>
      </c>
    </row>
    <row r="279" spans="2:65" s="1" customFormat="1" ht="14.4" customHeight="1">
      <c r="B279" s="45"/>
      <c r="C279" s="220" t="s">
        <v>370</v>
      </c>
      <c r="D279" s="220" t="s">
        <v>182</v>
      </c>
      <c r="E279" s="221" t="s">
        <v>515</v>
      </c>
      <c r="F279" s="222" t="s">
        <v>516</v>
      </c>
      <c r="G279" s="223" t="s">
        <v>269</v>
      </c>
      <c r="H279" s="224">
        <v>28</v>
      </c>
      <c r="I279" s="225"/>
      <c r="J279" s="224">
        <f>ROUND(I279*H279,0)</f>
        <v>0</v>
      </c>
      <c r="K279" s="222" t="s">
        <v>22</v>
      </c>
      <c r="L279" s="71"/>
      <c r="M279" s="226" t="s">
        <v>22</v>
      </c>
      <c r="N279" s="227" t="s">
        <v>45</v>
      </c>
      <c r="O279" s="46"/>
      <c r="P279" s="228">
        <f>O279*H279</f>
        <v>0</v>
      </c>
      <c r="Q279" s="228">
        <v>0</v>
      </c>
      <c r="R279" s="228">
        <f>Q279*H279</f>
        <v>0</v>
      </c>
      <c r="S279" s="228">
        <v>0</v>
      </c>
      <c r="T279" s="229">
        <f>S279*H279</f>
        <v>0</v>
      </c>
      <c r="AR279" s="23" t="s">
        <v>224</v>
      </c>
      <c r="AT279" s="23" t="s">
        <v>182</v>
      </c>
      <c r="AU279" s="23" t="s">
        <v>187</v>
      </c>
      <c r="AY279" s="23" t="s">
        <v>180</v>
      </c>
      <c r="BE279" s="230">
        <f>IF(N279="základní",J279,0)</f>
        <v>0</v>
      </c>
      <c r="BF279" s="230">
        <f>IF(N279="snížená",J279,0)</f>
        <v>0</v>
      </c>
      <c r="BG279" s="230">
        <f>IF(N279="zákl. přenesená",J279,0)</f>
        <v>0</v>
      </c>
      <c r="BH279" s="230">
        <f>IF(N279="sníž. přenesená",J279,0)</f>
        <v>0</v>
      </c>
      <c r="BI279" s="230">
        <f>IF(N279="nulová",J279,0)</f>
        <v>0</v>
      </c>
      <c r="BJ279" s="23" t="s">
        <v>187</v>
      </c>
      <c r="BK279" s="230">
        <f>ROUND(I279*H279,0)</f>
        <v>0</v>
      </c>
      <c r="BL279" s="23" t="s">
        <v>224</v>
      </c>
      <c r="BM279" s="23" t="s">
        <v>517</v>
      </c>
    </row>
    <row r="280" spans="2:65" s="1" customFormat="1" ht="14.4" customHeight="1">
      <c r="B280" s="45"/>
      <c r="C280" s="220" t="s">
        <v>518</v>
      </c>
      <c r="D280" s="220" t="s">
        <v>182</v>
      </c>
      <c r="E280" s="221" t="s">
        <v>519</v>
      </c>
      <c r="F280" s="222" t="s">
        <v>520</v>
      </c>
      <c r="G280" s="223" t="s">
        <v>269</v>
      </c>
      <c r="H280" s="224">
        <v>4</v>
      </c>
      <c r="I280" s="225"/>
      <c r="J280" s="224">
        <f>ROUND(I280*H280,0)</f>
        <v>0</v>
      </c>
      <c r="K280" s="222" t="s">
        <v>22</v>
      </c>
      <c r="L280" s="71"/>
      <c r="M280" s="226" t="s">
        <v>22</v>
      </c>
      <c r="N280" s="227" t="s">
        <v>45</v>
      </c>
      <c r="O280" s="46"/>
      <c r="P280" s="228">
        <f>O280*H280</f>
        <v>0</v>
      </c>
      <c r="Q280" s="228">
        <v>0</v>
      </c>
      <c r="R280" s="228">
        <f>Q280*H280</f>
        <v>0</v>
      </c>
      <c r="S280" s="228">
        <v>0</v>
      </c>
      <c r="T280" s="229">
        <f>S280*H280</f>
        <v>0</v>
      </c>
      <c r="AR280" s="23" t="s">
        <v>224</v>
      </c>
      <c r="AT280" s="23" t="s">
        <v>182</v>
      </c>
      <c r="AU280" s="23" t="s">
        <v>187</v>
      </c>
      <c r="AY280" s="23" t="s">
        <v>180</v>
      </c>
      <c r="BE280" s="230">
        <f>IF(N280="základní",J280,0)</f>
        <v>0</v>
      </c>
      <c r="BF280" s="230">
        <f>IF(N280="snížená",J280,0)</f>
        <v>0</v>
      </c>
      <c r="BG280" s="230">
        <f>IF(N280="zákl. přenesená",J280,0)</f>
        <v>0</v>
      </c>
      <c r="BH280" s="230">
        <f>IF(N280="sníž. přenesená",J280,0)</f>
        <v>0</v>
      </c>
      <c r="BI280" s="230">
        <f>IF(N280="nulová",J280,0)</f>
        <v>0</v>
      </c>
      <c r="BJ280" s="23" t="s">
        <v>187</v>
      </c>
      <c r="BK280" s="230">
        <f>ROUND(I280*H280,0)</f>
        <v>0</v>
      </c>
      <c r="BL280" s="23" t="s">
        <v>224</v>
      </c>
      <c r="BM280" s="23" t="s">
        <v>521</v>
      </c>
    </row>
    <row r="281" spans="2:65" s="1" customFormat="1" ht="14.4" customHeight="1">
      <c r="B281" s="45"/>
      <c r="C281" s="220" t="s">
        <v>374</v>
      </c>
      <c r="D281" s="220" t="s">
        <v>182</v>
      </c>
      <c r="E281" s="221" t="s">
        <v>522</v>
      </c>
      <c r="F281" s="222" t="s">
        <v>523</v>
      </c>
      <c r="G281" s="223" t="s">
        <v>269</v>
      </c>
      <c r="H281" s="224">
        <v>2</v>
      </c>
      <c r="I281" s="225"/>
      <c r="J281" s="224">
        <f>ROUND(I281*H281,0)</f>
        <v>0</v>
      </c>
      <c r="K281" s="222" t="s">
        <v>22</v>
      </c>
      <c r="L281" s="71"/>
      <c r="M281" s="226" t="s">
        <v>22</v>
      </c>
      <c r="N281" s="227" t="s">
        <v>45</v>
      </c>
      <c r="O281" s="46"/>
      <c r="P281" s="228">
        <f>O281*H281</f>
        <v>0</v>
      </c>
      <c r="Q281" s="228">
        <v>0</v>
      </c>
      <c r="R281" s="228">
        <f>Q281*H281</f>
        <v>0</v>
      </c>
      <c r="S281" s="228">
        <v>0</v>
      </c>
      <c r="T281" s="229">
        <f>S281*H281</f>
        <v>0</v>
      </c>
      <c r="AR281" s="23" t="s">
        <v>224</v>
      </c>
      <c r="AT281" s="23" t="s">
        <v>182</v>
      </c>
      <c r="AU281" s="23" t="s">
        <v>187</v>
      </c>
      <c r="AY281" s="23" t="s">
        <v>180</v>
      </c>
      <c r="BE281" s="230">
        <f>IF(N281="základní",J281,0)</f>
        <v>0</v>
      </c>
      <c r="BF281" s="230">
        <f>IF(N281="snížená",J281,0)</f>
        <v>0</v>
      </c>
      <c r="BG281" s="230">
        <f>IF(N281="zákl. přenesená",J281,0)</f>
        <v>0</v>
      </c>
      <c r="BH281" s="230">
        <f>IF(N281="sníž. přenesená",J281,0)</f>
        <v>0</v>
      </c>
      <c r="BI281" s="230">
        <f>IF(N281="nulová",J281,0)</f>
        <v>0</v>
      </c>
      <c r="BJ281" s="23" t="s">
        <v>187</v>
      </c>
      <c r="BK281" s="230">
        <f>ROUND(I281*H281,0)</f>
        <v>0</v>
      </c>
      <c r="BL281" s="23" t="s">
        <v>224</v>
      </c>
      <c r="BM281" s="23" t="s">
        <v>524</v>
      </c>
    </row>
    <row r="282" spans="2:65" s="1" customFormat="1" ht="14.4" customHeight="1">
      <c r="B282" s="45"/>
      <c r="C282" s="220" t="s">
        <v>525</v>
      </c>
      <c r="D282" s="220" t="s">
        <v>182</v>
      </c>
      <c r="E282" s="221" t="s">
        <v>526</v>
      </c>
      <c r="F282" s="222" t="s">
        <v>527</v>
      </c>
      <c r="G282" s="223" t="s">
        <v>269</v>
      </c>
      <c r="H282" s="224">
        <v>15</v>
      </c>
      <c r="I282" s="225"/>
      <c r="J282" s="224">
        <f>ROUND(I282*H282,0)</f>
        <v>0</v>
      </c>
      <c r="K282" s="222" t="s">
        <v>22</v>
      </c>
      <c r="L282" s="71"/>
      <c r="M282" s="226" t="s">
        <v>22</v>
      </c>
      <c r="N282" s="227" t="s">
        <v>45</v>
      </c>
      <c r="O282" s="46"/>
      <c r="P282" s="228">
        <f>O282*H282</f>
        <v>0</v>
      </c>
      <c r="Q282" s="228">
        <v>0</v>
      </c>
      <c r="R282" s="228">
        <f>Q282*H282</f>
        <v>0</v>
      </c>
      <c r="S282" s="228">
        <v>0</v>
      </c>
      <c r="T282" s="229">
        <f>S282*H282</f>
        <v>0</v>
      </c>
      <c r="AR282" s="23" t="s">
        <v>224</v>
      </c>
      <c r="AT282" s="23" t="s">
        <v>182</v>
      </c>
      <c r="AU282" s="23" t="s">
        <v>187</v>
      </c>
      <c r="AY282" s="23" t="s">
        <v>180</v>
      </c>
      <c r="BE282" s="230">
        <f>IF(N282="základní",J282,0)</f>
        <v>0</v>
      </c>
      <c r="BF282" s="230">
        <f>IF(N282="snížená",J282,0)</f>
        <v>0</v>
      </c>
      <c r="BG282" s="230">
        <f>IF(N282="zákl. přenesená",J282,0)</f>
        <v>0</v>
      </c>
      <c r="BH282" s="230">
        <f>IF(N282="sníž. přenesená",J282,0)</f>
        <v>0</v>
      </c>
      <c r="BI282" s="230">
        <f>IF(N282="nulová",J282,0)</f>
        <v>0</v>
      </c>
      <c r="BJ282" s="23" t="s">
        <v>187</v>
      </c>
      <c r="BK282" s="230">
        <f>ROUND(I282*H282,0)</f>
        <v>0</v>
      </c>
      <c r="BL282" s="23" t="s">
        <v>224</v>
      </c>
      <c r="BM282" s="23" t="s">
        <v>528</v>
      </c>
    </row>
    <row r="283" spans="2:65" s="1" customFormat="1" ht="14.4" customHeight="1">
      <c r="B283" s="45"/>
      <c r="C283" s="220" t="s">
        <v>378</v>
      </c>
      <c r="D283" s="220" t="s">
        <v>182</v>
      </c>
      <c r="E283" s="221" t="s">
        <v>529</v>
      </c>
      <c r="F283" s="222" t="s">
        <v>530</v>
      </c>
      <c r="G283" s="223" t="s">
        <v>269</v>
      </c>
      <c r="H283" s="224">
        <v>21</v>
      </c>
      <c r="I283" s="225"/>
      <c r="J283" s="224">
        <f>ROUND(I283*H283,0)</f>
        <v>0</v>
      </c>
      <c r="K283" s="222" t="s">
        <v>22</v>
      </c>
      <c r="L283" s="71"/>
      <c r="M283" s="226" t="s">
        <v>22</v>
      </c>
      <c r="N283" s="227" t="s">
        <v>45</v>
      </c>
      <c r="O283" s="46"/>
      <c r="P283" s="228">
        <f>O283*H283</f>
        <v>0</v>
      </c>
      <c r="Q283" s="228">
        <v>0</v>
      </c>
      <c r="R283" s="228">
        <f>Q283*H283</f>
        <v>0</v>
      </c>
      <c r="S283" s="228">
        <v>0</v>
      </c>
      <c r="T283" s="229">
        <f>S283*H283</f>
        <v>0</v>
      </c>
      <c r="AR283" s="23" t="s">
        <v>224</v>
      </c>
      <c r="AT283" s="23" t="s">
        <v>182</v>
      </c>
      <c r="AU283" s="23" t="s">
        <v>187</v>
      </c>
      <c r="AY283" s="23" t="s">
        <v>180</v>
      </c>
      <c r="BE283" s="230">
        <f>IF(N283="základní",J283,0)</f>
        <v>0</v>
      </c>
      <c r="BF283" s="230">
        <f>IF(N283="snížená",J283,0)</f>
        <v>0</v>
      </c>
      <c r="BG283" s="230">
        <f>IF(N283="zákl. přenesená",J283,0)</f>
        <v>0</v>
      </c>
      <c r="BH283" s="230">
        <f>IF(N283="sníž. přenesená",J283,0)</f>
        <v>0</v>
      </c>
      <c r="BI283" s="230">
        <f>IF(N283="nulová",J283,0)</f>
        <v>0</v>
      </c>
      <c r="BJ283" s="23" t="s">
        <v>187</v>
      </c>
      <c r="BK283" s="230">
        <f>ROUND(I283*H283,0)</f>
        <v>0</v>
      </c>
      <c r="BL283" s="23" t="s">
        <v>224</v>
      </c>
      <c r="BM283" s="23" t="s">
        <v>531</v>
      </c>
    </row>
    <row r="284" spans="2:65" s="1" customFormat="1" ht="14.4" customHeight="1">
      <c r="B284" s="45"/>
      <c r="C284" s="220" t="s">
        <v>532</v>
      </c>
      <c r="D284" s="220" t="s">
        <v>182</v>
      </c>
      <c r="E284" s="221" t="s">
        <v>533</v>
      </c>
      <c r="F284" s="222" t="s">
        <v>534</v>
      </c>
      <c r="G284" s="223" t="s">
        <v>269</v>
      </c>
      <c r="H284" s="224">
        <v>12</v>
      </c>
      <c r="I284" s="225"/>
      <c r="J284" s="224">
        <f>ROUND(I284*H284,0)</f>
        <v>0</v>
      </c>
      <c r="K284" s="222" t="s">
        <v>22</v>
      </c>
      <c r="L284" s="71"/>
      <c r="M284" s="226" t="s">
        <v>22</v>
      </c>
      <c r="N284" s="227" t="s">
        <v>45</v>
      </c>
      <c r="O284" s="46"/>
      <c r="P284" s="228">
        <f>O284*H284</f>
        <v>0</v>
      </c>
      <c r="Q284" s="228">
        <v>0</v>
      </c>
      <c r="R284" s="228">
        <f>Q284*H284</f>
        <v>0</v>
      </c>
      <c r="S284" s="228">
        <v>0</v>
      </c>
      <c r="T284" s="229">
        <f>S284*H284</f>
        <v>0</v>
      </c>
      <c r="AR284" s="23" t="s">
        <v>224</v>
      </c>
      <c r="AT284" s="23" t="s">
        <v>182</v>
      </c>
      <c r="AU284" s="23" t="s">
        <v>187</v>
      </c>
      <c r="AY284" s="23" t="s">
        <v>180</v>
      </c>
      <c r="BE284" s="230">
        <f>IF(N284="základní",J284,0)</f>
        <v>0</v>
      </c>
      <c r="BF284" s="230">
        <f>IF(N284="snížená",J284,0)</f>
        <v>0</v>
      </c>
      <c r="BG284" s="230">
        <f>IF(N284="zákl. přenesená",J284,0)</f>
        <v>0</v>
      </c>
      <c r="BH284" s="230">
        <f>IF(N284="sníž. přenesená",J284,0)</f>
        <v>0</v>
      </c>
      <c r="BI284" s="230">
        <f>IF(N284="nulová",J284,0)</f>
        <v>0</v>
      </c>
      <c r="BJ284" s="23" t="s">
        <v>187</v>
      </c>
      <c r="BK284" s="230">
        <f>ROUND(I284*H284,0)</f>
        <v>0</v>
      </c>
      <c r="BL284" s="23" t="s">
        <v>224</v>
      </c>
      <c r="BM284" s="23" t="s">
        <v>535</v>
      </c>
    </row>
    <row r="285" spans="2:65" s="1" customFormat="1" ht="14.4" customHeight="1">
      <c r="B285" s="45"/>
      <c r="C285" s="220" t="s">
        <v>383</v>
      </c>
      <c r="D285" s="220" t="s">
        <v>182</v>
      </c>
      <c r="E285" s="221" t="s">
        <v>536</v>
      </c>
      <c r="F285" s="222" t="s">
        <v>537</v>
      </c>
      <c r="G285" s="223" t="s">
        <v>269</v>
      </c>
      <c r="H285" s="224">
        <v>2</v>
      </c>
      <c r="I285" s="225"/>
      <c r="J285" s="224">
        <f>ROUND(I285*H285,0)</f>
        <v>0</v>
      </c>
      <c r="K285" s="222" t="s">
        <v>22</v>
      </c>
      <c r="L285" s="71"/>
      <c r="M285" s="226" t="s">
        <v>22</v>
      </c>
      <c r="N285" s="227" t="s">
        <v>45</v>
      </c>
      <c r="O285" s="46"/>
      <c r="P285" s="228">
        <f>O285*H285</f>
        <v>0</v>
      </c>
      <c r="Q285" s="228">
        <v>0</v>
      </c>
      <c r="R285" s="228">
        <f>Q285*H285</f>
        <v>0</v>
      </c>
      <c r="S285" s="228">
        <v>0</v>
      </c>
      <c r="T285" s="229">
        <f>S285*H285</f>
        <v>0</v>
      </c>
      <c r="AR285" s="23" t="s">
        <v>224</v>
      </c>
      <c r="AT285" s="23" t="s">
        <v>182</v>
      </c>
      <c r="AU285" s="23" t="s">
        <v>187</v>
      </c>
      <c r="AY285" s="23" t="s">
        <v>180</v>
      </c>
      <c r="BE285" s="230">
        <f>IF(N285="základní",J285,0)</f>
        <v>0</v>
      </c>
      <c r="BF285" s="230">
        <f>IF(N285="snížená",J285,0)</f>
        <v>0</v>
      </c>
      <c r="BG285" s="230">
        <f>IF(N285="zákl. přenesená",J285,0)</f>
        <v>0</v>
      </c>
      <c r="BH285" s="230">
        <f>IF(N285="sníž. přenesená",J285,0)</f>
        <v>0</v>
      </c>
      <c r="BI285" s="230">
        <f>IF(N285="nulová",J285,0)</f>
        <v>0</v>
      </c>
      <c r="BJ285" s="23" t="s">
        <v>187</v>
      </c>
      <c r="BK285" s="230">
        <f>ROUND(I285*H285,0)</f>
        <v>0</v>
      </c>
      <c r="BL285" s="23" t="s">
        <v>224</v>
      </c>
      <c r="BM285" s="23" t="s">
        <v>538</v>
      </c>
    </row>
    <row r="286" spans="2:65" s="1" customFormat="1" ht="14.4" customHeight="1">
      <c r="B286" s="45"/>
      <c r="C286" s="220" t="s">
        <v>539</v>
      </c>
      <c r="D286" s="220" t="s">
        <v>182</v>
      </c>
      <c r="E286" s="221" t="s">
        <v>540</v>
      </c>
      <c r="F286" s="222" t="s">
        <v>541</v>
      </c>
      <c r="G286" s="223" t="s">
        <v>269</v>
      </c>
      <c r="H286" s="224">
        <v>2</v>
      </c>
      <c r="I286" s="225"/>
      <c r="J286" s="224">
        <f>ROUND(I286*H286,0)</f>
        <v>0</v>
      </c>
      <c r="K286" s="222" t="s">
        <v>22</v>
      </c>
      <c r="L286" s="71"/>
      <c r="M286" s="226" t="s">
        <v>22</v>
      </c>
      <c r="N286" s="227" t="s">
        <v>45</v>
      </c>
      <c r="O286" s="46"/>
      <c r="P286" s="228">
        <f>O286*H286</f>
        <v>0</v>
      </c>
      <c r="Q286" s="228">
        <v>0</v>
      </c>
      <c r="R286" s="228">
        <f>Q286*H286</f>
        <v>0</v>
      </c>
      <c r="S286" s="228">
        <v>0</v>
      </c>
      <c r="T286" s="229">
        <f>S286*H286</f>
        <v>0</v>
      </c>
      <c r="AR286" s="23" t="s">
        <v>224</v>
      </c>
      <c r="AT286" s="23" t="s">
        <v>182</v>
      </c>
      <c r="AU286" s="23" t="s">
        <v>187</v>
      </c>
      <c r="AY286" s="23" t="s">
        <v>180</v>
      </c>
      <c r="BE286" s="230">
        <f>IF(N286="základní",J286,0)</f>
        <v>0</v>
      </c>
      <c r="BF286" s="230">
        <f>IF(N286="snížená",J286,0)</f>
        <v>0</v>
      </c>
      <c r="BG286" s="230">
        <f>IF(N286="zákl. přenesená",J286,0)</f>
        <v>0</v>
      </c>
      <c r="BH286" s="230">
        <f>IF(N286="sníž. přenesená",J286,0)</f>
        <v>0</v>
      </c>
      <c r="BI286" s="230">
        <f>IF(N286="nulová",J286,0)</f>
        <v>0</v>
      </c>
      <c r="BJ286" s="23" t="s">
        <v>187</v>
      </c>
      <c r="BK286" s="230">
        <f>ROUND(I286*H286,0)</f>
        <v>0</v>
      </c>
      <c r="BL286" s="23" t="s">
        <v>224</v>
      </c>
      <c r="BM286" s="23" t="s">
        <v>542</v>
      </c>
    </row>
    <row r="287" spans="2:65" s="1" customFormat="1" ht="14.4" customHeight="1">
      <c r="B287" s="45"/>
      <c r="C287" s="220" t="s">
        <v>386</v>
      </c>
      <c r="D287" s="220" t="s">
        <v>182</v>
      </c>
      <c r="E287" s="221" t="s">
        <v>543</v>
      </c>
      <c r="F287" s="222" t="s">
        <v>544</v>
      </c>
      <c r="G287" s="223" t="s">
        <v>269</v>
      </c>
      <c r="H287" s="224">
        <v>2</v>
      </c>
      <c r="I287" s="225"/>
      <c r="J287" s="224">
        <f>ROUND(I287*H287,0)</f>
        <v>0</v>
      </c>
      <c r="K287" s="222" t="s">
        <v>22</v>
      </c>
      <c r="L287" s="71"/>
      <c r="M287" s="226" t="s">
        <v>22</v>
      </c>
      <c r="N287" s="227" t="s">
        <v>45</v>
      </c>
      <c r="O287" s="46"/>
      <c r="P287" s="228">
        <f>O287*H287</f>
        <v>0</v>
      </c>
      <c r="Q287" s="228">
        <v>0</v>
      </c>
      <c r="R287" s="228">
        <f>Q287*H287</f>
        <v>0</v>
      </c>
      <c r="S287" s="228">
        <v>0</v>
      </c>
      <c r="T287" s="229">
        <f>S287*H287</f>
        <v>0</v>
      </c>
      <c r="AR287" s="23" t="s">
        <v>224</v>
      </c>
      <c r="AT287" s="23" t="s">
        <v>182</v>
      </c>
      <c r="AU287" s="23" t="s">
        <v>187</v>
      </c>
      <c r="AY287" s="23" t="s">
        <v>180</v>
      </c>
      <c r="BE287" s="230">
        <f>IF(N287="základní",J287,0)</f>
        <v>0</v>
      </c>
      <c r="BF287" s="230">
        <f>IF(N287="snížená",J287,0)</f>
        <v>0</v>
      </c>
      <c r="BG287" s="230">
        <f>IF(N287="zákl. přenesená",J287,0)</f>
        <v>0</v>
      </c>
      <c r="BH287" s="230">
        <f>IF(N287="sníž. přenesená",J287,0)</f>
        <v>0</v>
      </c>
      <c r="BI287" s="230">
        <f>IF(N287="nulová",J287,0)</f>
        <v>0</v>
      </c>
      <c r="BJ287" s="23" t="s">
        <v>187</v>
      </c>
      <c r="BK287" s="230">
        <f>ROUND(I287*H287,0)</f>
        <v>0</v>
      </c>
      <c r="BL287" s="23" t="s">
        <v>224</v>
      </c>
      <c r="BM287" s="23" t="s">
        <v>545</v>
      </c>
    </row>
    <row r="288" spans="2:65" s="1" customFormat="1" ht="14.4" customHeight="1">
      <c r="B288" s="45"/>
      <c r="C288" s="220" t="s">
        <v>546</v>
      </c>
      <c r="D288" s="220" t="s">
        <v>182</v>
      </c>
      <c r="E288" s="221" t="s">
        <v>547</v>
      </c>
      <c r="F288" s="222" t="s">
        <v>548</v>
      </c>
      <c r="G288" s="223" t="s">
        <v>269</v>
      </c>
      <c r="H288" s="224">
        <v>2</v>
      </c>
      <c r="I288" s="225"/>
      <c r="J288" s="224">
        <f>ROUND(I288*H288,0)</f>
        <v>0</v>
      </c>
      <c r="K288" s="222" t="s">
        <v>22</v>
      </c>
      <c r="L288" s="71"/>
      <c r="M288" s="226" t="s">
        <v>22</v>
      </c>
      <c r="N288" s="227" t="s">
        <v>45</v>
      </c>
      <c r="O288" s="46"/>
      <c r="P288" s="228">
        <f>O288*H288</f>
        <v>0</v>
      </c>
      <c r="Q288" s="228">
        <v>0</v>
      </c>
      <c r="R288" s="228">
        <f>Q288*H288</f>
        <v>0</v>
      </c>
      <c r="S288" s="228">
        <v>0</v>
      </c>
      <c r="T288" s="229">
        <f>S288*H288</f>
        <v>0</v>
      </c>
      <c r="AR288" s="23" t="s">
        <v>224</v>
      </c>
      <c r="AT288" s="23" t="s">
        <v>182</v>
      </c>
      <c r="AU288" s="23" t="s">
        <v>187</v>
      </c>
      <c r="AY288" s="23" t="s">
        <v>180</v>
      </c>
      <c r="BE288" s="230">
        <f>IF(N288="základní",J288,0)</f>
        <v>0</v>
      </c>
      <c r="BF288" s="230">
        <f>IF(N288="snížená",J288,0)</f>
        <v>0</v>
      </c>
      <c r="BG288" s="230">
        <f>IF(N288="zákl. přenesená",J288,0)</f>
        <v>0</v>
      </c>
      <c r="BH288" s="230">
        <f>IF(N288="sníž. přenesená",J288,0)</f>
        <v>0</v>
      </c>
      <c r="BI288" s="230">
        <f>IF(N288="nulová",J288,0)</f>
        <v>0</v>
      </c>
      <c r="BJ288" s="23" t="s">
        <v>187</v>
      </c>
      <c r="BK288" s="230">
        <f>ROUND(I288*H288,0)</f>
        <v>0</v>
      </c>
      <c r="BL288" s="23" t="s">
        <v>224</v>
      </c>
      <c r="BM288" s="23" t="s">
        <v>549</v>
      </c>
    </row>
    <row r="289" spans="2:65" s="1" customFormat="1" ht="14.4" customHeight="1">
      <c r="B289" s="45"/>
      <c r="C289" s="220" t="s">
        <v>392</v>
      </c>
      <c r="D289" s="220" t="s">
        <v>182</v>
      </c>
      <c r="E289" s="221" t="s">
        <v>550</v>
      </c>
      <c r="F289" s="222" t="s">
        <v>551</v>
      </c>
      <c r="G289" s="223" t="s">
        <v>269</v>
      </c>
      <c r="H289" s="224">
        <v>12</v>
      </c>
      <c r="I289" s="225"/>
      <c r="J289" s="224">
        <f>ROUND(I289*H289,0)</f>
        <v>0</v>
      </c>
      <c r="K289" s="222" t="s">
        <v>22</v>
      </c>
      <c r="L289" s="71"/>
      <c r="M289" s="226" t="s">
        <v>22</v>
      </c>
      <c r="N289" s="227" t="s">
        <v>45</v>
      </c>
      <c r="O289" s="46"/>
      <c r="P289" s="228">
        <f>O289*H289</f>
        <v>0</v>
      </c>
      <c r="Q289" s="228">
        <v>0</v>
      </c>
      <c r="R289" s="228">
        <f>Q289*H289</f>
        <v>0</v>
      </c>
      <c r="S289" s="228">
        <v>0</v>
      </c>
      <c r="T289" s="229">
        <f>S289*H289</f>
        <v>0</v>
      </c>
      <c r="AR289" s="23" t="s">
        <v>224</v>
      </c>
      <c r="AT289" s="23" t="s">
        <v>182</v>
      </c>
      <c r="AU289" s="23" t="s">
        <v>187</v>
      </c>
      <c r="AY289" s="23" t="s">
        <v>180</v>
      </c>
      <c r="BE289" s="230">
        <f>IF(N289="základní",J289,0)</f>
        <v>0</v>
      </c>
      <c r="BF289" s="230">
        <f>IF(N289="snížená",J289,0)</f>
        <v>0</v>
      </c>
      <c r="BG289" s="230">
        <f>IF(N289="zákl. přenesená",J289,0)</f>
        <v>0</v>
      </c>
      <c r="BH289" s="230">
        <f>IF(N289="sníž. přenesená",J289,0)</f>
        <v>0</v>
      </c>
      <c r="BI289" s="230">
        <f>IF(N289="nulová",J289,0)</f>
        <v>0</v>
      </c>
      <c r="BJ289" s="23" t="s">
        <v>187</v>
      </c>
      <c r="BK289" s="230">
        <f>ROUND(I289*H289,0)</f>
        <v>0</v>
      </c>
      <c r="BL289" s="23" t="s">
        <v>224</v>
      </c>
      <c r="BM289" s="23" t="s">
        <v>552</v>
      </c>
    </row>
    <row r="290" spans="2:65" s="1" customFormat="1" ht="14.4" customHeight="1">
      <c r="B290" s="45"/>
      <c r="C290" s="220" t="s">
        <v>553</v>
      </c>
      <c r="D290" s="220" t="s">
        <v>182</v>
      </c>
      <c r="E290" s="221" t="s">
        <v>554</v>
      </c>
      <c r="F290" s="222" t="s">
        <v>555</v>
      </c>
      <c r="G290" s="223" t="s">
        <v>269</v>
      </c>
      <c r="H290" s="224">
        <v>6</v>
      </c>
      <c r="I290" s="225"/>
      <c r="J290" s="224">
        <f>ROUND(I290*H290,0)</f>
        <v>0</v>
      </c>
      <c r="K290" s="222" t="s">
        <v>22</v>
      </c>
      <c r="L290" s="71"/>
      <c r="M290" s="226" t="s">
        <v>22</v>
      </c>
      <c r="N290" s="227" t="s">
        <v>45</v>
      </c>
      <c r="O290" s="46"/>
      <c r="P290" s="228">
        <f>O290*H290</f>
        <v>0</v>
      </c>
      <c r="Q290" s="228">
        <v>0</v>
      </c>
      <c r="R290" s="228">
        <f>Q290*H290</f>
        <v>0</v>
      </c>
      <c r="S290" s="228">
        <v>0</v>
      </c>
      <c r="T290" s="229">
        <f>S290*H290</f>
        <v>0</v>
      </c>
      <c r="AR290" s="23" t="s">
        <v>224</v>
      </c>
      <c r="AT290" s="23" t="s">
        <v>182</v>
      </c>
      <c r="AU290" s="23" t="s">
        <v>187</v>
      </c>
      <c r="AY290" s="23" t="s">
        <v>180</v>
      </c>
      <c r="BE290" s="230">
        <f>IF(N290="základní",J290,0)</f>
        <v>0</v>
      </c>
      <c r="BF290" s="230">
        <f>IF(N290="snížená",J290,0)</f>
        <v>0</v>
      </c>
      <c r="BG290" s="230">
        <f>IF(N290="zákl. přenesená",J290,0)</f>
        <v>0</v>
      </c>
      <c r="BH290" s="230">
        <f>IF(N290="sníž. přenesená",J290,0)</f>
        <v>0</v>
      </c>
      <c r="BI290" s="230">
        <f>IF(N290="nulová",J290,0)</f>
        <v>0</v>
      </c>
      <c r="BJ290" s="23" t="s">
        <v>187</v>
      </c>
      <c r="BK290" s="230">
        <f>ROUND(I290*H290,0)</f>
        <v>0</v>
      </c>
      <c r="BL290" s="23" t="s">
        <v>224</v>
      </c>
      <c r="BM290" s="23" t="s">
        <v>556</v>
      </c>
    </row>
    <row r="291" spans="2:65" s="1" customFormat="1" ht="14.4" customHeight="1">
      <c r="B291" s="45"/>
      <c r="C291" s="220" t="s">
        <v>396</v>
      </c>
      <c r="D291" s="220" t="s">
        <v>182</v>
      </c>
      <c r="E291" s="221" t="s">
        <v>557</v>
      </c>
      <c r="F291" s="222" t="s">
        <v>558</v>
      </c>
      <c r="G291" s="223" t="s">
        <v>269</v>
      </c>
      <c r="H291" s="224">
        <v>8</v>
      </c>
      <c r="I291" s="225"/>
      <c r="J291" s="224">
        <f>ROUND(I291*H291,0)</f>
        <v>0</v>
      </c>
      <c r="K291" s="222" t="s">
        <v>22</v>
      </c>
      <c r="L291" s="71"/>
      <c r="M291" s="226" t="s">
        <v>22</v>
      </c>
      <c r="N291" s="227" t="s">
        <v>45</v>
      </c>
      <c r="O291" s="46"/>
      <c r="P291" s="228">
        <f>O291*H291</f>
        <v>0</v>
      </c>
      <c r="Q291" s="228">
        <v>0</v>
      </c>
      <c r="R291" s="228">
        <f>Q291*H291</f>
        <v>0</v>
      </c>
      <c r="S291" s="228">
        <v>0</v>
      </c>
      <c r="T291" s="229">
        <f>S291*H291</f>
        <v>0</v>
      </c>
      <c r="AR291" s="23" t="s">
        <v>224</v>
      </c>
      <c r="AT291" s="23" t="s">
        <v>182</v>
      </c>
      <c r="AU291" s="23" t="s">
        <v>187</v>
      </c>
      <c r="AY291" s="23" t="s">
        <v>180</v>
      </c>
      <c r="BE291" s="230">
        <f>IF(N291="základní",J291,0)</f>
        <v>0</v>
      </c>
      <c r="BF291" s="230">
        <f>IF(N291="snížená",J291,0)</f>
        <v>0</v>
      </c>
      <c r="BG291" s="230">
        <f>IF(N291="zákl. přenesená",J291,0)</f>
        <v>0</v>
      </c>
      <c r="BH291" s="230">
        <f>IF(N291="sníž. přenesená",J291,0)</f>
        <v>0</v>
      </c>
      <c r="BI291" s="230">
        <f>IF(N291="nulová",J291,0)</f>
        <v>0</v>
      </c>
      <c r="BJ291" s="23" t="s">
        <v>187</v>
      </c>
      <c r="BK291" s="230">
        <f>ROUND(I291*H291,0)</f>
        <v>0</v>
      </c>
      <c r="BL291" s="23" t="s">
        <v>224</v>
      </c>
      <c r="BM291" s="23" t="s">
        <v>559</v>
      </c>
    </row>
    <row r="292" spans="2:65" s="1" customFormat="1" ht="22.8" customHeight="1">
      <c r="B292" s="45"/>
      <c r="C292" s="220" t="s">
        <v>560</v>
      </c>
      <c r="D292" s="220" t="s">
        <v>182</v>
      </c>
      <c r="E292" s="221" t="s">
        <v>561</v>
      </c>
      <c r="F292" s="222" t="s">
        <v>562</v>
      </c>
      <c r="G292" s="223" t="s">
        <v>563</v>
      </c>
      <c r="H292" s="224">
        <v>24</v>
      </c>
      <c r="I292" s="225"/>
      <c r="J292" s="224">
        <f>ROUND(I292*H292,0)</f>
        <v>0</v>
      </c>
      <c r="K292" s="222" t="s">
        <v>22</v>
      </c>
      <c r="L292" s="71"/>
      <c r="M292" s="226" t="s">
        <v>22</v>
      </c>
      <c r="N292" s="227" t="s">
        <v>45</v>
      </c>
      <c r="O292" s="46"/>
      <c r="P292" s="228">
        <f>O292*H292</f>
        <v>0</v>
      </c>
      <c r="Q292" s="228">
        <v>0</v>
      </c>
      <c r="R292" s="228">
        <f>Q292*H292</f>
        <v>0</v>
      </c>
      <c r="S292" s="228">
        <v>0</v>
      </c>
      <c r="T292" s="229">
        <f>S292*H292</f>
        <v>0</v>
      </c>
      <c r="AR292" s="23" t="s">
        <v>224</v>
      </c>
      <c r="AT292" s="23" t="s">
        <v>182</v>
      </c>
      <c r="AU292" s="23" t="s">
        <v>187</v>
      </c>
      <c r="AY292" s="23" t="s">
        <v>180</v>
      </c>
      <c r="BE292" s="230">
        <f>IF(N292="základní",J292,0)</f>
        <v>0</v>
      </c>
      <c r="BF292" s="230">
        <f>IF(N292="snížená",J292,0)</f>
        <v>0</v>
      </c>
      <c r="BG292" s="230">
        <f>IF(N292="zákl. přenesená",J292,0)</f>
        <v>0</v>
      </c>
      <c r="BH292" s="230">
        <f>IF(N292="sníž. přenesená",J292,0)</f>
        <v>0</v>
      </c>
      <c r="BI292" s="230">
        <f>IF(N292="nulová",J292,0)</f>
        <v>0</v>
      </c>
      <c r="BJ292" s="23" t="s">
        <v>187</v>
      </c>
      <c r="BK292" s="230">
        <f>ROUND(I292*H292,0)</f>
        <v>0</v>
      </c>
      <c r="BL292" s="23" t="s">
        <v>224</v>
      </c>
      <c r="BM292" s="23" t="s">
        <v>564</v>
      </c>
    </row>
    <row r="293" spans="2:65" s="1" customFormat="1" ht="14.4" customHeight="1">
      <c r="B293" s="45"/>
      <c r="C293" s="220" t="s">
        <v>401</v>
      </c>
      <c r="D293" s="220" t="s">
        <v>182</v>
      </c>
      <c r="E293" s="221" t="s">
        <v>565</v>
      </c>
      <c r="F293" s="222" t="s">
        <v>566</v>
      </c>
      <c r="G293" s="223" t="s">
        <v>567</v>
      </c>
      <c r="H293" s="224">
        <v>1</v>
      </c>
      <c r="I293" s="225"/>
      <c r="J293" s="224">
        <f>ROUND(I293*H293,0)</f>
        <v>0</v>
      </c>
      <c r="K293" s="222" t="s">
        <v>22</v>
      </c>
      <c r="L293" s="71"/>
      <c r="M293" s="226" t="s">
        <v>22</v>
      </c>
      <c r="N293" s="227" t="s">
        <v>45</v>
      </c>
      <c r="O293" s="46"/>
      <c r="P293" s="228">
        <f>O293*H293</f>
        <v>0</v>
      </c>
      <c r="Q293" s="228">
        <v>0</v>
      </c>
      <c r="R293" s="228">
        <f>Q293*H293</f>
        <v>0</v>
      </c>
      <c r="S293" s="228">
        <v>0</v>
      </c>
      <c r="T293" s="229">
        <f>S293*H293</f>
        <v>0</v>
      </c>
      <c r="AR293" s="23" t="s">
        <v>224</v>
      </c>
      <c r="AT293" s="23" t="s">
        <v>182</v>
      </c>
      <c r="AU293" s="23" t="s">
        <v>187</v>
      </c>
      <c r="AY293" s="23" t="s">
        <v>180</v>
      </c>
      <c r="BE293" s="230">
        <f>IF(N293="základní",J293,0)</f>
        <v>0</v>
      </c>
      <c r="BF293" s="230">
        <f>IF(N293="snížená",J293,0)</f>
        <v>0</v>
      </c>
      <c r="BG293" s="230">
        <f>IF(N293="zákl. přenesená",J293,0)</f>
        <v>0</v>
      </c>
      <c r="BH293" s="230">
        <f>IF(N293="sníž. přenesená",J293,0)</f>
        <v>0</v>
      </c>
      <c r="BI293" s="230">
        <f>IF(N293="nulová",J293,0)</f>
        <v>0</v>
      </c>
      <c r="BJ293" s="23" t="s">
        <v>187</v>
      </c>
      <c r="BK293" s="230">
        <f>ROUND(I293*H293,0)</f>
        <v>0</v>
      </c>
      <c r="BL293" s="23" t="s">
        <v>224</v>
      </c>
      <c r="BM293" s="23" t="s">
        <v>568</v>
      </c>
    </row>
    <row r="294" spans="2:65" s="1" customFormat="1" ht="14.4" customHeight="1">
      <c r="B294" s="45"/>
      <c r="C294" s="220" t="s">
        <v>569</v>
      </c>
      <c r="D294" s="220" t="s">
        <v>182</v>
      </c>
      <c r="E294" s="221" t="s">
        <v>570</v>
      </c>
      <c r="F294" s="222" t="s">
        <v>571</v>
      </c>
      <c r="G294" s="223" t="s">
        <v>567</v>
      </c>
      <c r="H294" s="224">
        <v>1</v>
      </c>
      <c r="I294" s="225"/>
      <c r="J294" s="224">
        <f>ROUND(I294*H294,0)</f>
        <v>0</v>
      </c>
      <c r="K294" s="222" t="s">
        <v>22</v>
      </c>
      <c r="L294" s="71"/>
      <c r="M294" s="226" t="s">
        <v>22</v>
      </c>
      <c r="N294" s="227" t="s">
        <v>45</v>
      </c>
      <c r="O294" s="46"/>
      <c r="P294" s="228">
        <f>O294*H294</f>
        <v>0</v>
      </c>
      <c r="Q294" s="228">
        <v>0</v>
      </c>
      <c r="R294" s="228">
        <f>Q294*H294</f>
        <v>0</v>
      </c>
      <c r="S294" s="228">
        <v>0</v>
      </c>
      <c r="T294" s="229">
        <f>S294*H294</f>
        <v>0</v>
      </c>
      <c r="AR294" s="23" t="s">
        <v>224</v>
      </c>
      <c r="AT294" s="23" t="s">
        <v>182</v>
      </c>
      <c r="AU294" s="23" t="s">
        <v>187</v>
      </c>
      <c r="AY294" s="23" t="s">
        <v>180</v>
      </c>
      <c r="BE294" s="230">
        <f>IF(N294="základní",J294,0)</f>
        <v>0</v>
      </c>
      <c r="BF294" s="230">
        <f>IF(N294="snížená",J294,0)</f>
        <v>0</v>
      </c>
      <c r="BG294" s="230">
        <f>IF(N294="zákl. přenesená",J294,0)</f>
        <v>0</v>
      </c>
      <c r="BH294" s="230">
        <f>IF(N294="sníž. přenesená",J294,0)</f>
        <v>0</v>
      </c>
      <c r="BI294" s="230">
        <f>IF(N294="nulová",J294,0)</f>
        <v>0</v>
      </c>
      <c r="BJ294" s="23" t="s">
        <v>187</v>
      </c>
      <c r="BK294" s="230">
        <f>ROUND(I294*H294,0)</f>
        <v>0</v>
      </c>
      <c r="BL294" s="23" t="s">
        <v>224</v>
      </c>
      <c r="BM294" s="23" t="s">
        <v>572</v>
      </c>
    </row>
    <row r="295" spans="2:65" s="1" customFormat="1" ht="14.4" customHeight="1">
      <c r="B295" s="45"/>
      <c r="C295" s="220" t="s">
        <v>404</v>
      </c>
      <c r="D295" s="220" t="s">
        <v>182</v>
      </c>
      <c r="E295" s="221" t="s">
        <v>573</v>
      </c>
      <c r="F295" s="222" t="s">
        <v>574</v>
      </c>
      <c r="G295" s="223" t="s">
        <v>563</v>
      </c>
      <c r="H295" s="224">
        <v>40</v>
      </c>
      <c r="I295" s="225"/>
      <c r="J295" s="224">
        <f>ROUND(I295*H295,0)</f>
        <v>0</v>
      </c>
      <c r="K295" s="222" t="s">
        <v>22</v>
      </c>
      <c r="L295" s="71"/>
      <c r="M295" s="226" t="s">
        <v>22</v>
      </c>
      <c r="N295" s="227" t="s">
        <v>45</v>
      </c>
      <c r="O295" s="46"/>
      <c r="P295" s="228">
        <f>O295*H295</f>
        <v>0</v>
      </c>
      <c r="Q295" s="228">
        <v>0</v>
      </c>
      <c r="R295" s="228">
        <f>Q295*H295</f>
        <v>0</v>
      </c>
      <c r="S295" s="228">
        <v>0</v>
      </c>
      <c r="T295" s="229">
        <f>S295*H295</f>
        <v>0</v>
      </c>
      <c r="AR295" s="23" t="s">
        <v>224</v>
      </c>
      <c r="AT295" s="23" t="s">
        <v>182</v>
      </c>
      <c r="AU295" s="23" t="s">
        <v>187</v>
      </c>
      <c r="AY295" s="23" t="s">
        <v>180</v>
      </c>
      <c r="BE295" s="230">
        <f>IF(N295="základní",J295,0)</f>
        <v>0</v>
      </c>
      <c r="BF295" s="230">
        <f>IF(N295="snížená",J295,0)</f>
        <v>0</v>
      </c>
      <c r="BG295" s="230">
        <f>IF(N295="zákl. přenesená",J295,0)</f>
        <v>0</v>
      </c>
      <c r="BH295" s="230">
        <f>IF(N295="sníž. přenesená",J295,0)</f>
        <v>0</v>
      </c>
      <c r="BI295" s="230">
        <f>IF(N295="nulová",J295,0)</f>
        <v>0</v>
      </c>
      <c r="BJ295" s="23" t="s">
        <v>187</v>
      </c>
      <c r="BK295" s="230">
        <f>ROUND(I295*H295,0)</f>
        <v>0</v>
      </c>
      <c r="BL295" s="23" t="s">
        <v>224</v>
      </c>
      <c r="BM295" s="23" t="s">
        <v>575</v>
      </c>
    </row>
    <row r="296" spans="2:65" s="1" customFormat="1" ht="14.4" customHeight="1">
      <c r="B296" s="45"/>
      <c r="C296" s="220" t="s">
        <v>576</v>
      </c>
      <c r="D296" s="220" t="s">
        <v>182</v>
      </c>
      <c r="E296" s="221" t="s">
        <v>577</v>
      </c>
      <c r="F296" s="222" t="s">
        <v>578</v>
      </c>
      <c r="G296" s="223" t="s">
        <v>567</v>
      </c>
      <c r="H296" s="224">
        <v>1</v>
      </c>
      <c r="I296" s="225"/>
      <c r="J296" s="224">
        <f>ROUND(I296*H296,0)</f>
        <v>0</v>
      </c>
      <c r="K296" s="222" t="s">
        <v>22</v>
      </c>
      <c r="L296" s="71"/>
      <c r="M296" s="226" t="s">
        <v>22</v>
      </c>
      <c r="N296" s="227" t="s">
        <v>45</v>
      </c>
      <c r="O296" s="46"/>
      <c r="P296" s="228">
        <f>O296*H296</f>
        <v>0</v>
      </c>
      <c r="Q296" s="228">
        <v>0</v>
      </c>
      <c r="R296" s="228">
        <f>Q296*H296</f>
        <v>0</v>
      </c>
      <c r="S296" s="228">
        <v>0</v>
      </c>
      <c r="T296" s="229">
        <f>S296*H296</f>
        <v>0</v>
      </c>
      <c r="AR296" s="23" t="s">
        <v>224</v>
      </c>
      <c r="AT296" s="23" t="s">
        <v>182</v>
      </c>
      <c r="AU296" s="23" t="s">
        <v>187</v>
      </c>
      <c r="AY296" s="23" t="s">
        <v>180</v>
      </c>
      <c r="BE296" s="230">
        <f>IF(N296="základní",J296,0)</f>
        <v>0</v>
      </c>
      <c r="BF296" s="230">
        <f>IF(N296="snížená",J296,0)</f>
        <v>0</v>
      </c>
      <c r="BG296" s="230">
        <f>IF(N296="zákl. přenesená",J296,0)</f>
        <v>0</v>
      </c>
      <c r="BH296" s="230">
        <f>IF(N296="sníž. přenesená",J296,0)</f>
        <v>0</v>
      </c>
      <c r="BI296" s="230">
        <f>IF(N296="nulová",J296,0)</f>
        <v>0</v>
      </c>
      <c r="BJ296" s="23" t="s">
        <v>187</v>
      </c>
      <c r="BK296" s="230">
        <f>ROUND(I296*H296,0)</f>
        <v>0</v>
      </c>
      <c r="BL296" s="23" t="s">
        <v>224</v>
      </c>
      <c r="BM296" s="23" t="s">
        <v>579</v>
      </c>
    </row>
    <row r="297" spans="2:63" s="10" customFormat="1" ht="29.85" customHeight="1">
      <c r="B297" s="204"/>
      <c r="C297" s="205"/>
      <c r="D297" s="206" t="s">
        <v>72</v>
      </c>
      <c r="E297" s="218" t="s">
        <v>580</v>
      </c>
      <c r="F297" s="218" t="s">
        <v>581</v>
      </c>
      <c r="G297" s="205"/>
      <c r="H297" s="205"/>
      <c r="I297" s="208"/>
      <c r="J297" s="219">
        <f>BK297</f>
        <v>0</v>
      </c>
      <c r="K297" s="205"/>
      <c r="L297" s="210"/>
      <c r="M297" s="211"/>
      <c r="N297" s="212"/>
      <c r="O297" s="212"/>
      <c r="P297" s="213">
        <f>SUM(P298:P309)</f>
        <v>0</v>
      </c>
      <c r="Q297" s="212"/>
      <c r="R297" s="213">
        <f>SUM(R298:R309)</f>
        <v>0</v>
      </c>
      <c r="S297" s="212"/>
      <c r="T297" s="214">
        <f>SUM(T298:T309)</f>
        <v>0</v>
      </c>
      <c r="AR297" s="215" t="s">
        <v>187</v>
      </c>
      <c r="AT297" s="216" t="s">
        <v>72</v>
      </c>
      <c r="AU297" s="216" t="s">
        <v>10</v>
      </c>
      <c r="AY297" s="215" t="s">
        <v>180</v>
      </c>
      <c r="BK297" s="217">
        <f>SUM(BK298:BK309)</f>
        <v>0</v>
      </c>
    </row>
    <row r="298" spans="2:65" s="1" customFormat="1" ht="22.8" customHeight="1">
      <c r="B298" s="45"/>
      <c r="C298" s="220" t="s">
        <v>409</v>
      </c>
      <c r="D298" s="220" t="s">
        <v>182</v>
      </c>
      <c r="E298" s="221" t="s">
        <v>582</v>
      </c>
      <c r="F298" s="222" t="s">
        <v>583</v>
      </c>
      <c r="G298" s="223" t="s">
        <v>269</v>
      </c>
      <c r="H298" s="224">
        <v>1</v>
      </c>
      <c r="I298" s="225"/>
      <c r="J298" s="224">
        <f>ROUND(I298*H298,0)</f>
        <v>0</v>
      </c>
      <c r="K298" s="222" t="s">
        <v>22</v>
      </c>
      <c r="L298" s="71"/>
      <c r="M298" s="226" t="s">
        <v>22</v>
      </c>
      <c r="N298" s="227" t="s">
        <v>45</v>
      </c>
      <c r="O298" s="46"/>
      <c r="P298" s="228">
        <f>O298*H298</f>
        <v>0</v>
      </c>
      <c r="Q298" s="228">
        <v>0</v>
      </c>
      <c r="R298" s="228">
        <f>Q298*H298</f>
        <v>0</v>
      </c>
      <c r="S298" s="228">
        <v>0</v>
      </c>
      <c r="T298" s="229">
        <f>S298*H298</f>
        <v>0</v>
      </c>
      <c r="AR298" s="23" t="s">
        <v>224</v>
      </c>
      <c r="AT298" s="23" t="s">
        <v>182</v>
      </c>
      <c r="AU298" s="23" t="s">
        <v>187</v>
      </c>
      <c r="AY298" s="23" t="s">
        <v>180</v>
      </c>
      <c r="BE298" s="230">
        <f>IF(N298="základní",J298,0)</f>
        <v>0</v>
      </c>
      <c r="BF298" s="230">
        <f>IF(N298="snížená",J298,0)</f>
        <v>0</v>
      </c>
      <c r="BG298" s="230">
        <f>IF(N298="zákl. přenesená",J298,0)</f>
        <v>0</v>
      </c>
      <c r="BH298" s="230">
        <f>IF(N298="sníž. přenesená",J298,0)</f>
        <v>0</v>
      </c>
      <c r="BI298" s="230">
        <f>IF(N298="nulová",J298,0)</f>
        <v>0</v>
      </c>
      <c r="BJ298" s="23" t="s">
        <v>187</v>
      </c>
      <c r="BK298" s="230">
        <f>ROUND(I298*H298,0)</f>
        <v>0</v>
      </c>
      <c r="BL298" s="23" t="s">
        <v>224</v>
      </c>
      <c r="BM298" s="23" t="s">
        <v>584</v>
      </c>
    </row>
    <row r="299" spans="2:65" s="1" customFormat="1" ht="14.4" customHeight="1">
      <c r="B299" s="45"/>
      <c r="C299" s="220" t="s">
        <v>585</v>
      </c>
      <c r="D299" s="220" t="s">
        <v>182</v>
      </c>
      <c r="E299" s="221" t="s">
        <v>586</v>
      </c>
      <c r="F299" s="222" t="s">
        <v>587</v>
      </c>
      <c r="G299" s="223" t="s">
        <v>269</v>
      </c>
      <c r="H299" s="224">
        <v>1</v>
      </c>
      <c r="I299" s="225"/>
      <c r="J299" s="224">
        <f>ROUND(I299*H299,0)</f>
        <v>0</v>
      </c>
      <c r="K299" s="222" t="s">
        <v>22</v>
      </c>
      <c r="L299" s="71"/>
      <c r="M299" s="226" t="s">
        <v>22</v>
      </c>
      <c r="N299" s="227" t="s">
        <v>45</v>
      </c>
      <c r="O299" s="46"/>
      <c r="P299" s="228">
        <f>O299*H299</f>
        <v>0</v>
      </c>
      <c r="Q299" s="228">
        <v>0</v>
      </c>
      <c r="R299" s="228">
        <f>Q299*H299</f>
        <v>0</v>
      </c>
      <c r="S299" s="228">
        <v>0</v>
      </c>
      <c r="T299" s="229">
        <f>S299*H299</f>
        <v>0</v>
      </c>
      <c r="AR299" s="23" t="s">
        <v>224</v>
      </c>
      <c r="AT299" s="23" t="s">
        <v>182</v>
      </c>
      <c r="AU299" s="23" t="s">
        <v>187</v>
      </c>
      <c r="AY299" s="23" t="s">
        <v>180</v>
      </c>
      <c r="BE299" s="230">
        <f>IF(N299="základní",J299,0)</f>
        <v>0</v>
      </c>
      <c r="BF299" s="230">
        <f>IF(N299="snížená",J299,0)</f>
        <v>0</v>
      </c>
      <c r="BG299" s="230">
        <f>IF(N299="zákl. přenesená",J299,0)</f>
        <v>0</v>
      </c>
      <c r="BH299" s="230">
        <f>IF(N299="sníž. přenesená",J299,0)</f>
        <v>0</v>
      </c>
      <c r="BI299" s="230">
        <f>IF(N299="nulová",J299,0)</f>
        <v>0</v>
      </c>
      <c r="BJ299" s="23" t="s">
        <v>187</v>
      </c>
      <c r="BK299" s="230">
        <f>ROUND(I299*H299,0)</f>
        <v>0</v>
      </c>
      <c r="BL299" s="23" t="s">
        <v>224</v>
      </c>
      <c r="BM299" s="23" t="s">
        <v>588</v>
      </c>
    </row>
    <row r="300" spans="2:65" s="1" customFormat="1" ht="34.2" customHeight="1">
      <c r="B300" s="45"/>
      <c r="C300" s="220" t="s">
        <v>413</v>
      </c>
      <c r="D300" s="220" t="s">
        <v>182</v>
      </c>
      <c r="E300" s="221" t="s">
        <v>589</v>
      </c>
      <c r="F300" s="222" t="s">
        <v>590</v>
      </c>
      <c r="G300" s="223" t="s">
        <v>358</v>
      </c>
      <c r="H300" s="224">
        <v>3</v>
      </c>
      <c r="I300" s="225"/>
      <c r="J300" s="224">
        <f>ROUND(I300*H300,0)</f>
        <v>0</v>
      </c>
      <c r="K300" s="222" t="s">
        <v>193</v>
      </c>
      <c r="L300" s="71"/>
      <c r="M300" s="226" t="s">
        <v>22</v>
      </c>
      <c r="N300" s="227" t="s">
        <v>45</v>
      </c>
      <c r="O300" s="46"/>
      <c r="P300" s="228">
        <f>O300*H300</f>
        <v>0</v>
      </c>
      <c r="Q300" s="228">
        <v>0</v>
      </c>
      <c r="R300" s="228">
        <f>Q300*H300</f>
        <v>0</v>
      </c>
      <c r="S300" s="228">
        <v>0</v>
      </c>
      <c r="T300" s="229">
        <f>S300*H300</f>
        <v>0</v>
      </c>
      <c r="AR300" s="23" t="s">
        <v>224</v>
      </c>
      <c r="AT300" s="23" t="s">
        <v>182</v>
      </c>
      <c r="AU300" s="23" t="s">
        <v>187</v>
      </c>
      <c r="AY300" s="23" t="s">
        <v>180</v>
      </c>
      <c r="BE300" s="230">
        <f>IF(N300="základní",J300,0)</f>
        <v>0</v>
      </c>
      <c r="BF300" s="230">
        <f>IF(N300="snížená",J300,0)</f>
        <v>0</v>
      </c>
      <c r="BG300" s="230">
        <f>IF(N300="zákl. přenesená",J300,0)</f>
        <v>0</v>
      </c>
      <c r="BH300" s="230">
        <f>IF(N300="sníž. přenesená",J300,0)</f>
        <v>0</v>
      </c>
      <c r="BI300" s="230">
        <f>IF(N300="nulová",J300,0)</f>
        <v>0</v>
      </c>
      <c r="BJ300" s="23" t="s">
        <v>187</v>
      </c>
      <c r="BK300" s="230">
        <f>ROUND(I300*H300,0)</f>
        <v>0</v>
      </c>
      <c r="BL300" s="23" t="s">
        <v>224</v>
      </c>
      <c r="BM300" s="23" t="s">
        <v>591</v>
      </c>
    </row>
    <row r="301" spans="2:47" s="1" customFormat="1" ht="13.5">
      <c r="B301" s="45"/>
      <c r="C301" s="73"/>
      <c r="D301" s="233" t="s">
        <v>205</v>
      </c>
      <c r="E301" s="73"/>
      <c r="F301" s="254" t="s">
        <v>592</v>
      </c>
      <c r="G301" s="73"/>
      <c r="H301" s="73"/>
      <c r="I301" s="190"/>
      <c r="J301" s="73"/>
      <c r="K301" s="73"/>
      <c r="L301" s="71"/>
      <c r="M301" s="255"/>
      <c r="N301" s="46"/>
      <c r="O301" s="46"/>
      <c r="P301" s="46"/>
      <c r="Q301" s="46"/>
      <c r="R301" s="46"/>
      <c r="S301" s="46"/>
      <c r="T301" s="94"/>
      <c r="AT301" s="23" t="s">
        <v>205</v>
      </c>
      <c r="AU301" s="23" t="s">
        <v>187</v>
      </c>
    </row>
    <row r="302" spans="2:65" s="1" customFormat="1" ht="14.4" customHeight="1">
      <c r="B302" s="45"/>
      <c r="C302" s="266" t="s">
        <v>593</v>
      </c>
      <c r="D302" s="266" t="s">
        <v>594</v>
      </c>
      <c r="E302" s="267" t="s">
        <v>595</v>
      </c>
      <c r="F302" s="268" t="s">
        <v>596</v>
      </c>
      <c r="G302" s="269" t="s">
        <v>269</v>
      </c>
      <c r="H302" s="270">
        <v>3</v>
      </c>
      <c r="I302" s="271"/>
      <c r="J302" s="270">
        <f>ROUND(I302*H302,0)</f>
        <v>0</v>
      </c>
      <c r="K302" s="268" t="s">
        <v>22</v>
      </c>
      <c r="L302" s="272"/>
      <c r="M302" s="273" t="s">
        <v>22</v>
      </c>
      <c r="N302" s="274" t="s">
        <v>45</v>
      </c>
      <c r="O302" s="46"/>
      <c r="P302" s="228">
        <f>O302*H302</f>
        <v>0</v>
      </c>
      <c r="Q302" s="228">
        <v>0</v>
      </c>
      <c r="R302" s="228">
        <f>Q302*H302</f>
        <v>0</v>
      </c>
      <c r="S302" s="228">
        <v>0</v>
      </c>
      <c r="T302" s="229">
        <f>S302*H302</f>
        <v>0</v>
      </c>
      <c r="AR302" s="23" t="s">
        <v>270</v>
      </c>
      <c r="AT302" s="23" t="s">
        <v>594</v>
      </c>
      <c r="AU302" s="23" t="s">
        <v>187</v>
      </c>
      <c r="AY302" s="23" t="s">
        <v>180</v>
      </c>
      <c r="BE302" s="230">
        <f>IF(N302="základní",J302,0)</f>
        <v>0</v>
      </c>
      <c r="BF302" s="230">
        <f>IF(N302="snížená",J302,0)</f>
        <v>0</v>
      </c>
      <c r="BG302" s="230">
        <f>IF(N302="zákl. přenesená",J302,0)</f>
        <v>0</v>
      </c>
      <c r="BH302" s="230">
        <f>IF(N302="sníž. přenesená",J302,0)</f>
        <v>0</v>
      </c>
      <c r="BI302" s="230">
        <f>IF(N302="nulová",J302,0)</f>
        <v>0</v>
      </c>
      <c r="BJ302" s="23" t="s">
        <v>187</v>
      </c>
      <c r="BK302" s="230">
        <f>ROUND(I302*H302,0)</f>
        <v>0</v>
      </c>
      <c r="BL302" s="23" t="s">
        <v>224</v>
      </c>
      <c r="BM302" s="23" t="s">
        <v>597</v>
      </c>
    </row>
    <row r="303" spans="2:65" s="1" customFormat="1" ht="14.4" customHeight="1">
      <c r="B303" s="45"/>
      <c r="C303" s="266" t="s">
        <v>417</v>
      </c>
      <c r="D303" s="266" t="s">
        <v>594</v>
      </c>
      <c r="E303" s="267" t="s">
        <v>598</v>
      </c>
      <c r="F303" s="268" t="s">
        <v>599</v>
      </c>
      <c r="G303" s="269" t="s">
        <v>358</v>
      </c>
      <c r="H303" s="270">
        <v>2</v>
      </c>
      <c r="I303" s="271"/>
      <c r="J303" s="270">
        <f>ROUND(I303*H303,0)</f>
        <v>0</v>
      </c>
      <c r="K303" s="268" t="s">
        <v>193</v>
      </c>
      <c r="L303" s="272"/>
      <c r="M303" s="273" t="s">
        <v>22</v>
      </c>
      <c r="N303" s="274" t="s">
        <v>45</v>
      </c>
      <c r="O303" s="46"/>
      <c r="P303" s="228">
        <f>O303*H303</f>
        <v>0</v>
      </c>
      <c r="Q303" s="228">
        <v>0</v>
      </c>
      <c r="R303" s="228">
        <f>Q303*H303</f>
        <v>0</v>
      </c>
      <c r="S303" s="228">
        <v>0</v>
      </c>
      <c r="T303" s="229">
        <f>S303*H303</f>
        <v>0</v>
      </c>
      <c r="AR303" s="23" t="s">
        <v>270</v>
      </c>
      <c r="AT303" s="23" t="s">
        <v>594</v>
      </c>
      <c r="AU303" s="23" t="s">
        <v>187</v>
      </c>
      <c r="AY303" s="23" t="s">
        <v>180</v>
      </c>
      <c r="BE303" s="230">
        <f>IF(N303="základní",J303,0)</f>
        <v>0</v>
      </c>
      <c r="BF303" s="230">
        <f>IF(N303="snížená",J303,0)</f>
        <v>0</v>
      </c>
      <c r="BG303" s="230">
        <f>IF(N303="zákl. přenesená",J303,0)</f>
        <v>0</v>
      </c>
      <c r="BH303" s="230">
        <f>IF(N303="sníž. přenesená",J303,0)</f>
        <v>0</v>
      </c>
      <c r="BI303" s="230">
        <f>IF(N303="nulová",J303,0)</f>
        <v>0</v>
      </c>
      <c r="BJ303" s="23" t="s">
        <v>187</v>
      </c>
      <c r="BK303" s="230">
        <f>ROUND(I303*H303,0)</f>
        <v>0</v>
      </c>
      <c r="BL303" s="23" t="s">
        <v>224</v>
      </c>
      <c r="BM303" s="23" t="s">
        <v>600</v>
      </c>
    </row>
    <row r="304" spans="2:65" s="1" customFormat="1" ht="14.4" customHeight="1">
      <c r="B304" s="45"/>
      <c r="C304" s="266" t="s">
        <v>601</v>
      </c>
      <c r="D304" s="266" t="s">
        <v>594</v>
      </c>
      <c r="E304" s="267" t="s">
        <v>602</v>
      </c>
      <c r="F304" s="268" t="s">
        <v>603</v>
      </c>
      <c r="G304" s="269" t="s">
        <v>358</v>
      </c>
      <c r="H304" s="270">
        <v>1</v>
      </c>
      <c r="I304" s="271"/>
      <c r="J304" s="270">
        <f>ROUND(I304*H304,0)</f>
        <v>0</v>
      </c>
      <c r="K304" s="268" t="s">
        <v>193</v>
      </c>
      <c r="L304" s="272"/>
      <c r="M304" s="273" t="s">
        <v>22</v>
      </c>
      <c r="N304" s="274" t="s">
        <v>45</v>
      </c>
      <c r="O304" s="46"/>
      <c r="P304" s="228">
        <f>O304*H304</f>
        <v>0</v>
      </c>
      <c r="Q304" s="228">
        <v>0</v>
      </c>
      <c r="R304" s="228">
        <f>Q304*H304</f>
        <v>0</v>
      </c>
      <c r="S304" s="228">
        <v>0</v>
      </c>
      <c r="T304" s="229">
        <f>S304*H304</f>
        <v>0</v>
      </c>
      <c r="AR304" s="23" t="s">
        <v>270</v>
      </c>
      <c r="AT304" s="23" t="s">
        <v>594</v>
      </c>
      <c r="AU304" s="23" t="s">
        <v>187</v>
      </c>
      <c r="AY304" s="23" t="s">
        <v>180</v>
      </c>
      <c r="BE304" s="230">
        <f>IF(N304="základní",J304,0)</f>
        <v>0</v>
      </c>
      <c r="BF304" s="230">
        <f>IF(N304="snížená",J304,0)</f>
        <v>0</v>
      </c>
      <c r="BG304" s="230">
        <f>IF(N304="zákl. přenesená",J304,0)</f>
        <v>0</v>
      </c>
      <c r="BH304" s="230">
        <f>IF(N304="sníž. přenesená",J304,0)</f>
        <v>0</v>
      </c>
      <c r="BI304" s="230">
        <f>IF(N304="nulová",J304,0)</f>
        <v>0</v>
      </c>
      <c r="BJ304" s="23" t="s">
        <v>187</v>
      </c>
      <c r="BK304" s="230">
        <f>ROUND(I304*H304,0)</f>
        <v>0</v>
      </c>
      <c r="BL304" s="23" t="s">
        <v>224</v>
      </c>
      <c r="BM304" s="23" t="s">
        <v>604</v>
      </c>
    </row>
    <row r="305" spans="2:65" s="1" customFormat="1" ht="22.8" customHeight="1">
      <c r="B305" s="45"/>
      <c r="C305" s="220" t="s">
        <v>424</v>
      </c>
      <c r="D305" s="220" t="s">
        <v>182</v>
      </c>
      <c r="E305" s="221" t="s">
        <v>605</v>
      </c>
      <c r="F305" s="222" t="s">
        <v>606</v>
      </c>
      <c r="G305" s="223" t="s">
        <v>358</v>
      </c>
      <c r="H305" s="224">
        <v>3</v>
      </c>
      <c r="I305" s="225"/>
      <c r="J305" s="224">
        <f>ROUND(I305*H305,0)</f>
        <v>0</v>
      </c>
      <c r="K305" s="222" t="s">
        <v>193</v>
      </c>
      <c r="L305" s="71"/>
      <c r="M305" s="226" t="s">
        <v>22</v>
      </c>
      <c r="N305" s="227" t="s">
        <v>45</v>
      </c>
      <c r="O305" s="46"/>
      <c r="P305" s="228">
        <f>O305*H305</f>
        <v>0</v>
      </c>
      <c r="Q305" s="228">
        <v>0</v>
      </c>
      <c r="R305" s="228">
        <f>Q305*H305</f>
        <v>0</v>
      </c>
      <c r="S305" s="228">
        <v>0</v>
      </c>
      <c r="T305" s="229">
        <f>S305*H305</f>
        <v>0</v>
      </c>
      <c r="AR305" s="23" t="s">
        <v>224</v>
      </c>
      <c r="AT305" s="23" t="s">
        <v>182</v>
      </c>
      <c r="AU305" s="23" t="s">
        <v>187</v>
      </c>
      <c r="AY305" s="23" t="s">
        <v>180</v>
      </c>
      <c r="BE305" s="230">
        <f>IF(N305="základní",J305,0)</f>
        <v>0</v>
      </c>
      <c r="BF305" s="230">
        <f>IF(N305="snížená",J305,0)</f>
        <v>0</v>
      </c>
      <c r="BG305" s="230">
        <f>IF(N305="zákl. přenesená",J305,0)</f>
        <v>0</v>
      </c>
      <c r="BH305" s="230">
        <f>IF(N305="sníž. přenesená",J305,0)</f>
        <v>0</v>
      </c>
      <c r="BI305" s="230">
        <f>IF(N305="nulová",J305,0)</f>
        <v>0</v>
      </c>
      <c r="BJ305" s="23" t="s">
        <v>187</v>
      </c>
      <c r="BK305" s="230">
        <f>ROUND(I305*H305,0)</f>
        <v>0</v>
      </c>
      <c r="BL305" s="23" t="s">
        <v>224</v>
      </c>
      <c r="BM305" s="23" t="s">
        <v>607</v>
      </c>
    </row>
    <row r="306" spans="2:47" s="1" customFormat="1" ht="13.5">
      <c r="B306" s="45"/>
      <c r="C306" s="73"/>
      <c r="D306" s="233" t="s">
        <v>205</v>
      </c>
      <c r="E306" s="73"/>
      <c r="F306" s="254" t="s">
        <v>608</v>
      </c>
      <c r="G306" s="73"/>
      <c r="H306" s="73"/>
      <c r="I306" s="190"/>
      <c r="J306" s="73"/>
      <c r="K306" s="73"/>
      <c r="L306" s="71"/>
      <c r="M306" s="255"/>
      <c r="N306" s="46"/>
      <c r="O306" s="46"/>
      <c r="P306" s="46"/>
      <c r="Q306" s="46"/>
      <c r="R306" s="46"/>
      <c r="S306" s="46"/>
      <c r="T306" s="94"/>
      <c r="AT306" s="23" t="s">
        <v>205</v>
      </c>
      <c r="AU306" s="23" t="s">
        <v>187</v>
      </c>
    </row>
    <row r="307" spans="2:65" s="1" customFormat="1" ht="22.8" customHeight="1">
      <c r="B307" s="45"/>
      <c r="C307" s="266" t="s">
        <v>609</v>
      </c>
      <c r="D307" s="266" t="s">
        <v>594</v>
      </c>
      <c r="E307" s="267" t="s">
        <v>610</v>
      </c>
      <c r="F307" s="268" t="s">
        <v>611</v>
      </c>
      <c r="G307" s="269" t="s">
        <v>358</v>
      </c>
      <c r="H307" s="270">
        <v>3</v>
      </c>
      <c r="I307" s="271"/>
      <c r="J307" s="270">
        <f>ROUND(I307*H307,0)</f>
        <v>0</v>
      </c>
      <c r="K307" s="268" t="s">
        <v>193</v>
      </c>
      <c r="L307" s="272"/>
      <c r="M307" s="273" t="s">
        <v>22</v>
      </c>
      <c r="N307" s="274" t="s">
        <v>45</v>
      </c>
      <c r="O307" s="46"/>
      <c r="P307" s="228">
        <f>O307*H307</f>
        <v>0</v>
      </c>
      <c r="Q307" s="228">
        <v>0</v>
      </c>
      <c r="R307" s="228">
        <f>Q307*H307</f>
        <v>0</v>
      </c>
      <c r="S307" s="228">
        <v>0</v>
      </c>
      <c r="T307" s="229">
        <f>S307*H307</f>
        <v>0</v>
      </c>
      <c r="AR307" s="23" t="s">
        <v>270</v>
      </c>
      <c r="AT307" s="23" t="s">
        <v>594</v>
      </c>
      <c r="AU307" s="23" t="s">
        <v>187</v>
      </c>
      <c r="AY307" s="23" t="s">
        <v>180</v>
      </c>
      <c r="BE307" s="230">
        <f>IF(N307="základní",J307,0)</f>
        <v>0</v>
      </c>
      <c r="BF307" s="230">
        <f>IF(N307="snížená",J307,0)</f>
        <v>0</v>
      </c>
      <c r="BG307" s="230">
        <f>IF(N307="zákl. přenesená",J307,0)</f>
        <v>0</v>
      </c>
      <c r="BH307" s="230">
        <f>IF(N307="sníž. přenesená",J307,0)</f>
        <v>0</v>
      </c>
      <c r="BI307" s="230">
        <f>IF(N307="nulová",J307,0)</f>
        <v>0</v>
      </c>
      <c r="BJ307" s="23" t="s">
        <v>187</v>
      </c>
      <c r="BK307" s="230">
        <f>ROUND(I307*H307,0)</f>
        <v>0</v>
      </c>
      <c r="BL307" s="23" t="s">
        <v>224</v>
      </c>
      <c r="BM307" s="23" t="s">
        <v>612</v>
      </c>
    </row>
    <row r="308" spans="2:65" s="1" customFormat="1" ht="34.2" customHeight="1">
      <c r="B308" s="45"/>
      <c r="C308" s="220" t="s">
        <v>428</v>
      </c>
      <c r="D308" s="220" t="s">
        <v>182</v>
      </c>
      <c r="E308" s="221" t="s">
        <v>613</v>
      </c>
      <c r="F308" s="222" t="s">
        <v>614</v>
      </c>
      <c r="G308" s="223" t="s">
        <v>334</v>
      </c>
      <c r="H308" s="225"/>
      <c r="I308" s="225"/>
      <c r="J308" s="224">
        <f>ROUND(I308*H308,0)</f>
        <v>0</v>
      </c>
      <c r="K308" s="222" t="s">
        <v>193</v>
      </c>
      <c r="L308" s="71"/>
      <c r="M308" s="226" t="s">
        <v>22</v>
      </c>
      <c r="N308" s="227" t="s">
        <v>45</v>
      </c>
      <c r="O308" s="46"/>
      <c r="P308" s="228">
        <f>O308*H308</f>
        <v>0</v>
      </c>
      <c r="Q308" s="228">
        <v>0</v>
      </c>
      <c r="R308" s="228">
        <f>Q308*H308</f>
        <v>0</v>
      </c>
      <c r="S308" s="228">
        <v>0</v>
      </c>
      <c r="T308" s="229">
        <f>S308*H308</f>
        <v>0</v>
      </c>
      <c r="AR308" s="23" t="s">
        <v>224</v>
      </c>
      <c r="AT308" s="23" t="s">
        <v>182</v>
      </c>
      <c r="AU308" s="23" t="s">
        <v>187</v>
      </c>
      <c r="AY308" s="23" t="s">
        <v>180</v>
      </c>
      <c r="BE308" s="230">
        <f>IF(N308="základní",J308,0)</f>
        <v>0</v>
      </c>
      <c r="BF308" s="230">
        <f>IF(N308="snížená",J308,0)</f>
        <v>0</v>
      </c>
      <c r="BG308" s="230">
        <f>IF(N308="zákl. přenesená",J308,0)</f>
        <v>0</v>
      </c>
      <c r="BH308" s="230">
        <f>IF(N308="sníž. přenesená",J308,0)</f>
        <v>0</v>
      </c>
      <c r="BI308" s="230">
        <f>IF(N308="nulová",J308,0)</f>
        <v>0</v>
      </c>
      <c r="BJ308" s="23" t="s">
        <v>187</v>
      </c>
      <c r="BK308" s="230">
        <f>ROUND(I308*H308,0)</f>
        <v>0</v>
      </c>
      <c r="BL308" s="23" t="s">
        <v>224</v>
      </c>
      <c r="BM308" s="23" t="s">
        <v>615</v>
      </c>
    </row>
    <row r="309" spans="2:47" s="1" customFormat="1" ht="13.5">
      <c r="B309" s="45"/>
      <c r="C309" s="73"/>
      <c r="D309" s="233" t="s">
        <v>205</v>
      </c>
      <c r="E309" s="73"/>
      <c r="F309" s="254" t="s">
        <v>616</v>
      </c>
      <c r="G309" s="73"/>
      <c r="H309" s="73"/>
      <c r="I309" s="190"/>
      <c r="J309" s="73"/>
      <c r="K309" s="73"/>
      <c r="L309" s="71"/>
      <c r="M309" s="255"/>
      <c r="N309" s="46"/>
      <c r="O309" s="46"/>
      <c r="P309" s="46"/>
      <c r="Q309" s="46"/>
      <c r="R309" s="46"/>
      <c r="S309" s="46"/>
      <c r="T309" s="94"/>
      <c r="AT309" s="23" t="s">
        <v>205</v>
      </c>
      <c r="AU309" s="23" t="s">
        <v>187</v>
      </c>
    </row>
    <row r="310" spans="2:63" s="10" customFormat="1" ht="29.85" customHeight="1">
      <c r="B310" s="204"/>
      <c r="C310" s="205"/>
      <c r="D310" s="206" t="s">
        <v>72</v>
      </c>
      <c r="E310" s="218" t="s">
        <v>617</v>
      </c>
      <c r="F310" s="218" t="s">
        <v>618</v>
      </c>
      <c r="G310" s="205"/>
      <c r="H310" s="205"/>
      <c r="I310" s="208"/>
      <c r="J310" s="219">
        <f>BK310</f>
        <v>0</v>
      </c>
      <c r="K310" s="205"/>
      <c r="L310" s="210"/>
      <c r="M310" s="211"/>
      <c r="N310" s="212"/>
      <c r="O310" s="212"/>
      <c r="P310" s="213">
        <f>SUM(P311:P344)</f>
        <v>0</v>
      </c>
      <c r="Q310" s="212"/>
      <c r="R310" s="213">
        <f>SUM(R311:R344)</f>
        <v>0</v>
      </c>
      <c r="S310" s="212"/>
      <c r="T310" s="214">
        <f>SUM(T311:T344)</f>
        <v>0</v>
      </c>
      <c r="AR310" s="215" t="s">
        <v>187</v>
      </c>
      <c r="AT310" s="216" t="s">
        <v>72</v>
      </c>
      <c r="AU310" s="216" t="s">
        <v>10</v>
      </c>
      <c r="AY310" s="215" t="s">
        <v>180</v>
      </c>
      <c r="BK310" s="217">
        <f>SUM(BK311:BK344)</f>
        <v>0</v>
      </c>
    </row>
    <row r="311" spans="2:65" s="1" customFormat="1" ht="22.8" customHeight="1">
      <c r="B311" s="45"/>
      <c r="C311" s="220" t="s">
        <v>619</v>
      </c>
      <c r="D311" s="220" t="s">
        <v>182</v>
      </c>
      <c r="E311" s="221" t="s">
        <v>620</v>
      </c>
      <c r="F311" s="222" t="s">
        <v>621</v>
      </c>
      <c r="G311" s="223" t="s">
        <v>203</v>
      </c>
      <c r="H311" s="224">
        <v>2.62</v>
      </c>
      <c r="I311" s="225"/>
      <c r="J311" s="224">
        <f>ROUND(I311*H311,0)</f>
        <v>0</v>
      </c>
      <c r="K311" s="222" t="s">
        <v>193</v>
      </c>
      <c r="L311" s="71"/>
      <c r="M311" s="226" t="s">
        <v>22</v>
      </c>
      <c r="N311" s="227" t="s">
        <v>45</v>
      </c>
      <c r="O311" s="46"/>
      <c r="P311" s="228">
        <f>O311*H311</f>
        <v>0</v>
      </c>
      <c r="Q311" s="228">
        <v>0</v>
      </c>
      <c r="R311" s="228">
        <f>Q311*H311</f>
        <v>0</v>
      </c>
      <c r="S311" s="228">
        <v>0</v>
      </c>
      <c r="T311" s="229">
        <f>S311*H311</f>
        <v>0</v>
      </c>
      <c r="AR311" s="23" t="s">
        <v>224</v>
      </c>
      <c r="AT311" s="23" t="s">
        <v>182</v>
      </c>
      <c r="AU311" s="23" t="s">
        <v>187</v>
      </c>
      <c r="AY311" s="23" t="s">
        <v>180</v>
      </c>
      <c r="BE311" s="230">
        <f>IF(N311="základní",J311,0)</f>
        <v>0</v>
      </c>
      <c r="BF311" s="230">
        <f>IF(N311="snížená",J311,0)</f>
        <v>0</v>
      </c>
      <c r="BG311" s="230">
        <f>IF(N311="zákl. přenesená",J311,0)</f>
        <v>0</v>
      </c>
      <c r="BH311" s="230">
        <f>IF(N311="sníž. přenesená",J311,0)</f>
        <v>0</v>
      </c>
      <c r="BI311" s="230">
        <f>IF(N311="nulová",J311,0)</f>
        <v>0</v>
      </c>
      <c r="BJ311" s="23" t="s">
        <v>187</v>
      </c>
      <c r="BK311" s="230">
        <f>ROUND(I311*H311,0)</f>
        <v>0</v>
      </c>
      <c r="BL311" s="23" t="s">
        <v>224</v>
      </c>
      <c r="BM311" s="23" t="s">
        <v>622</v>
      </c>
    </row>
    <row r="312" spans="2:51" s="13" customFormat="1" ht="13.5">
      <c r="B312" s="256"/>
      <c r="C312" s="257"/>
      <c r="D312" s="233" t="s">
        <v>194</v>
      </c>
      <c r="E312" s="258" t="s">
        <v>22</v>
      </c>
      <c r="F312" s="259" t="s">
        <v>623</v>
      </c>
      <c r="G312" s="257"/>
      <c r="H312" s="258" t="s">
        <v>22</v>
      </c>
      <c r="I312" s="260"/>
      <c r="J312" s="257"/>
      <c r="K312" s="257"/>
      <c r="L312" s="261"/>
      <c r="M312" s="262"/>
      <c r="N312" s="263"/>
      <c r="O312" s="263"/>
      <c r="P312" s="263"/>
      <c r="Q312" s="263"/>
      <c r="R312" s="263"/>
      <c r="S312" s="263"/>
      <c r="T312" s="264"/>
      <c r="AT312" s="265" t="s">
        <v>194</v>
      </c>
      <c r="AU312" s="265" t="s">
        <v>187</v>
      </c>
      <c r="AV312" s="13" t="s">
        <v>10</v>
      </c>
      <c r="AW312" s="13" t="s">
        <v>35</v>
      </c>
      <c r="AX312" s="13" t="s">
        <v>73</v>
      </c>
      <c r="AY312" s="265" t="s">
        <v>180</v>
      </c>
    </row>
    <row r="313" spans="2:51" s="11" customFormat="1" ht="13.5">
      <c r="B313" s="231"/>
      <c r="C313" s="232"/>
      <c r="D313" s="233" t="s">
        <v>194</v>
      </c>
      <c r="E313" s="234" t="s">
        <v>22</v>
      </c>
      <c r="F313" s="235" t="s">
        <v>624</v>
      </c>
      <c r="G313" s="232"/>
      <c r="H313" s="236">
        <v>2.62</v>
      </c>
      <c r="I313" s="237"/>
      <c r="J313" s="232"/>
      <c r="K313" s="232"/>
      <c r="L313" s="238"/>
      <c r="M313" s="239"/>
      <c r="N313" s="240"/>
      <c r="O313" s="240"/>
      <c r="P313" s="240"/>
      <c r="Q313" s="240"/>
      <c r="R313" s="240"/>
      <c r="S313" s="240"/>
      <c r="T313" s="241"/>
      <c r="AT313" s="242" t="s">
        <v>194</v>
      </c>
      <c r="AU313" s="242" t="s">
        <v>187</v>
      </c>
      <c r="AV313" s="11" t="s">
        <v>187</v>
      </c>
      <c r="AW313" s="11" t="s">
        <v>35</v>
      </c>
      <c r="AX313" s="11" t="s">
        <v>73</v>
      </c>
      <c r="AY313" s="242" t="s">
        <v>180</v>
      </c>
    </row>
    <row r="314" spans="2:51" s="12" customFormat="1" ht="13.5">
      <c r="B314" s="243"/>
      <c r="C314" s="244"/>
      <c r="D314" s="233" t="s">
        <v>194</v>
      </c>
      <c r="E314" s="245" t="s">
        <v>22</v>
      </c>
      <c r="F314" s="246" t="s">
        <v>196</v>
      </c>
      <c r="G314" s="244"/>
      <c r="H314" s="247">
        <v>2.62</v>
      </c>
      <c r="I314" s="248"/>
      <c r="J314" s="244"/>
      <c r="K314" s="244"/>
      <c r="L314" s="249"/>
      <c r="M314" s="250"/>
      <c r="N314" s="251"/>
      <c r="O314" s="251"/>
      <c r="P314" s="251"/>
      <c r="Q314" s="251"/>
      <c r="R314" s="251"/>
      <c r="S314" s="251"/>
      <c r="T314" s="252"/>
      <c r="AT314" s="253" t="s">
        <v>194</v>
      </c>
      <c r="AU314" s="253" t="s">
        <v>187</v>
      </c>
      <c r="AV314" s="12" t="s">
        <v>186</v>
      </c>
      <c r="AW314" s="12" t="s">
        <v>35</v>
      </c>
      <c r="AX314" s="12" t="s">
        <v>10</v>
      </c>
      <c r="AY314" s="253" t="s">
        <v>180</v>
      </c>
    </row>
    <row r="315" spans="2:65" s="1" customFormat="1" ht="22.8" customHeight="1">
      <c r="B315" s="45"/>
      <c r="C315" s="220" t="s">
        <v>29</v>
      </c>
      <c r="D315" s="220" t="s">
        <v>182</v>
      </c>
      <c r="E315" s="221" t="s">
        <v>625</v>
      </c>
      <c r="F315" s="222" t="s">
        <v>626</v>
      </c>
      <c r="G315" s="223" t="s">
        <v>192</v>
      </c>
      <c r="H315" s="224">
        <v>5.49</v>
      </c>
      <c r="I315" s="225"/>
      <c r="J315" s="224">
        <f>ROUND(I315*H315,0)</f>
        <v>0</v>
      </c>
      <c r="K315" s="222" t="s">
        <v>193</v>
      </c>
      <c r="L315" s="71"/>
      <c r="M315" s="226" t="s">
        <v>22</v>
      </c>
      <c r="N315" s="227" t="s">
        <v>45</v>
      </c>
      <c r="O315" s="46"/>
      <c r="P315" s="228">
        <f>O315*H315</f>
        <v>0</v>
      </c>
      <c r="Q315" s="228">
        <v>0</v>
      </c>
      <c r="R315" s="228">
        <f>Q315*H315</f>
        <v>0</v>
      </c>
      <c r="S315" s="228">
        <v>0</v>
      </c>
      <c r="T315" s="229">
        <f>S315*H315</f>
        <v>0</v>
      </c>
      <c r="AR315" s="23" t="s">
        <v>224</v>
      </c>
      <c r="AT315" s="23" t="s">
        <v>182</v>
      </c>
      <c r="AU315" s="23" t="s">
        <v>187</v>
      </c>
      <c r="AY315" s="23" t="s">
        <v>180</v>
      </c>
      <c r="BE315" s="230">
        <f>IF(N315="základní",J315,0)</f>
        <v>0</v>
      </c>
      <c r="BF315" s="230">
        <f>IF(N315="snížená",J315,0)</f>
        <v>0</v>
      </c>
      <c r="BG315" s="230">
        <f>IF(N315="zákl. přenesená",J315,0)</f>
        <v>0</v>
      </c>
      <c r="BH315" s="230">
        <f>IF(N315="sníž. přenesená",J315,0)</f>
        <v>0</v>
      </c>
      <c r="BI315" s="230">
        <f>IF(N315="nulová",J315,0)</f>
        <v>0</v>
      </c>
      <c r="BJ315" s="23" t="s">
        <v>187</v>
      </c>
      <c r="BK315" s="230">
        <f>ROUND(I315*H315,0)</f>
        <v>0</v>
      </c>
      <c r="BL315" s="23" t="s">
        <v>224</v>
      </c>
      <c r="BM315" s="23" t="s">
        <v>627</v>
      </c>
    </row>
    <row r="316" spans="2:51" s="11" customFormat="1" ht="13.5">
      <c r="B316" s="231"/>
      <c r="C316" s="232"/>
      <c r="D316" s="233" t="s">
        <v>194</v>
      </c>
      <c r="E316" s="234" t="s">
        <v>22</v>
      </c>
      <c r="F316" s="235" t="s">
        <v>628</v>
      </c>
      <c r="G316" s="232"/>
      <c r="H316" s="236">
        <v>1.94</v>
      </c>
      <c r="I316" s="237"/>
      <c r="J316" s="232"/>
      <c r="K316" s="232"/>
      <c r="L316" s="238"/>
      <c r="M316" s="239"/>
      <c r="N316" s="240"/>
      <c r="O316" s="240"/>
      <c r="P316" s="240"/>
      <c r="Q316" s="240"/>
      <c r="R316" s="240"/>
      <c r="S316" s="240"/>
      <c r="T316" s="241"/>
      <c r="AT316" s="242" t="s">
        <v>194</v>
      </c>
      <c r="AU316" s="242" t="s">
        <v>187</v>
      </c>
      <c r="AV316" s="11" t="s">
        <v>187</v>
      </c>
      <c r="AW316" s="11" t="s">
        <v>35</v>
      </c>
      <c r="AX316" s="11" t="s">
        <v>73</v>
      </c>
      <c r="AY316" s="242" t="s">
        <v>180</v>
      </c>
    </row>
    <row r="317" spans="2:51" s="11" customFormat="1" ht="13.5">
      <c r="B317" s="231"/>
      <c r="C317" s="232"/>
      <c r="D317" s="233" t="s">
        <v>194</v>
      </c>
      <c r="E317" s="234" t="s">
        <v>22</v>
      </c>
      <c r="F317" s="235" t="s">
        <v>629</v>
      </c>
      <c r="G317" s="232"/>
      <c r="H317" s="236">
        <v>2.45</v>
      </c>
      <c r="I317" s="237"/>
      <c r="J317" s="232"/>
      <c r="K317" s="232"/>
      <c r="L317" s="238"/>
      <c r="M317" s="239"/>
      <c r="N317" s="240"/>
      <c r="O317" s="240"/>
      <c r="P317" s="240"/>
      <c r="Q317" s="240"/>
      <c r="R317" s="240"/>
      <c r="S317" s="240"/>
      <c r="T317" s="241"/>
      <c r="AT317" s="242" t="s">
        <v>194</v>
      </c>
      <c r="AU317" s="242" t="s">
        <v>187</v>
      </c>
      <c r="AV317" s="11" t="s">
        <v>187</v>
      </c>
      <c r="AW317" s="11" t="s">
        <v>35</v>
      </c>
      <c r="AX317" s="11" t="s">
        <v>73</v>
      </c>
      <c r="AY317" s="242" t="s">
        <v>180</v>
      </c>
    </row>
    <row r="318" spans="2:51" s="11" customFormat="1" ht="13.5">
      <c r="B318" s="231"/>
      <c r="C318" s="232"/>
      <c r="D318" s="233" t="s">
        <v>194</v>
      </c>
      <c r="E318" s="234" t="s">
        <v>22</v>
      </c>
      <c r="F318" s="235" t="s">
        <v>325</v>
      </c>
      <c r="G318" s="232"/>
      <c r="H318" s="236">
        <v>1.1</v>
      </c>
      <c r="I318" s="237"/>
      <c r="J318" s="232"/>
      <c r="K318" s="232"/>
      <c r="L318" s="238"/>
      <c r="M318" s="239"/>
      <c r="N318" s="240"/>
      <c r="O318" s="240"/>
      <c r="P318" s="240"/>
      <c r="Q318" s="240"/>
      <c r="R318" s="240"/>
      <c r="S318" s="240"/>
      <c r="T318" s="241"/>
      <c r="AT318" s="242" t="s">
        <v>194</v>
      </c>
      <c r="AU318" s="242" t="s">
        <v>187</v>
      </c>
      <c r="AV318" s="11" t="s">
        <v>187</v>
      </c>
      <c r="AW318" s="11" t="s">
        <v>35</v>
      </c>
      <c r="AX318" s="11" t="s">
        <v>73</v>
      </c>
      <c r="AY318" s="242" t="s">
        <v>180</v>
      </c>
    </row>
    <row r="319" spans="2:51" s="12" customFormat="1" ht="13.5">
      <c r="B319" s="243"/>
      <c r="C319" s="244"/>
      <c r="D319" s="233" t="s">
        <v>194</v>
      </c>
      <c r="E319" s="245" t="s">
        <v>22</v>
      </c>
      <c r="F319" s="246" t="s">
        <v>196</v>
      </c>
      <c r="G319" s="244"/>
      <c r="H319" s="247">
        <v>5.49</v>
      </c>
      <c r="I319" s="248"/>
      <c r="J319" s="244"/>
      <c r="K319" s="244"/>
      <c r="L319" s="249"/>
      <c r="M319" s="250"/>
      <c r="N319" s="251"/>
      <c r="O319" s="251"/>
      <c r="P319" s="251"/>
      <c r="Q319" s="251"/>
      <c r="R319" s="251"/>
      <c r="S319" s="251"/>
      <c r="T319" s="252"/>
      <c r="AT319" s="253" t="s">
        <v>194</v>
      </c>
      <c r="AU319" s="253" t="s">
        <v>187</v>
      </c>
      <c r="AV319" s="12" t="s">
        <v>186</v>
      </c>
      <c r="AW319" s="12" t="s">
        <v>35</v>
      </c>
      <c r="AX319" s="12" t="s">
        <v>10</v>
      </c>
      <c r="AY319" s="253" t="s">
        <v>180</v>
      </c>
    </row>
    <row r="320" spans="2:65" s="1" customFormat="1" ht="14.4" customHeight="1">
      <c r="B320" s="45"/>
      <c r="C320" s="266" t="s">
        <v>630</v>
      </c>
      <c r="D320" s="266" t="s">
        <v>594</v>
      </c>
      <c r="E320" s="267" t="s">
        <v>631</v>
      </c>
      <c r="F320" s="268" t="s">
        <v>632</v>
      </c>
      <c r="G320" s="269" t="s">
        <v>192</v>
      </c>
      <c r="H320" s="270">
        <v>6.33</v>
      </c>
      <c r="I320" s="271"/>
      <c r="J320" s="270">
        <f>ROUND(I320*H320,0)</f>
        <v>0</v>
      </c>
      <c r="K320" s="268" t="s">
        <v>22</v>
      </c>
      <c r="L320" s="272"/>
      <c r="M320" s="273" t="s">
        <v>22</v>
      </c>
      <c r="N320" s="274" t="s">
        <v>45</v>
      </c>
      <c r="O320" s="46"/>
      <c r="P320" s="228">
        <f>O320*H320</f>
        <v>0</v>
      </c>
      <c r="Q320" s="228">
        <v>0</v>
      </c>
      <c r="R320" s="228">
        <f>Q320*H320</f>
        <v>0</v>
      </c>
      <c r="S320" s="228">
        <v>0</v>
      </c>
      <c r="T320" s="229">
        <f>S320*H320</f>
        <v>0</v>
      </c>
      <c r="AR320" s="23" t="s">
        <v>270</v>
      </c>
      <c r="AT320" s="23" t="s">
        <v>594</v>
      </c>
      <c r="AU320" s="23" t="s">
        <v>187</v>
      </c>
      <c r="AY320" s="23" t="s">
        <v>180</v>
      </c>
      <c r="BE320" s="230">
        <f>IF(N320="základní",J320,0)</f>
        <v>0</v>
      </c>
      <c r="BF320" s="230">
        <f>IF(N320="snížená",J320,0)</f>
        <v>0</v>
      </c>
      <c r="BG320" s="230">
        <f>IF(N320="zákl. přenesená",J320,0)</f>
        <v>0</v>
      </c>
      <c r="BH320" s="230">
        <f>IF(N320="sníž. přenesená",J320,0)</f>
        <v>0</v>
      </c>
      <c r="BI320" s="230">
        <f>IF(N320="nulová",J320,0)</f>
        <v>0</v>
      </c>
      <c r="BJ320" s="23" t="s">
        <v>187</v>
      </c>
      <c r="BK320" s="230">
        <f>ROUND(I320*H320,0)</f>
        <v>0</v>
      </c>
      <c r="BL320" s="23" t="s">
        <v>224</v>
      </c>
      <c r="BM320" s="23" t="s">
        <v>633</v>
      </c>
    </row>
    <row r="321" spans="2:51" s="11" customFormat="1" ht="13.5">
      <c r="B321" s="231"/>
      <c r="C321" s="232"/>
      <c r="D321" s="233" t="s">
        <v>194</v>
      </c>
      <c r="E321" s="234" t="s">
        <v>22</v>
      </c>
      <c r="F321" s="235" t="s">
        <v>634</v>
      </c>
      <c r="G321" s="232"/>
      <c r="H321" s="236">
        <v>0.29</v>
      </c>
      <c r="I321" s="237"/>
      <c r="J321" s="232"/>
      <c r="K321" s="232"/>
      <c r="L321" s="238"/>
      <c r="M321" s="239"/>
      <c r="N321" s="240"/>
      <c r="O321" s="240"/>
      <c r="P321" s="240"/>
      <c r="Q321" s="240"/>
      <c r="R321" s="240"/>
      <c r="S321" s="240"/>
      <c r="T321" s="241"/>
      <c r="AT321" s="242" t="s">
        <v>194</v>
      </c>
      <c r="AU321" s="242" t="s">
        <v>187</v>
      </c>
      <c r="AV321" s="11" t="s">
        <v>187</v>
      </c>
      <c r="AW321" s="11" t="s">
        <v>35</v>
      </c>
      <c r="AX321" s="11" t="s">
        <v>73</v>
      </c>
      <c r="AY321" s="242" t="s">
        <v>180</v>
      </c>
    </row>
    <row r="322" spans="2:51" s="11" customFormat="1" ht="13.5">
      <c r="B322" s="231"/>
      <c r="C322" s="232"/>
      <c r="D322" s="233" t="s">
        <v>194</v>
      </c>
      <c r="E322" s="234" t="s">
        <v>22</v>
      </c>
      <c r="F322" s="235" t="s">
        <v>635</v>
      </c>
      <c r="G322" s="232"/>
      <c r="H322" s="236">
        <v>6.04</v>
      </c>
      <c r="I322" s="237"/>
      <c r="J322" s="232"/>
      <c r="K322" s="232"/>
      <c r="L322" s="238"/>
      <c r="M322" s="239"/>
      <c r="N322" s="240"/>
      <c r="O322" s="240"/>
      <c r="P322" s="240"/>
      <c r="Q322" s="240"/>
      <c r="R322" s="240"/>
      <c r="S322" s="240"/>
      <c r="T322" s="241"/>
      <c r="AT322" s="242" t="s">
        <v>194</v>
      </c>
      <c r="AU322" s="242" t="s">
        <v>187</v>
      </c>
      <c r="AV322" s="11" t="s">
        <v>187</v>
      </c>
      <c r="AW322" s="11" t="s">
        <v>35</v>
      </c>
      <c r="AX322" s="11" t="s">
        <v>73</v>
      </c>
      <c r="AY322" s="242" t="s">
        <v>180</v>
      </c>
    </row>
    <row r="323" spans="2:51" s="12" customFormat="1" ht="13.5">
      <c r="B323" s="243"/>
      <c r="C323" s="244"/>
      <c r="D323" s="233" t="s">
        <v>194</v>
      </c>
      <c r="E323" s="245" t="s">
        <v>22</v>
      </c>
      <c r="F323" s="246" t="s">
        <v>196</v>
      </c>
      <c r="G323" s="244"/>
      <c r="H323" s="247">
        <v>6.33</v>
      </c>
      <c r="I323" s="248"/>
      <c r="J323" s="244"/>
      <c r="K323" s="244"/>
      <c r="L323" s="249"/>
      <c r="M323" s="250"/>
      <c r="N323" s="251"/>
      <c r="O323" s="251"/>
      <c r="P323" s="251"/>
      <c r="Q323" s="251"/>
      <c r="R323" s="251"/>
      <c r="S323" s="251"/>
      <c r="T323" s="252"/>
      <c r="AT323" s="253" t="s">
        <v>194</v>
      </c>
      <c r="AU323" s="253" t="s">
        <v>187</v>
      </c>
      <c r="AV323" s="12" t="s">
        <v>186</v>
      </c>
      <c r="AW323" s="12" t="s">
        <v>35</v>
      </c>
      <c r="AX323" s="12" t="s">
        <v>10</v>
      </c>
      <c r="AY323" s="253" t="s">
        <v>180</v>
      </c>
    </row>
    <row r="324" spans="2:65" s="1" customFormat="1" ht="22.8" customHeight="1">
      <c r="B324" s="45"/>
      <c r="C324" s="220" t="s">
        <v>435</v>
      </c>
      <c r="D324" s="220" t="s">
        <v>182</v>
      </c>
      <c r="E324" s="221" t="s">
        <v>636</v>
      </c>
      <c r="F324" s="222" t="s">
        <v>637</v>
      </c>
      <c r="G324" s="223" t="s">
        <v>192</v>
      </c>
      <c r="H324" s="224">
        <v>5.49</v>
      </c>
      <c r="I324" s="225"/>
      <c r="J324" s="224">
        <f>ROUND(I324*H324,0)</f>
        <v>0</v>
      </c>
      <c r="K324" s="222" t="s">
        <v>193</v>
      </c>
      <c r="L324" s="71"/>
      <c r="M324" s="226" t="s">
        <v>22</v>
      </c>
      <c r="N324" s="227" t="s">
        <v>45</v>
      </c>
      <c r="O324" s="46"/>
      <c r="P324" s="228">
        <f>O324*H324</f>
        <v>0</v>
      </c>
      <c r="Q324" s="228">
        <v>0</v>
      </c>
      <c r="R324" s="228">
        <f>Q324*H324</f>
        <v>0</v>
      </c>
      <c r="S324" s="228">
        <v>0</v>
      </c>
      <c r="T324" s="229">
        <f>S324*H324</f>
        <v>0</v>
      </c>
      <c r="AR324" s="23" t="s">
        <v>224</v>
      </c>
      <c r="AT324" s="23" t="s">
        <v>182</v>
      </c>
      <c r="AU324" s="23" t="s">
        <v>187</v>
      </c>
      <c r="AY324" s="23" t="s">
        <v>180</v>
      </c>
      <c r="BE324" s="230">
        <f>IF(N324="základní",J324,0)</f>
        <v>0</v>
      </c>
      <c r="BF324" s="230">
        <f>IF(N324="snížená",J324,0)</f>
        <v>0</v>
      </c>
      <c r="BG324" s="230">
        <f>IF(N324="zákl. přenesená",J324,0)</f>
        <v>0</v>
      </c>
      <c r="BH324" s="230">
        <f>IF(N324="sníž. přenesená",J324,0)</f>
        <v>0</v>
      </c>
      <c r="BI324" s="230">
        <f>IF(N324="nulová",J324,0)</f>
        <v>0</v>
      </c>
      <c r="BJ324" s="23" t="s">
        <v>187</v>
      </c>
      <c r="BK324" s="230">
        <f>ROUND(I324*H324,0)</f>
        <v>0</v>
      </c>
      <c r="BL324" s="23" t="s">
        <v>224</v>
      </c>
      <c r="BM324" s="23" t="s">
        <v>638</v>
      </c>
    </row>
    <row r="325" spans="2:51" s="11" customFormat="1" ht="13.5">
      <c r="B325" s="231"/>
      <c r="C325" s="232"/>
      <c r="D325" s="233" t="s">
        <v>194</v>
      </c>
      <c r="E325" s="234" t="s">
        <v>22</v>
      </c>
      <c r="F325" s="235" t="s">
        <v>628</v>
      </c>
      <c r="G325" s="232"/>
      <c r="H325" s="236">
        <v>1.94</v>
      </c>
      <c r="I325" s="237"/>
      <c r="J325" s="232"/>
      <c r="K325" s="232"/>
      <c r="L325" s="238"/>
      <c r="M325" s="239"/>
      <c r="N325" s="240"/>
      <c r="O325" s="240"/>
      <c r="P325" s="240"/>
      <c r="Q325" s="240"/>
      <c r="R325" s="240"/>
      <c r="S325" s="240"/>
      <c r="T325" s="241"/>
      <c r="AT325" s="242" t="s">
        <v>194</v>
      </c>
      <c r="AU325" s="242" t="s">
        <v>187</v>
      </c>
      <c r="AV325" s="11" t="s">
        <v>187</v>
      </c>
      <c r="AW325" s="11" t="s">
        <v>35</v>
      </c>
      <c r="AX325" s="11" t="s">
        <v>73</v>
      </c>
      <c r="AY325" s="242" t="s">
        <v>180</v>
      </c>
    </row>
    <row r="326" spans="2:51" s="11" customFormat="1" ht="13.5">
      <c r="B326" s="231"/>
      <c r="C326" s="232"/>
      <c r="D326" s="233" t="s">
        <v>194</v>
      </c>
      <c r="E326" s="234" t="s">
        <v>22</v>
      </c>
      <c r="F326" s="235" t="s">
        <v>629</v>
      </c>
      <c r="G326" s="232"/>
      <c r="H326" s="236">
        <v>2.45</v>
      </c>
      <c r="I326" s="237"/>
      <c r="J326" s="232"/>
      <c r="K326" s="232"/>
      <c r="L326" s="238"/>
      <c r="M326" s="239"/>
      <c r="N326" s="240"/>
      <c r="O326" s="240"/>
      <c r="P326" s="240"/>
      <c r="Q326" s="240"/>
      <c r="R326" s="240"/>
      <c r="S326" s="240"/>
      <c r="T326" s="241"/>
      <c r="AT326" s="242" t="s">
        <v>194</v>
      </c>
      <c r="AU326" s="242" t="s">
        <v>187</v>
      </c>
      <c r="AV326" s="11" t="s">
        <v>187</v>
      </c>
      <c r="AW326" s="11" t="s">
        <v>35</v>
      </c>
      <c r="AX326" s="11" t="s">
        <v>73</v>
      </c>
      <c r="AY326" s="242" t="s">
        <v>180</v>
      </c>
    </row>
    <row r="327" spans="2:51" s="11" customFormat="1" ht="13.5">
      <c r="B327" s="231"/>
      <c r="C327" s="232"/>
      <c r="D327" s="233" t="s">
        <v>194</v>
      </c>
      <c r="E327" s="234" t="s">
        <v>22</v>
      </c>
      <c r="F327" s="235" t="s">
        <v>325</v>
      </c>
      <c r="G327" s="232"/>
      <c r="H327" s="236">
        <v>1.1</v>
      </c>
      <c r="I327" s="237"/>
      <c r="J327" s="232"/>
      <c r="K327" s="232"/>
      <c r="L327" s="238"/>
      <c r="M327" s="239"/>
      <c r="N327" s="240"/>
      <c r="O327" s="240"/>
      <c r="P327" s="240"/>
      <c r="Q327" s="240"/>
      <c r="R327" s="240"/>
      <c r="S327" s="240"/>
      <c r="T327" s="241"/>
      <c r="AT327" s="242" t="s">
        <v>194</v>
      </c>
      <c r="AU327" s="242" t="s">
        <v>187</v>
      </c>
      <c r="AV327" s="11" t="s">
        <v>187</v>
      </c>
      <c r="AW327" s="11" t="s">
        <v>35</v>
      </c>
      <c r="AX327" s="11" t="s">
        <v>73</v>
      </c>
      <c r="AY327" s="242" t="s">
        <v>180</v>
      </c>
    </row>
    <row r="328" spans="2:51" s="12" customFormat="1" ht="13.5">
      <c r="B328" s="243"/>
      <c r="C328" s="244"/>
      <c r="D328" s="233" t="s">
        <v>194</v>
      </c>
      <c r="E328" s="245" t="s">
        <v>22</v>
      </c>
      <c r="F328" s="246" t="s">
        <v>196</v>
      </c>
      <c r="G328" s="244"/>
      <c r="H328" s="247">
        <v>5.49</v>
      </c>
      <c r="I328" s="248"/>
      <c r="J328" s="244"/>
      <c r="K328" s="244"/>
      <c r="L328" s="249"/>
      <c r="M328" s="250"/>
      <c r="N328" s="251"/>
      <c r="O328" s="251"/>
      <c r="P328" s="251"/>
      <c r="Q328" s="251"/>
      <c r="R328" s="251"/>
      <c r="S328" s="251"/>
      <c r="T328" s="252"/>
      <c r="AT328" s="253" t="s">
        <v>194</v>
      </c>
      <c r="AU328" s="253" t="s">
        <v>187</v>
      </c>
      <c r="AV328" s="12" t="s">
        <v>186</v>
      </c>
      <c r="AW328" s="12" t="s">
        <v>35</v>
      </c>
      <c r="AX328" s="12" t="s">
        <v>10</v>
      </c>
      <c r="AY328" s="253" t="s">
        <v>180</v>
      </c>
    </row>
    <row r="329" spans="2:65" s="1" customFormat="1" ht="14.4" customHeight="1">
      <c r="B329" s="45"/>
      <c r="C329" s="220" t="s">
        <v>639</v>
      </c>
      <c r="D329" s="220" t="s">
        <v>182</v>
      </c>
      <c r="E329" s="221" t="s">
        <v>640</v>
      </c>
      <c r="F329" s="222" t="s">
        <v>641</v>
      </c>
      <c r="G329" s="223" t="s">
        <v>192</v>
      </c>
      <c r="H329" s="224">
        <v>5.49</v>
      </c>
      <c r="I329" s="225"/>
      <c r="J329" s="224">
        <f>ROUND(I329*H329,0)</f>
        <v>0</v>
      </c>
      <c r="K329" s="222" t="s">
        <v>193</v>
      </c>
      <c r="L329" s="71"/>
      <c r="M329" s="226" t="s">
        <v>22</v>
      </c>
      <c r="N329" s="227" t="s">
        <v>45</v>
      </c>
      <c r="O329" s="46"/>
      <c r="P329" s="228">
        <f>O329*H329</f>
        <v>0</v>
      </c>
      <c r="Q329" s="228">
        <v>0</v>
      </c>
      <c r="R329" s="228">
        <f>Q329*H329</f>
        <v>0</v>
      </c>
      <c r="S329" s="228">
        <v>0</v>
      </c>
      <c r="T329" s="229">
        <f>S329*H329</f>
        <v>0</v>
      </c>
      <c r="AR329" s="23" t="s">
        <v>224</v>
      </c>
      <c r="AT329" s="23" t="s">
        <v>182</v>
      </c>
      <c r="AU329" s="23" t="s">
        <v>187</v>
      </c>
      <c r="AY329" s="23" t="s">
        <v>180</v>
      </c>
      <c r="BE329" s="230">
        <f>IF(N329="základní",J329,0)</f>
        <v>0</v>
      </c>
      <c r="BF329" s="230">
        <f>IF(N329="snížená",J329,0)</f>
        <v>0</v>
      </c>
      <c r="BG329" s="230">
        <f>IF(N329="zákl. přenesená",J329,0)</f>
        <v>0</v>
      </c>
      <c r="BH329" s="230">
        <f>IF(N329="sníž. přenesená",J329,0)</f>
        <v>0</v>
      </c>
      <c r="BI329" s="230">
        <f>IF(N329="nulová",J329,0)</f>
        <v>0</v>
      </c>
      <c r="BJ329" s="23" t="s">
        <v>187</v>
      </c>
      <c r="BK329" s="230">
        <f>ROUND(I329*H329,0)</f>
        <v>0</v>
      </c>
      <c r="BL329" s="23" t="s">
        <v>224</v>
      </c>
      <c r="BM329" s="23" t="s">
        <v>642</v>
      </c>
    </row>
    <row r="330" spans="2:47" s="1" customFormat="1" ht="13.5">
      <c r="B330" s="45"/>
      <c r="C330" s="73"/>
      <c r="D330" s="233" t="s">
        <v>205</v>
      </c>
      <c r="E330" s="73"/>
      <c r="F330" s="254" t="s">
        <v>643</v>
      </c>
      <c r="G330" s="73"/>
      <c r="H330" s="73"/>
      <c r="I330" s="190"/>
      <c r="J330" s="73"/>
      <c r="K330" s="73"/>
      <c r="L330" s="71"/>
      <c r="M330" s="255"/>
      <c r="N330" s="46"/>
      <c r="O330" s="46"/>
      <c r="P330" s="46"/>
      <c r="Q330" s="46"/>
      <c r="R330" s="46"/>
      <c r="S330" s="46"/>
      <c r="T330" s="94"/>
      <c r="AT330" s="23" t="s">
        <v>205</v>
      </c>
      <c r="AU330" s="23" t="s">
        <v>187</v>
      </c>
    </row>
    <row r="331" spans="2:51" s="11" customFormat="1" ht="13.5">
      <c r="B331" s="231"/>
      <c r="C331" s="232"/>
      <c r="D331" s="233" t="s">
        <v>194</v>
      </c>
      <c r="E331" s="234" t="s">
        <v>22</v>
      </c>
      <c r="F331" s="235" t="s">
        <v>644</v>
      </c>
      <c r="G331" s="232"/>
      <c r="H331" s="236">
        <v>5.49</v>
      </c>
      <c r="I331" s="237"/>
      <c r="J331" s="232"/>
      <c r="K331" s="232"/>
      <c r="L331" s="238"/>
      <c r="M331" s="239"/>
      <c r="N331" s="240"/>
      <c r="O331" s="240"/>
      <c r="P331" s="240"/>
      <c r="Q331" s="240"/>
      <c r="R331" s="240"/>
      <c r="S331" s="240"/>
      <c r="T331" s="241"/>
      <c r="AT331" s="242" t="s">
        <v>194</v>
      </c>
      <c r="AU331" s="242" t="s">
        <v>187</v>
      </c>
      <c r="AV331" s="11" t="s">
        <v>187</v>
      </c>
      <c r="AW331" s="11" t="s">
        <v>35</v>
      </c>
      <c r="AX331" s="11" t="s">
        <v>73</v>
      </c>
      <c r="AY331" s="242" t="s">
        <v>180</v>
      </c>
    </row>
    <row r="332" spans="2:51" s="12" customFormat="1" ht="13.5">
      <c r="B332" s="243"/>
      <c r="C332" s="244"/>
      <c r="D332" s="233" t="s">
        <v>194</v>
      </c>
      <c r="E332" s="245" t="s">
        <v>22</v>
      </c>
      <c r="F332" s="246" t="s">
        <v>196</v>
      </c>
      <c r="G332" s="244"/>
      <c r="H332" s="247">
        <v>5.49</v>
      </c>
      <c r="I332" s="248"/>
      <c r="J332" s="244"/>
      <c r="K332" s="244"/>
      <c r="L332" s="249"/>
      <c r="M332" s="250"/>
      <c r="N332" s="251"/>
      <c r="O332" s="251"/>
      <c r="P332" s="251"/>
      <c r="Q332" s="251"/>
      <c r="R332" s="251"/>
      <c r="S332" s="251"/>
      <c r="T332" s="252"/>
      <c r="AT332" s="253" t="s">
        <v>194</v>
      </c>
      <c r="AU332" s="253" t="s">
        <v>187</v>
      </c>
      <c r="AV332" s="12" t="s">
        <v>186</v>
      </c>
      <c r="AW332" s="12" t="s">
        <v>35</v>
      </c>
      <c r="AX332" s="12" t="s">
        <v>10</v>
      </c>
      <c r="AY332" s="253" t="s">
        <v>180</v>
      </c>
    </row>
    <row r="333" spans="2:65" s="1" customFormat="1" ht="14.4" customHeight="1">
      <c r="B333" s="45"/>
      <c r="C333" s="220" t="s">
        <v>439</v>
      </c>
      <c r="D333" s="220" t="s">
        <v>182</v>
      </c>
      <c r="E333" s="221" t="s">
        <v>645</v>
      </c>
      <c r="F333" s="222" t="s">
        <v>646</v>
      </c>
      <c r="G333" s="223" t="s">
        <v>358</v>
      </c>
      <c r="H333" s="224">
        <v>10.48</v>
      </c>
      <c r="I333" s="225"/>
      <c r="J333" s="224">
        <f>ROUND(I333*H333,0)</f>
        <v>0</v>
      </c>
      <c r="K333" s="222" t="s">
        <v>193</v>
      </c>
      <c r="L333" s="71"/>
      <c r="M333" s="226" t="s">
        <v>22</v>
      </c>
      <c r="N333" s="227" t="s">
        <v>45</v>
      </c>
      <c r="O333" s="46"/>
      <c r="P333" s="228">
        <f>O333*H333</f>
        <v>0</v>
      </c>
      <c r="Q333" s="228">
        <v>0</v>
      </c>
      <c r="R333" s="228">
        <f>Q333*H333</f>
        <v>0</v>
      </c>
      <c r="S333" s="228">
        <v>0</v>
      </c>
      <c r="T333" s="229">
        <f>S333*H333</f>
        <v>0</v>
      </c>
      <c r="AR333" s="23" t="s">
        <v>224</v>
      </c>
      <c r="AT333" s="23" t="s">
        <v>182</v>
      </c>
      <c r="AU333" s="23" t="s">
        <v>187</v>
      </c>
      <c r="AY333" s="23" t="s">
        <v>180</v>
      </c>
      <c r="BE333" s="230">
        <f>IF(N333="základní",J333,0)</f>
        <v>0</v>
      </c>
      <c r="BF333" s="230">
        <f>IF(N333="snížená",J333,0)</f>
        <v>0</v>
      </c>
      <c r="BG333" s="230">
        <f>IF(N333="zákl. přenesená",J333,0)</f>
        <v>0</v>
      </c>
      <c r="BH333" s="230">
        <f>IF(N333="sníž. přenesená",J333,0)</f>
        <v>0</v>
      </c>
      <c r="BI333" s="230">
        <f>IF(N333="nulová",J333,0)</f>
        <v>0</v>
      </c>
      <c r="BJ333" s="23" t="s">
        <v>187</v>
      </c>
      <c r="BK333" s="230">
        <f>ROUND(I333*H333,0)</f>
        <v>0</v>
      </c>
      <c r="BL333" s="23" t="s">
        <v>224</v>
      </c>
      <c r="BM333" s="23" t="s">
        <v>647</v>
      </c>
    </row>
    <row r="334" spans="2:47" s="1" customFormat="1" ht="13.5">
      <c r="B334" s="45"/>
      <c r="C334" s="73"/>
      <c r="D334" s="233" t="s">
        <v>205</v>
      </c>
      <c r="E334" s="73"/>
      <c r="F334" s="254" t="s">
        <v>643</v>
      </c>
      <c r="G334" s="73"/>
      <c r="H334" s="73"/>
      <c r="I334" s="190"/>
      <c r="J334" s="73"/>
      <c r="K334" s="73"/>
      <c r="L334" s="71"/>
      <c r="M334" s="255"/>
      <c r="N334" s="46"/>
      <c r="O334" s="46"/>
      <c r="P334" s="46"/>
      <c r="Q334" s="46"/>
      <c r="R334" s="46"/>
      <c r="S334" s="46"/>
      <c r="T334" s="94"/>
      <c r="AT334" s="23" t="s">
        <v>205</v>
      </c>
      <c r="AU334" s="23" t="s">
        <v>187</v>
      </c>
    </row>
    <row r="335" spans="2:51" s="11" customFormat="1" ht="13.5">
      <c r="B335" s="231"/>
      <c r="C335" s="232"/>
      <c r="D335" s="233" t="s">
        <v>194</v>
      </c>
      <c r="E335" s="234" t="s">
        <v>22</v>
      </c>
      <c r="F335" s="235" t="s">
        <v>648</v>
      </c>
      <c r="G335" s="232"/>
      <c r="H335" s="236">
        <v>10.48</v>
      </c>
      <c r="I335" s="237"/>
      <c r="J335" s="232"/>
      <c r="K335" s="232"/>
      <c r="L335" s="238"/>
      <c r="M335" s="239"/>
      <c r="N335" s="240"/>
      <c r="O335" s="240"/>
      <c r="P335" s="240"/>
      <c r="Q335" s="240"/>
      <c r="R335" s="240"/>
      <c r="S335" s="240"/>
      <c r="T335" s="241"/>
      <c r="AT335" s="242" t="s">
        <v>194</v>
      </c>
      <c r="AU335" s="242" t="s">
        <v>187</v>
      </c>
      <c r="AV335" s="11" t="s">
        <v>187</v>
      </c>
      <c r="AW335" s="11" t="s">
        <v>35</v>
      </c>
      <c r="AX335" s="11" t="s">
        <v>73</v>
      </c>
      <c r="AY335" s="242" t="s">
        <v>180</v>
      </c>
    </row>
    <row r="336" spans="2:51" s="12" customFormat="1" ht="13.5">
      <c r="B336" s="243"/>
      <c r="C336" s="244"/>
      <c r="D336" s="233" t="s">
        <v>194</v>
      </c>
      <c r="E336" s="245" t="s">
        <v>22</v>
      </c>
      <c r="F336" s="246" t="s">
        <v>196</v>
      </c>
      <c r="G336" s="244"/>
      <c r="H336" s="247">
        <v>10.48</v>
      </c>
      <c r="I336" s="248"/>
      <c r="J336" s="244"/>
      <c r="K336" s="244"/>
      <c r="L336" s="249"/>
      <c r="M336" s="250"/>
      <c r="N336" s="251"/>
      <c r="O336" s="251"/>
      <c r="P336" s="251"/>
      <c r="Q336" s="251"/>
      <c r="R336" s="251"/>
      <c r="S336" s="251"/>
      <c r="T336" s="252"/>
      <c r="AT336" s="253" t="s">
        <v>194</v>
      </c>
      <c r="AU336" s="253" t="s">
        <v>187</v>
      </c>
      <c r="AV336" s="12" t="s">
        <v>186</v>
      </c>
      <c r="AW336" s="12" t="s">
        <v>35</v>
      </c>
      <c r="AX336" s="12" t="s">
        <v>10</v>
      </c>
      <c r="AY336" s="253" t="s">
        <v>180</v>
      </c>
    </row>
    <row r="337" spans="2:65" s="1" customFormat="1" ht="22.8" customHeight="1">
      <c r="B337" s="45"/>
      <c r="C337" s="220" t="s">
        <v>649</v>
      </c>
      <c r="D337" s="220" t="s">
        <v>182</v>
      </c>
      <c r="E337" s="221" t="s">
        <v>650</v>
      </c>
      <c r="F337" s="222" t="s">
        <v>651</v>
      </c>
      <c r="G337" s="223" t="s">
        <v>192</v>
      </c>
      <c r="H337" s="224">
        <v>5.49</v>
      </c>
      <c r="I337" s="225"/>
      <c r="J337" s="224">
        <f>ROUND(I337*H337,0)</f>
        <v>0</v>
      </c>
      <c r="K337" s="222" t="s">
        <v>193</v>
      </c>
      <c r="L337" s="71"/>
      <c r="M337" s="226" t="s">
        <v>22</v>
      </c>
      <c r="N337" s="227" t="s">
        <v>45</v>
      </c>
      <c r="O337" s="46"/>
      <c r="P337" s="228">
        <f>O337*H337</f>
        <v>0</v>
      </c>
      <c r="Q337" s="228">
        <v>0</v>
      </c>
      <c r="R337" s="228">
        <f>Q337*H337</f>
        <v>0</v>
      </c>
      <c r="S337" s="228">
        <v>0</v>
      </c>
      <c r="T337" s="229">
        <f>S337*H337</f>
        <v>0</v>
      </c>
      <c r="AR337" s="23" t="s">
        <v>224</v>
      </c>
      <c r="AT337" s="23" t="s">
        <v>182</v>
      </c>
      <c r="AU337" s="23" t="s">
        <v>187</v>
      </c>
      <c r="AY337" s="23" t="s">
        <v>180</v>
      </c>
      <c r="BE337" s="230">
        <f>IF(N337="základní",J337,0)</f>
        <v>0</v>
      </c>
      <c r="BF337" s="230">
        <f>IF(N337="snížená",J337,0)</f>
        <v>0</v>
      </c>
      <c r="BG337" s="230">
        <f>IF(N337="zákl. přenesená",J337,0)</f>
        <v>0</v>
      </c>
      <c r="BH337" s="230">
        <f>IF(N337="sníž. přenesená",J337,0)</f>
        <v>0</v>
      </c>
      <c r="BI337" s="230">
        <f>IF(N337="nulová",J337,0)</f>
        <v>0</v>
      </c>
      <c r="BJ337" s="23" t="s">
        <v>187</v>
      </c>
      <c r="BK337" s="230">
        <f>ROUND(I337*H337,0)</f>
        <v>0</v>
      </c>
      <c r="BL337" s="23" t="s">
        <v>224</v>
      </c>
      <c r="BM337" s="23" t="s">
        <v>652</v>
      </c>
    </row>
    <row r="338" spans="2:47" s="1" customFormat="1" ht="13.5">
      <c r="B338" s="45"/>
      <c r="C338" s="73"/>
      <c r="D338" s="233" t="s">
        <v>205</v>
      </c>
      <c r="E338" s="73"/>
      <c r="F338" s="254" t="s">
        <v>653</v>
      </c>
      <c r="G338" s="73"/>
      <c r="H338" s="73"/>
      <c r="I338" s="190"/>
      <c r="J338" s="73"/>
      <c r="K338" s="73"/>
      <c r="L338" s="71"/>
      <c r="M338" s="255"/>
      <c r="N338" s="46"/>
      <c r="O338" s="46"/>
      <c r="P338" s="46"/>
      <c r="Q338" s="46"/>
      <c r="R338" s="46"/>
      <c r="S338" s="46"/>
      <c r="T338" s="94"/>
      <c r="AT338" s="23" t="s">
        <v>205</v>
      </c>
      <c r="AU338" s="23" t="s">
        <v>187</v>
      </c>
    </row>
    <row r="339" spans="2:51" s="11" customFormat="1" ht="13.5">
      <c r="B339" s="231"/>
      <c r="C339" s="232"/>
      <c r="D339" s="233" t="s">
        <v>194</v>
      </c>
      <c r="E339" s="234" t="s">
        <v>22</v>
      </c>
      <c r="F339" s="235" t="s">
        <v>628</v>
      </c>
      <c r="G339" s="232"/>
      <c r="H339" s="236">
        <v>1.94</v>
      </c>
      <c r="I339" s="237"/>
      <c r="J339" s="232"/>
      <c r="K339" s="232"/>
      <c r="L339" s="238"/>
      <c r="M339" s="239"/>
      <c r="N339" s="240"/>
      <c r="O339" s="240"/>
      <c r="P339" s="240"/>
      <c r="Q339" s="240"/>
      <c r="R339" s="240"/>
      <c r="S339" s="240"/>
      <c r="T339" s="241"/>
      <c r="AT339" s="242" t="s">
        <v>194</v>
      </c>
      <c r="AU339" s="242" t="s">
        <v>187</v>
      </c>
      <c r="AV339" s="11" t="s">
        <v>187</v>
      </c>
      <c r="AW339" s="11" t="s">
        <v>35</v>
      </c>
      <c r="AX339" s="11" t="s">
        <v>73</v>
      </c>
      <c r="AY339" s="242" t="s">
        <v>180</v>
      </c>
    </row>
    <row r="340" spans="2:51" s="11" customFormat="1" ht="13.5">
      <c r="B340" s="231"/>
      <c r="C340" s="232"/>
      <c r="D340" s="233" t="s">
        <v>194</v>
      </c>
      <c r="E340" s="234" t="s">
        <v>22</v>
      </c>
      <c r="F340" s="235" t="s">
        <v>629</v>
      </c>
      <c r="G340" s="232"/>
      <c r="H340" s="236">
        <v>2.45</v>
      </c>
      <c r="I340" s="237"/>
      <c r="J340" s="232"/>
      <c r="K340" s="232"/>
      <c r="L340" s="238"/>
      <c r="M340" s="239"/>
      <c r="N340" s="240"/>
      <c r="O340" s="240"/>
      <c r="P340" s="240"/>
      <c r="Q340" s="240"/>
      <c r="R340" s="240"/>
      <c r="S340" s="240"/>
      <c r="T340" s="241"/>
      <c r="AT340" s="242" t="s">
        <v>194</v>
      </c>
      <c r="AU340" s="242" t="s">
        <v>187</v>
      </c>
      <c r="AV340" s="11" t="s">
        <v>187</v>
      </c>
      <c r="AW340" s="11" t="s">
        <v>35</v>
      </c>
      <c r="AX340" s="11" t="s">
        <v>73</v>
      </c>
      <c r="AY340" s="242" t="s">
        <v>180</v>
      </c>
    </row>
    <row r="341" spans="2:51" s="11" customFormat="1" ht="13.5">
      <c r="B341" s="231"/>
      <c r="C341" s="232"/>
      <c r="D341" s="233" t="s">
        <v>194</v>
      </c>
      <c r="E341" s="234" t="s">
        <v>22</v>
      </c>
      <c r="F341" s="235" t="s">
        <v>325</v>
      </c>
      <c r="G341" s="232"/>
      <c r="H341" s="236">
        <v>1.1</v>
      </c>
      <c r="I341" s="237"/>
      <c r="J341" s="232"/>
      <c r="K341" s="232"/>
      <c r="L341" s="238"/>
      <c r="M341" s="239"/>
      <c r="N341" s="240"/>
      <c r="O341" s="240"/>
      <c r="P341" s="240"/>
      <c r="Q341" s="240"/>
      <c r="R341" s="240"/>
      <c r="S341" s="240"/>
      <c r="T341" s="241"/>
      <c r="AT341" s="242" t="s">
        <v>194</v>
      </c>
      <c r="AU341" s="242" t="s">
        <v>187</v>
      </c>
      <c r="AV341" s="11" t="s">
        <v>187</v>
      </c>
      <c r="AW341" s="11" t="s">
        <v>35</v>
      </c>
      <c r="AX341" s="11" t="s">
        <v>73</v>
      </c>
      <c r="AY341" s="242" t="s">
        <v>180</v>
      </c>
    </row>
    <row r="342" spans="2:51" s="12" customFormat="1" ht="13.5">
      <c r="B342" s="243"/>
      <c r="C342" s="244"/>
      <c r="D342" s="233" t="s">
        <v>194</v>
      </c>
      <c r="E342" s="245" t="s">
        <v>22</v>
      </c>
      <c r="F342" s="246" t="s">
        <v>196</v>
      </c>
      <c r="G342" s="244"/>
      <c r="H342" s="247">
        <v>5.49</v>
      </c>
      <c r="I342" s="248"/>
      <c r="J342" s="244"/>
      <c r="K342" s="244"/>
      <c r="L342" s="249"/>
      <c r="M342" s="250"/>
      <c r="N342" s="251"/>
      <c r="O342" s="251"/>
      <c r="P342" s="251"/>
      <c r="Q342" s="251"/>
      <c r="R342" s="251"/>
      <c r="S342" s="251"/>
      <c r="T342" s="252"/>
      <c r="AT342" s="253" t="s">
        <v>194</v>
      </c>
      <c r="AU342" s="253" t="s">
        <v>187</v>
      </c>
      <c r="AV342" s="12" t="s">
        <v>186</v>
      </c>
      <c r="AW342" s="12" t="s">
        <v>35</v>
      </c>
      <c r="AX342" s="12" t="s">
        <v>10</v>
      </c>
      <c r="AY342" s="253" t="s">
        <v>180</v>
      </c>
    </row>
    <row r="343" spans="2:65" s="1" customFormat="1" ht="34.2" customHeight="1">
      <c r="B343" s="45"/>
      <c r="C343" s="220" t="s">
        <v>443</v>
      </c>
      <c r="D343" s="220" t="s">
        <v>182</v>
      </c>
      <c r="E343" s="221" t="s">
        <v>654</v>
      </c>
      <c r="F343" s="222" t="s">
        <v>655</v>
      </c>
      <c r="G343" s="223" t="s">
        <v>334</v>
      </c>
      <c r="H343" s="225"/>
      <c r="I343" s="225"/>
      <c r="J343" s="224">
        <f>ROUND(I343*H343,0)</f>
        <v>0</v>
      </c>
      <c r="K343" s="222" t="s">
        <v>193</v>
      </c>
      <c r="L343" s="71"/>
      <c r="M343" s="226" t="s">
        <v>22</v>
      </c>
      <c r="N343" s="227" t="s">
        <v>45</v>
      </c>
      <c r="O343" s="46"/>
      <c r="P343" s="228">
        <f>O343*H343</f>
        <v>0</v>
      </c>
      <c r="Q343" s="228">
        <v>0</v>
      </c>
      <c r="R343" s="228">
        <f>Q343*H343</f>
        <v>0</v>
      </c>
      <c r="S343" s="228">
        <v>0</v>
      </c>
      <c r="T343" s="229">
        <f>S343*H343</f>
        <v>0</v>
      </c>
      <c r="AR343" s="23" t="s">
        <v>224</v>
      </c>
      <c r="AT343" s="23" t="s">
        <v>182</v>
      </c>
      <c r="AU343" s="23" t="s">
        <v>187</v>
      </c>
      <c r="AY343" s="23" t="s">
        <v>180</v>
      </c>
      <c r="BE343" s="230">
        <f>IF(N343="základní",J343,0)</f>
        <v>0</v>
      </c>
      <c r="BF343" s="230">
        <f>IF(N343="snížená",J343,0)</f>
        <v>0</v>
      </c>
      <c r="BG343" s="230">
        <f>IF(N343="zákl. přenesená",J343,0)</f>
        <v>0</v>
      </c>
      <c r="BH343" s="230">
        <f>IF(N343="sníž. přenesená",J343,0)</f>
        <v>0</v>
      </c>
      <c r="BI343" s="230">
        <f>IF(N343="nulová",J343,0)</f>
        <v>0</v>
      </c>
      <c r="BJ343" s="23" t="s">
        <v>187</v>
      </c>
      <c r="BK343" s="230">
        <f>ROUND(I343*H343,0)</f>
        <v>0</v>
      </c>
      <c r="BL343" s="23" t="s">
        <v>224</v>
      </c>
      <c r="BM343" s="23" t="s">
        <v>656</v>
      </c>
    </row>
    <row r="344" spans="2:47" s="1" customFormat="1" ht="13.5">
      <c r="B344" s="45"/>
      <c r="C344" s="73"/>
      <c r="D344" s="233" t="s">
        <v>205</v>
      </c>
      <c r="E344" s="73"/>
      <c r="F344" s="254" t="s">
        <v>336</v>
      </c>
      <c r="G344" s="73"/>
      <c r="H344" s="73"/>
      <c r="I344" s="190"/>
      <c r="J344" s="73"/>
      <c r="K344" s="73"/>
      <c r="L344" s="71"/>
      <c r="M344" s="255"/>
      <c r="N344" s="46"/>
      <c r="O344" s="46"/>
      <c r="P344" s="46"/>
      <c r="Q344" s="46"/>
      <c r="R344" s="46"/>
      <c r="S344" s="46"/>
      <c r="T344" s="94"/>
      <c r="AT344" s="23" t="s">
        <v>205</v>
      </c>
      <c r="AU344" s="23" t="s">
        <v>187</v>
      </c>
    </row>
    <row r="345" spans="2:63" s="10" customFormat="1" ht="29.85" customHeight="1">
      <c r="B345" s="204"/>
      <c r="C345" s="205"/>
      <c r="D345" s="206" t="s">
        <v>72</v>
      </c>
      <c r="E345" s="218" t="s">
        <v>657</v>
      </c>
      <c r="F345" s="218" t="s">
        <v>658</v>
      </c>
      <c r="G345" s="205"/>
      <c r="H345" s="205"/>
      <c r="I345" s="208"/>
      <c r="J345" s="219">
        <f>BK345</f>
        <v>0</v>
      </c>
      <c r="K345" s="205"/>
      <c r="L345" s="210"/>
      <c r="M345" s="211"/>
      <c r="N345" s="212"/>
      <c r="O345" s="212"/>
      <c r="P345" s="213">
        <f>SUM(P346:P375)</f>
        <v>0</v>
      </c>
      <c r="Q345" s="212"/>
      <c r="R345" s="213">
        <f>SUM(R346:R375)</f>
        <v>0</v>
      </c>
      <c r="S345" s="212"/>
      <c r="T345" s="214">
        <f>SUM(T346:T375)</f>
        <v>0</v>
      </c>
      <c r="AR345" s="215" t="s">
        <v>187</v>
      </c>
      <c r="AT345" s="216" t="s">
        <v>72</v>
      </c>
      <c r="AU345" s="216" t="s">
        <v>10</v>
      </c>
      <c r="AY345" s="215" t="s">
        <v>180</v>
      </c>
      <c r="BK345" s="217">
        <f>SUM(BK346:BK375)</f>
        <v>0</v>
      </c>
    </row>
    <row r="346" spans="2:65" s="1" customFormat="1" ht="22.8" customHeight="1">
      <c r="B346" s="45"/>
      <c r="C346" s="220" t="s">
        <v>659</v>
      </c>
      <c r="D346" s="220" t="s">
        <v>182</v>
      </c>
      <c r="E346" s="221" t="s">
        <v>660</v>
      </c>
      <c r="F346" s="222" t="s">
        <v>661</v>
      </c>
      <c r="G346" s="223" t="s">
        <v>192</v>
      </c>
      <c r="H346" s="224">
        <v>13.81</v>
      </c>
      <c r="I346" s="225"/>
      <c r="J346" s="224">
        <f>ROUND(I346*H346,0)</f>
        <v>0</v>
      </c>
      <c r="K346" s="222" t="s">
        <v>193</v>
      </c>
      <c r="L346" s="71"/>
      <c r="M346" s="226" t="s">
        <v>22</v>
      </c>
      <c r="N346" s="227" t="s">
        <v>45</v>
      </c>
      <c r="O346" s="46"/>
      <c r="P346" s="228">
        <f>O346*H346</f>
        <v>0</v>
      </c>
      <c r="Q346" s="228">
        <v>0</v>
      </c>
      <c r="R346" s="228">
        <f>Q346*H346</f>
        <v>0</v>
      </c>
      <c r="S346" s="228">
        <v>0</v>
      </c>
      <c r="T346" s="229">
        <f>S346*H346</f>
        <v>0</v>
      </c>
      <c r="AR346" s="23" t="s">
        <v>224</v>
      </c>
      <c r="AT346" s="23" t="s">
        <v>182</v>
      </c>
      <c r="AU346" s="23" t="s">
        <v>187</v>
      </c>
      <c r="AY346" s="23" t="s">
        <v>180</v>
      </c>
      <c r="BE346" s="230">
        <f>IF(N346="základní",J346,0)</f>
        <v>0</v>
      </c>
      <c r="BF346" s="230">
        <f>IF(N346="snížená",J346,0)</f>
        <v>0</v>
      </c>
      <c r="BG346" s="230">
        <f>IF(N346="zákl. přenesená",J346,0)</f>
        <v>0</v>
      </c>
      <c r="BH346" s="230">
        <f>IF(N346="sníž. přenesená",J346,0)</f>
        <v>0</v>
      </c>
      <c r="BI346" s="230">
        <f>IF(N346="nulová",J346,0)</f>
        <v>0</v>
      </c>
      <c r="BJ346" s="23" t="s">
        <v>187</v>
      </c>
      <c r="BK346" s="230">
        <f>ROUND(I346*H346,0)</f>
        <v>0</v>
      </c>
      <c r="BL346" s="23" t="s">
        <v>224</v>
      </c>
      <c r="BM346" s="23" t="s">
        <v>662</v>
      </c>
    </row>
    <row r="347" spans="2:47" s="1" customFormat="1" ht="13.5">
      <c r="B347" s="45"/>
      <c r="C347" s="73"/>
      <c r="D347" s="233" t="s">
        <v>205</v>
      </c>
      <c r="E347" s="73"/>
      <c r="F347" s="254" t="s">
        <v>663</v>
      </c>
      <c r="G347" s="73"/>
      <c r="H347" s="73"/>
      <c r="I347" s="190"/>
      <c r="J347" s="73"/>
      <c r="K347" s="73"/>
      <c r="L347" s="71"/>
      <c r="M347" s="255"/>
      <c r="N347" s="46"/>
      <c r="O347" s="46"/>
      <c r="P347" s="46"/>
      <c r="Q347" s="46"/>
      <c r="R347" s="46"/>
      <c r="S347" s="46"/>
      <c r="T347" s="94"/>
      <c r="AT347" s="23" t="s">
        <v>205</v>
      </c>
      <c r="AU347" s="23" t="s">
        <v>187</v>
      </c>
    </row>
    <row r="348" spans="2:51" s="11" customFormat="1" ht="13.5">
      <c r="B348" s="231"/>
      <c r="C348" s="232"/>
      <c r="D348" s="233" t="s">
        <v>194</v>
      </c>
      <c r="E348" s="234" t="s">
        <v>22</v>
      </c>
      <c r="F348" s="235" t="s">
        <v>664</v>
      </c>
      <c r="G348" s="232"/>
      <c r="H348" s="236">
        <v>13.81</v>
      </c>
      <c r="I348" s="237"/>
      <c r="J348" s="232"/>
      <c r="K348" s="232"/>
      <c r="L348" s="238"/>
      <c r="M348" s="239"/>
      <c r="N348" s="240"/>
      <c r="O348" s="240"/>
      <c r="P348" s="240"/>
      <c r="Q348" s="240"/>
      <c r="R348" s="240"/>
      <c r="S348" s="240"/>
      <c r="T348" s="241"/>
      <c r="AT348" s="242" t="s">
        <v>194</v>
      </c>
      <c r="AU348" s="242" t="s">
        <v>187</v>
      </c>
      <c r="AV348" s="11" t="s">
        <v>187</v>
      </c>
      <c r="AW348" s="11" t="s">
        <v>35</v>
      </c>
      <c r="AX348" s="11" t="s">
        <v>73</v>
      </c>
      <c r="AY348" s="242" t="s">
        <v>180</v>
      </c>
    </row>
    <row r="349" spans="2:51" s="12" customFormat="1" ht="13.5">
      <c r="B349" s="243"/>
      <c r="C349" s="244"/>
      <c r="D349" s="233" t="s">
        <v>194</v>
      </c>
      <c r="E349" s="245" t="s">
        <v>22</v>
      </c>
      <c r="F349" s="246" t="s">
        <v>196</v>
      </c>
      <c r="G349" s="244"/>
      <c r="H349" s="247">
        <v>13.81</v>
      </c>
      <c r="I349" s="248"/>
      <c r="J349" s="244"/>
      <c r="K349" s="244"/>
      <c r="L349" s="249"/>
      <c r="M349" s="250"/>
      <c r="N349" s="251"/>
      <c r="O349" s="251"/>
      <c r="P349" s="251"/>
      <c r="Q349" s="251"/>
      <c r="R349" s="251"/>
      <c r="S349" s="251"/>
      <c r="T349" s="252"/>
      <c r="AT349" s="253" t="s">
        <v>194</v>
      </c>
      <c r="AU349" s="253" t="s">
        <v>187</v>
      </c>
      <c r="AV349" s="12" t="s">
        <v>186</v>
      </c>
      <c r="AW349" s="12" t="s">
        <v>35</v>
      </c>
      <c r="AX349" s="12" t="s">
        <v>10</v>
      </c>
      <c r="AY349" s="253" t="s">
        <v>180</v>
      </c>
    </row>
    <row r="350" spans="2:65" s="1" customFormat="1" ht="14.4" customHeight="1">
      <c r="B350" s="45"/>
      <c r="C350" s="220" t="s">
        <v>447</v>
      </c>
      <c r="D350" s="220" t="s">
        <v>182</v>
      </c>
      <c r="E350" s="221" t="s">
        <v>665</v>
      </c>
      <c r="F350" s="222" t="s">
        <v>666</v>
      </c>
      <c r="G350" s="223" t="s">
        <v>192</v>
      </c>
      <c r="H350" s="224">
        <v>19.3</v>
      </c>
      <c r="I350" s="225"/>
      <c r="J350" s="224">
        <f>ROUND(I350*H350,0)</f>
        <v>0</v>
      </c>
      <c r="K350" s="222" t="s">
        <v>193</v>
      </c>
      <c r="L350" s="71"/>
      <c r="M350" s="226" t="s">
        <v>22</v>
      </c>
      <c r="N350" s="227" t="s">
        <v>45</v>
      </c>
      <c r="O350" s="46"/>
      <c r="P350" s="228">
        <f>O350*H350</f>
        <v>0</v>
      </c>
      <c r="Q350" s="228">
        <v>0</v>
      </c>
      <c r="R350" s="228">
        <f>Q350*H350</f>
        <v>0</v>
      </c>
      <c r="S350" s="228">
        <v>0</v>
      </c>
      <c r="T350" s="229">
        <f>S350*H350</f>
        <v>0</v>
      </c>
      <c r="AR350" s="23" t="s">
        <v>224</v>
      </c>
      <c r="AT350" s="23" t="s">
        <v>182</v>
      </c>
      <c r="AU350" s="23" t="s">
        <v>187</v>
      </c>
      <c r="AY350" s="23" t="s">
        <v>180</v>
      </c>
      <c r="BE350" s="230">
        <f>IF(N350="základní",J350,0)</f>
        <v>0</v>
      </c>
      <c r="BF350" s="230">
        <f>IF(N350="snížená",J350,0)</f>
        <v>0</v>
      </c>
      <c r="BG350" s="230">
        <f>IF(N350="zákl. přenesená",J350,0)</f>
        <v>0</v>
      </c>
      <c r="BH350" s="230">
        <f>IF(N350="sníž. přenesená",J350,0)</f>
        <v>0</v>
      </c>
      <c r="BI350" s="230">
        <f>IF(N350="nulová",J350,0)</f>
        <v>0</v>
      </c>
      <c r="BJ350" s="23" t="s">
        <v>187</v>
      </c>
      <c r="BK350" s="230">
        <f>ROUND(I350*H350,0)</f>
        <v>0</v>
      </c>
      <c r="BL350" s="23" t="s">
        <v>224</v>
      </c>
      <c r="BM350" s="23" t="s">
        <v>667</v>
      </c>
    </row>
    <row r="351" spans="2:51" s="11" customFormat="1" ht="13.5">
      <c r="B351" s="231"/>
      <c r="C351" s="232"/>
      <c r="D351" s="233" t="s">
        <v>194</v>
      </c>
      <c r="E351" s="234" t="s">
        <v>22</v>
      </c>
      <c r="F351" s="235" t="s">
        <v>664</v>
      </c>
      <c r="G351" s="232"/>
      <c r="H351" s="236">
        <v>13.81</v>
      </c>
      <c r="I351" s="237"/>
      <c r="J351" s="232"/>
      <c r="K351" s="232"/>
      <c r="L351" s="238"/>
      <c r="M351" s="239"/>
      <c r="N351" s="240"/>
      <c r="O351" s="240"/>
      <c r="P351" s="240"/>
      <c r="Q351" s="240"/>
      <c r="R351" s="240"/>
      <c r="S351" s="240"/>
      <c r="T351" s="241"/>
      <c r="AT351" s="242" t="s">
        <v>194</v>
      </c>
      <c r="AU351" s="242" t="s">
        <v>187</v>
      </c>
      <c r="AV351" s="11" t="s">
        <v>187</v>
      </c>
      <c r="AW351" s="11" t="s">
        <v>35</v>
      </c>
      <c r="AX351" s="11" t="s">
        <v>73</v>
      </c>
      <c r="AY351" s="242" t="s">
        <v>180</v>
      </c>
    </row>
    <row r="352" spans="2:51" s="11" customFormat="1" ht="13.5">
      <c r="B352" s="231"/>
      <c r="C352" s="232"/>
      <c r="D352" s="233" t="s">
        <v>194</v>
      </c>
      <c r="E352" s="234" t="s">
        <v>22</v>
      </c>
      <c r="F352" s="235" t="s">
        <v>628</v>
      </c>
      <c r="G352" s="232"/>
      <c r="H352" s="236">
        <v>1.94</v>
      </c>
      <c r="I352" s="237"/>
      <c r="J352" s="232"/>
      <c r="K352" s="232"/>
      <c r="L352" s="238"/>
      <c r="M352" s="239"/>
      <c r="N352" s="240"/>
      <c r="O352" s="240"/>
      <c r="P352" s="240"/>
      <c r="Q352" s="240"/>
      <c r="R352" s="240"/>
      <c r="S352" s="240"/>
      <c r="T352" s="241"/>
      <c r="AT352" s="242" t="s">
        <v>194</v>
      </c>
      <c r="AU352" s="242" t="s">
        <v>187</v>
      </c>
      <c r="AV352" s="11" t="s">
        <v>187</v>
      </c>
      <c r="AW352" s="11" t="s">
        <v>35</v>
      </c>
      <c r="AX352" s="11" t="s">
        <v>73</v>
      </c>
      <c r="AY352" s="242" t="s">
        <v>180</v>
      </c>
    </row>
    <row r="353" spans="2:51" s="11" customFormat="1" ht="13.5">
      <c r="B353" s="231"/>
      <c r="C353" s="232"/>
      <c r="D353" s="233" t="s">
        <v>194</v>
      </c>
      <c r="E353" s="234" t="s">
        <v>22</v>
      </c>
      <c r="F353" s="235" t="s">
        <v>324</v>
      </c>
      <c r="G353" s="232"/>
      <c r="H353" s="236">
        <v>2.45</v>
      </c>
      <c r="I353" s="237"/>
      <c r="J353" s="232"/>
      <c r="K353" s="232"/>
      <c r="L353" s="238"/>
      <c r="M353" s="239"/>
      <c r="N353" s="240"/>
      <c r="O353" s="240"/>
      <c r="P353" s="240"/>
      <c r="Q353" s="240"/>
      <c r="R353" s="240"/>
      <c r="S353" s="240"/>
      <c r="T353" s="241"/>
      <c r="AT353" s="242" t="s">
        <v>194</v>
      </c>
      <c r="AU353" s="242" t="s">
        <v>187</v>
      </c>
      <c r="AV353" s="11" t="s">
        <v>187</v>
      </c>
      <c r="AW353" s="11" t="s">
        <v>35</v>
      </c>
      <c r="AX353" s="11" t="s">
        <v>73</v>
      </c>
      <c r="AY353" s="242" t="s">
        <v>180</v>
      </c>
    </row>
    <row r="354" spans="2:51" s="11" customFormat="1" ht="13.5">
      <c r="B354" s="231"/>
      <c r="C354" s="232"/>
      <c r="D354" s="233" t="s">
        <v>194</v>
      </c>
      <c r="E354" s="234" t="s">
        <v>22</v>
      </c>
      <c r="F354" s="235" t="s">
        <v>325</v>
      </c>
      <c r="G354" s="232"/>
      <c r="H354" s="236">
        <v>1.1</v>
      </c>
      <c r="I354" s="237"/>
      <c r="J354" s="232"/>
      <c r="K354" s="232"/>
      <c r="L354" s="238"/>
      <c r="M354" s="239"/>
      <c r="N354" s="240"/>
      <c r="O354" s="240"/>
      <c r="P354" s="240"/>
      <c r="Q354" s="240"/>
      <c r="R354" s="240"/>
      <c r="S354" s="240"/>
      <c r="T354" s="241"/>
      <c r="AT354" s="242" t="s">
        <v>194</v>
      </c>
      <c r="AU354" s="242" t="s">
        <v>187</v>
      </c>
      <c r="AV354" s="11" t="s">
        <v>187</v>
      </c>
      <c r="AW354" s="11" t="s">
        <v>35</v>
      </c>
      <c r="AX354" s="11" t="s">
        <v>73</v>
      </c>
      <c r="AY354" s="242" t="s">
        <v>180</v>
      </c>
    </row>
    <row r="355" spans="2:51" s="12" customFormat="1" ht="13.5">
      <c r="B355" s="243"/>
      <c r="C355" s="244"/>
      <c r="D355" s="233" t="s">
        <v>194</v>
      </c>
      <c r="E355" s="245" t="s">
        <v>22</v>
      </c>
      <c r="F355" s="246" t="s">
        <v>196</v>
      </c>
      <c r="G355" s="244"/>
      <c r="H355" s="247">
        <v>19.3</v>
      </c>
      <c r="I355" s="248"/>
      <c r="J355" s="244"/>
      <c r="K355" s="244"/>
      <c r="L355" s="249"/>
      <c r="M355" s="250"/>
      <c r="N355" s="251"/>
      <c r="O355" s="251"/>
      <c r="P355" s="251"/>
      <c r="Q355" s="251"/>
      <c r="R355" s="251"/>
      <c r="S355" s="251"/>
      <c r="T355" s="252"/>
      <c r="AT355" s="253" t="s">
        <v>194</v>
      </c>
      <c r="AU355" s="253" t="s">
        <v>187</v>
      </c>
      <c r="AV355" s="12" t="s">
        <v>186</v>
      </c>
      <c r="AW355" s="12" t="s">
        <v>35</v>
      </c>
      <c r="AX355" s="12" t="s">
        <v>10</v>
      </c>
      <c r="AY355" s="253" t="s">
        <v>180</v>
      </c>
    </row>
    <row r="356" spans="2:65" s="1" customFormat="1" ht="22.8" customHeight="1">
      <c r="B356" s="45"/>
      <c r="C356" s="220" t="s">
        <v>668</v>
      </c>
      <c r="D356" s="220" t="s">
        <v>182</v>
      </c>
      <c r="E356" s="221" t="s">
        <v>669</v>
      </c>
      <c r="F356" s="222" t="s">
        <v>670</v>
      </c>
      <c r="G356" s="223" t="s">
        <v>192</v>
      </c>
      <c r="H356" s="224">
        <v>13.81</v>
      </c>
      <c r="I356" s="225"/>
      <c r="J356" s="224">
        <f>ROUND(I356*H356,0)</f>
        <v>0</v>
      </c>
      <c r="K356" s="222" t="s">
        <v>193</v>
      </c>
      <c r="L356" s="71"/>
      <c r="M356" s="226" t="s">
        <v>22</v>
      </c>
      <c r="N356" s="227" t="s">
        <v>45</v>
      </c>
      <c r="O356" s="46"/>
      <c r="P356" s="228">
        <f>O356*H356</f>
        <v>0</v>
      </c>
      <c r="Q356" s="228">
        <v>0</v>
      </c>
      <c r="R356" s="228">
        <f>Q356*H356</f>
        <v>0</v>
      </c>
      <c r="S356" s="228">
        <v>0</v>
      </c>
      <c r="T356" s="229">
        <f>S356*H356</f>
        <v>0</v>
      </c>
      <c r="AR356" s="23" t="s">
        <v>224</v>
      </c>
      <c r="AT356" s="23" t="s">
        <v>182</v>
      </c>
      <c r="AU356" s="23" t="s">
        <v>187</v>
      </c>
      <c r="AY356" s="23" t="s">
        <v>180</v>
      </c>
      <c r="BE356" s="230">
        <f>IF(N356="základní",J356,0)</f>
        <v>0</v>
      </c>
      <c r="BF356" s="230">
        <f>IF(N356="snížená",J356,0)</f>
        <v>0</v>
      </c>
      <c r="BG356" s="230">
        <f>IF(N356="zákl. přenesená",J356,0)</f>
        <v>0</v>
      </c>
      <c r="BH356" s="230">
        <f>IF(N356="sníž. přenesená",J356,0)</f>
        <v>0</v>
      </c>
      <c r="BI356" s="230">
        <f>IF(N356="nulová",J356,0)</f>
        <v>0</v>
      </c>
      <c r="BJ356" s="23" t="s">
        <v>187</v>
      </c>
      <c r="BK356" s="230">
        <f>ROUND(I356*H356,0)</f>
        <v>0</v>
      </c>
      <c r="BL356" s="23" t="s">
        <v>224</v>
      </c>
      <c r="BM356" s="23" t="s">
        <v>671</v>
      </c>
    </row>
    <row r="357" spans="2:51" s="11" customFormat="1" ht="13.5">
      <c r="B357" s="231"/>
      <c r="C357" s="232"/>
      <c r="D357" s="233" t="s">
        <v>194</v>
      </c>
      <c r="E357" s="234" t="s">
        <v>22</v>
      </c>
      <c r="F357" s="235" t="s">
        <v>664</v>
      </c>
      <c r="G357" s="232"/>
      <c r="H357" s="236">
        <v>13.81</v>
      </c>
      <c r="I357" s="237"/>
      <c r="J357" s="232"/>
      <c r="K357" s="232"/>
      <c r="L357" s="238"/>
      <c r="M357" s="239"/>
      <c r="N357" s="240"/>
      <c r="O357" s="240"/>
      <c r="P357" s="240"/>
      <c r="Q357" s="240"/>
      <c r="R357" s="240"/>
      <c r="S357" s="240"/>
      <c r="T357" s="241"/>
      <c r="AT357" s="242" t="s">
        <v>194</v>
      </c>
      <c r="AU357" s="242" t="s">
        <v>187</v>
      </c>
      <c r="AV357" s="11" t="s">
        <v>187</v>
      </c>
      <c r="AW357" s="11" t="s">
        <v>35</v>
      </c>
      <c r="AX357" s="11" t="s">
        <v>73</v>
      </c>
      <c r="AY357" s="242" t="s">
        <v>180</v>
      </c>
    </row>
    <row r="358" spans="2:51" s="12" customFormat="1" ht="13.5">
      <c r="B358" s="243"/>
      <c r="C358" s="244"/>
      <c r="D358" s="233" t="s">
        <v>194</v>
      </c>
      <c r="E358" s="245" t="s">
        <v>22</v>
      </c>
      <c r="F358" s="246" t="s">
        <v>196</v>
      </c>
      <c r="G358" s="244"/>
      <c r="H358" s="247">
        <v>13.81</v>
      </c>
      <c r="I358" s="248"/>
      <c r="J358" s="244"/>
      <c r="K358" s="244"/>
      <c r="L358" s="249"/>
      <c r="M358" s="250"/>
      <c r="N358" s="251"/>
      <c r="O358" s="251"/>
      <c r="P358" s="251"/>
      <c r="Q358" s="251"/>
      <c r="R358" s="251"/>
      <c r="S358" s="251"/>
      <c r="T358" s="252"/>
      <c r="AT358" s="253" t="s">
        <v>194</v>
      </c>
      <c r="AU358" s="253" t="s">
        <v>187</v>
      </c>
      <c r="AV358" s="12" t="s">
        <v>186</v>
      </c>
      <c r="AW358" s="12" t="s">
        <v>35</v>
      </c>
      <c r="AX358" s="12" t="s">
        <v>10</v>
      </c>
      <c r="AY358" s="253" t="s">
        <v>180</v>
      </c>
    </row>
    <row r="359" spans="2:65" s="1" customFormat="1" ht="14.4" customHeight="1">
      <c r="B359" s="45"/>
      <c r="C359" s="266" t="s">
        <v>451</v>
      </c>
      <c r="D359" s="266" t="s">
        <v>594</v>
      </c>
      <c r="E359" s="267" t="s">
        <v>672</v>
      </c>
      <c r="F359" s="268" t="s">
        <v>673</v>
      </c>
      <c r="G359" s="269" t="s">
        <v>192</v>
      </c>
      <c r="H359" s="270">
        <v>15.19</v>
      </c>
      <c r="I359" s="271"/>
      <c r="J359" s="270">
        <f>ROUND(I359*H359,0)</f>
        <v>0</v>
      </c>
      <c r="K359" s="268" t="s">
        <v>193</v>
      </c>
      <c r="L359" s="272"/>
      <c r="M359" s="273" t="s">
        <v>22</v>
      </c>
      <c r="N359" s="274" t="s">
        <v>45</v>
      </c>
      <c r="O359" s="46"/>
      <c r="P359" s="228">
        <f>O359*H359</f>
        <v>0</v>
      </c>
      <c r="Q359" s="228">
        <v>0</v>
      </c>
      <c r="R359" s="228">
        <f>Q359*H359</f>
        <v>0</v>
      </c>
      <c r="S359" s="228">
        <v>0</v>
      </c>
      <c r="T359" s="229">
        <f>S359*H359</f>
        <v>0</v>
      </c>
      <c r="AR359" s="23" t="s">
        <v>270</v>
      </c>
      <c r="AT359" s="23" t="s">
        <v>594</v>
      </c>
      <c r="AU359" s="23" t="s">
        <v>187</v>
      </c>
      <c r="AY359" s="23" t="s">
        <v>180</v>
      </c>
      <c r="BE359" s="230">
        <f>IF(N359="základní",J359,0)</f>
        <v>0</v>
      </c>
      <c r="BF359" s="230">
        <f>IF(N359="snížená",J359,0)</f>
        <v>0</v>
      </c>
      <c r="BG359" s="230">
        <f>IF(N359="zákl. přenesená",J359,0)</f>
        <v>0</v>
      </c>
      <c r="BH359" s="230">
        <f>IF(N359="sníž. přenesená",J359,0)</f>
        <v>0</v>
      </c>
      <c r="BI359" s="230">
        <f>IF(N359="nulová",J359,0)</f>
        <v>0</v>
      </c>
      <c r="BJ359" s="23" t="s">
        <v>187</v>
      </c>
      <c r="BK359" s="230">
        <f>ROUND(I359*H359,0)</f>
        <v>0</v>
      </c>
      <c r="BL359" s="23" t="s">
        <v>224</v>
      </c>
      <c r="BM359" s="23" t="s">
        <v>674</v>
      </c>
    </row>
    <row r="360" spans="2:51" s="11" customFormat="1" ht="13.5">
      <c r="B360" s="231"/>
      <c r="C360" s="232"/>
      <c r="D360" s="233" t="s">
        <v>194</v>
      </c>
      <c r="E360" s="234" t="s">
        <v>22</v>
      </c>
      <c r="F360" s="235" t="s">
        <v>675</v>
      </c>
      <c r="G360" s="232"/>
      <c r="H360" s="236">
        <v>15.19</v>
      </c>
      <c r="I360" s="237"/>
      <c r="J360" s="232"/>
      <c r="K360" s="232"/>
      <c r="L360" s="238"/>
      <c r="M360" s="239"/>
      <c r="N360" s="240"/>
      <c r="O360" s="240"/>
      <c r="P360" s="240"/>
      <c r="Q360" s="240"/>
      <c r="R360" s="240"/>
      <c r="S360" s="240"/>
      <c r="T360" s="241"/>
      <c r="AT360" s="242" t="s">
        <v>194</v>
      </c>
      <c r="AU360" s="242" t="s">
        <v>187</v>
      </c>
      <c r="AV360" s="11" t="s">
        <v>187</v>
      </c>
      <c r="AW360" s="11" t="s">
        <v>35</v>
      </c>
      <c r="AX360" s="11" t="s">
        <v>73</v>
      </c>
      <c r="AY360" s="242" t="s">
        <v>180</v>
      </c>
    </row>
    <row r="361" spans="2:51" s="12" customFormat="1" ht="13.5">
      <c r="B361" s="243"/>
      <c r="C361" s="244"/>
      <c r="D361" s="233" t="s">
        <v>194</v>
      </c>
      <c r="E361" s="245" t="s">
        <v>22</v>
      </c>
      <c r="F361" s="246" t="s">
        <v>196</v>
      </c>
      <c r="G361" s="244"/>
      <c r="H361" s="247">
        <v>15.19</v>
      </c>
      <c r="I361" s="248"/>
      <c r="J361" s="244"/>
      <c r="K361" s="244"/>
      <c r="L361" s="249"/>
      <c r="M361" s="250"/>
      <c r="N361" s="251"/>
      <c r="O361" s="251"/>
      <c r="P361" s="251"/>
      <c r="Q361" s="251"/>
      <c r="R361" s="251"/>
      <c r="S361" s="251"/>
      <c r="T361" s="252"/>
      <c r="AT361" s="253" t="s">
        <v>194</v>
      </c>
      <c r="AU361" s="253" t="s">
        <v>187</v>
      </c>
      <c r="AV361" s="12" t="s">
        <v>186</v>
      </c>
      <c r="AW361" s="12" t="s">
        <v>35</v>
      </c>
      <c r="AX361" s="12" t="s">
        <v>10</v>
      </c>
      <c r="AY361" s="253" t="s">
        <v>180</v>
      </c>
    </row>
    <row r="362" spans="2:65" s="1" customFormat="1" ht="14.4" customHeight="1">
      <c r="B362" s="45"/>
      <c r="C362" s="220" t="s">
        <v>676</v>
      </c>
      <c r="D362" s="220" t="s">
        <v>182</v>
      </c>
      <c r="E362" s="221" t="s">
        <v>677</v>
      </c>
      <c r="F362" s="222" t="s">
        <v>678</v>
      </c>
      <c r="G362" s="223" t="s">
        <v>203</v>
      </c>
      <c r="H362" s="224">
        <v>25.66</v>
      </c>
      <c r="I362" s="225"/>
      <c r="J362" s="224">
        <f>ROUND(I362*H362,0)</f>
        <v>0</v>
      </c>
      <c r="K362" s="222" t="s">
        <v>193</v>
      </c>
      <c r="L362" s="71"/>
      <c r="M362" s="226" t="s">
        <v>22</v>
      </c>
      <c r="N362" s="227" t="s">
        <v>45</v>
      </c>
      <c r="O362" s="46"/>
      <c r="P362" s="228">
        <f>O362*H362</f>
        <v>0</v>
      </c>
      <c r="Q362" s="228">
        <v>0</v>
      </c>
      <c r="R362" s="228">
        <f>Q362*H362</f>
        <v>0</v>
      </c>
      <c r="S362" s="228">
        <v>0</v>
      </c>
      <c r="T362" s="229">
        <f>S362*H362</f>
        <v>0</v>
      </c>
      <c r="AR362" s="23" t="s">
        <v>224</v>
      </c>
      <c r="AT362" s="23" t="s">
        <v>182</v>
      </c>
      <c r="AU362" s="23" t="s">
        <v>187</v>
      </c>
      <c r="AY362" s="23" t="s">
        <v>180</v>
      </c>
      <c r="BE362" s="230">
        <f>IF(N362="základní",J362,0)</f>
        <v>0</v>
      </c>
      <c r="BF362" s="230">
        <f>IF(N362="snížená",J362,0)</f>
        <v>0</v>
      </c>
      <c r="BG362" s="230">
        <f>IF(N362="zákl. přenesená",J362,0)</f>
        <v>0</v>
      </c>
      <c r="BH362" s="230">
        <f>IF(N362="sníž. přenesená",J362,0)</f>
        <v>0</v>
      </c>
      <c r="BI362" s="230">
        <f>IF(N362="nulová",J362,0)</f>
        <v>0</v>
      </c>
      <c r="BJ362" s="23" t="s">
        <v>187</v>
      </c>
      <c r="BK362" s="230">
        <f>ROUND(I362*H362,0)</f>
        <v>0</v>
      </c>
      <c r="BL362" s="23" t="s">
        <v>224</v>
      </c>
      <c r="BM362" s="23" t="s">
        <v>679</v>
      </c>
    </row>
    <row r="363" spans="2:51" s="11" customFormat="1" ht="13.5">
      <c r="B363" s="231"/>
      <c r="C363" s="232"/>
      <c r="D363" s="233" t="s">
        <v>194</v>
      </c>
      <c r="E363" s="234" t="s">
        <v>22</v>
      </c>
      <c r="F363" s="235" t="s">
        <v>680</v>
      </c>
      <c r="G363" s="232"/>
      <c r="H363" s="236">
        <v>14.1</v>
      </c>
      <c r="I363" s="237"/>
      <c r="J363" s="232"/>
      <c r="K363" s="232"/>
      <c r="L363" s="238"/>
      <c r="M363" s="239"/>
      <c r="N363" s="240"/>
      <c r="O363" s="240"/>
      <c r="P363" s="240"/>
      <c r="Q363" s="240"/>
      <c r="R363" s="240"/>
      <c r="S363" s="240"/>
      <c r="T363" s="241"/>
      <c r="AT363" s="242" t="s">
        <v>194</v>
      </c>
      <c r="AU363" s="242" t="s">
        <v>187</v>
      </c>
      <c r="AV363" s="11" t="s">
        <v>187</v>
      </c>
      <c r="AW363" s="11" t="s">
        <v>35</v>
      </c>
      <c r="AX363" s="11" t="s">
        <v>73</v>
      </c>
      <c r="AY363" s="242" t="s">
        <v>180</v>
      </c>
    </row>
    <row r="364" spans="2:51" s="11" customFormat="1" ht="13.5">
      <c r="B364" s="231"/>
      <c r="C364" s="232"/>
      <c r="D364" s="233" t="s">
        <v>194</v>
      </c>
      <c r="E364" s="234" t="s">
        <v>22</v>
      </c>
      <c r="F364" s="235" t="s">
        <v>681</v>
      </c>
      <c r="G364" s="232"/>
      <c r="H364" s="236">
        <v>2.72</v>
      </c>
      <c r="I364" s="237"/>
      <c r="J364" s="232"/>
      <c r="K364" s="232"/>
      <c r="L364" s="238"/>
      <c r="M364" s="239"/>
      <c r="N364" s="240"/>
      <c r="O364" s="240"/>
      <c r="P364" s="240"/>
      <c r="Q364" s="240"/>
      <c r="R364" s="240"/>
      <c r="S364" s="240"/>
      <c r="T364" s="241"/>
      <c r="AT364" s="242" t="s">
        <v>194</v>
      </c>
      <c r="AU364" s="242" t="s">
        <v>187</v>
      </c>
      <c r="AV364" s="11" t="s">
        <v>187</v>
      </c>
      <c r="AW364" s="11" t="s">
        <v>35</v>
      </c>
      <c r="AX364" s="11" t="s">
        <v>73</v>
      </c>
      <c r="AY364" s="242" t="s">
        <v>180</v>
      </c>
    </row>
    <row r="365" spans="2:51" s="11" customFormat="1" ht="13.5">
      <c r="B365" s="231"/>
      <c r="C365" s="232"/>
      <c r="D365" s="233" t="s">
        <v>194</v>
      </c>
      <c r="E365" s="234" t="s">
        <v>22</v>
      </c>
      <c r="F365" s="235" t="s">
        <v>682</v>
      </c>
      <c r="G365" s="232"/>
      <c r="H365" s="236">
        <v>5.1</v>
      </c>
      <c r="I365" s="237"/>
      <c r="J365" s="232"/>
      <c r="K365" s="232"/>
      <c r="L365" s="238"/>
      <c r="M365" s="239"/>
      <c r="N365" s="240"/>
      <c r="O365" s="240"/>
      <c r="P365" s="240"/>
      <c r="Q365" s="240"/>
      <c r="R365" s="240"/>
      <c r="S365" s="240"/>
      <c r="T365" s="241"/>
      <c r="AT365" s="242" t="s">
        <v>194</v>
      </c>
      <c r="AU365" s="242" t="s">
        <v>187</v>
      </c>
      <c r="AV365" s="11" t="s">
        <v>187</v>
      </c>
      <c r="AW365" s="11" t="s">
        <v>35</v>
      </c>
      <c r="AX365" s="11" t="s">
        <v>73</v>
      </c>
      <c r="AY365" s="242" t="s">
        <v>180</v>
      </c>
    </row>
    <row r="366" spans="2:51" s="11" customFormat="1" ht="13.5">
      <c r="B366" s="231"/>
      <c r="C366" s="232"/>
      <c r="D366" s="233" t="s">
        <v>194</v>
      </c>
      <c r="E366" s="234" t="s">
        <v>22</v>
      </c>
      <c r="F366" s="235" t="s">
        <v>683</v>
      </c>
      <c r="G366" s="232"/>
      <c r="H366" s="236">
        <v>3.74</v>
      </c>
      <c r="I366" s="237"/>
      <c r="J366" s="232"/>
      <c r="K366" s="232"/>
      <c r="L366" s="238"/>
      <c r="M366" s="239"/>
      <c r="N366" s="240"/>
      <c r="O366" s="240"/>
      <c r="P366" s="240"/>
      <c r="Q366" s="240"/>
      <c r="R366" s="240"/>
      <c r="S366" s="240"/>
      <c r="T366" s="241"/>
      <c r="AT366" s="242" t="s">
        <v>194</v>
      </c>
      <c r="AU366" s="242" t="s">
        <v>187</v>
      </c>
      <c r="AV366" s="11" t="s">
        <v>187</v>
      </c>
      <c r="AW366" s="11" t="s">
        <v>35</v>
      </c>
      <c r="AX366" s="11" t="s">
        <v>73</v>
      </c>
      <c r="AY366" s="242" t="s">
        <v>180</v>
      </c>
    </row>
    <row r="367" spans="2:51" s="12" customFormat="1" ht="13.5">
      <c r="B367" s="243"/>
      <c r="C367" s="244"/>
      <c r="D367" s="233" t="s">
        <v>194</v>
      </c>
      <c r="E367" s="245" t="s">
        <v>22</v>
      </c>
      <c r="F367" s="246" t="s">
        <v>196</v>
      </c>
      <c r="G367" s="244"/>
      <c r="H367" s="247">
        <v>25.66</v>
      </c>
      <c r="I367" s="248"/>
      <c r="J367" s="244"/>
      <c r="K367" s="244"/>
      <c r="L367" s="249"/>
      <c r="M367" s="250"/>
      <c r="N367" s="251"/>
      <c r="O367" s="251"/>
      <c r="P367" s="251"/>
      <c r="Q367" s="251"/>
      <c r="R367" s="251"/>
      <c r="S367" s="251"/>
      <c r="T367" s="252"/>
      <c r="AT367" s="253" t="s">
        <v>194</v>
      </c>
      <c r="AU367" s="253" t="s">
        <v>187</v>
      </c>
      <c r="AV367" s="12" t="s">
        <v>186</v>
      </c>
      <c r="AW367" s="12" t="s">
        <v>35</v>
      </c>
      <c r="AX367" s="12" t="s">
        <v>10</v>
      </c>
      <c r="AY367" s="253" t="s">
        <v>180</v>
      </c>
    </row>
    <row r="368" spans="2:65" s="1" customFormat="1" ht="14.4" customHeight="1">
      <c r="B368" s="45"/>
      <c r="C368" s="220" t="s">
        <v>455</v>
      </c>
      <c r="D368" s="220" t="s">
        <v>182</v>
      </c>
      <c r="E368" s="221" t="s">
        <v>684</v>
      </c>
      <c r="F368" s="222" t="s">
        <v>685</v>
      </c>
      <c r="G368" s="223" t="s">
        <v>203</v>
      </c>
      <c r="H368" s="224">
        <v>14.1</v>
      </c>
      <c r="I368" s="225"/>
      <c r="J368" s="224">
        <f>ROUND(I368*H368,0)</f>
        <v>0</v>
      </c>
      <c r="K368" s="222" t="s">
        <v>193</v>
      </c>
      <c r="L368" s="71"/>
      <c r="M368" s="226" t="s">
        <v>22</v>
      </c>
      <c r="N368" s="227" t="s">
        <v>45</v>
      </c>
      <c r="O368" s="46"/>
      <c r="P368" s="228">
        <f>O368*H368</f>
        <v>0</v>
      </c>
      <c r="Q368" s="228">
        <v>0</v>
      </c>
      <c r="R368" s="228">
        <f>Q368*H368</f>
        <v>0</v>
      </c>
      <c r="S368" s="228">
        <v>0</v>
      </c>
      <c r="T368" s="229">
        <f>S368*H368</f>
        <v>0</v>
      </c>
      <c r="AR368" s="23" t="s">
        <v>224</v>
      </c>
      <c r="AT368" s="23" t="s">
        <v>182</v>
      </c>
      <c r="AU368" s="23" t="s">
        <v>187</v>
      </c>
      <c r="AY368" s="23" t="s">
        <v>180</v>
      </c>
      <c r="BE368" s="230">
        <f>IF(N368="základní",J368,0)</f>
        <v>0</v>
      </c>
      <c r="BF368" s="230">
        <f>IF(N368="snížená",J368,0)</f>
        <v>0</v>
      </c>
      <c r="BG368" s="230">
        <f>IF(N368="zákl. přenesená",J368,0)</f>
        <v>0</v>
      </c>
      <c r="BH368" s="230">
        <f>IF(N368="sníž. přenesená",J368,0)</f>
        <v>0</v>
      </c>
      <c r="BI368" s="230">
        <f>IF(N368="nulová",J368,0)</f>
        <v>0</v>
      </c>
      <c r="BJ368" s="23" t="s">
        <v>187</v>
      </c>
      <c r="BK368" s="230">
        <f>ROUND(I368*H368,0)</f>
        <v>0</v>
      </c>
      <c r="BL368" s="23" t="s">
        <v>224</v>
      </c>
      <c r="BM368" s="23" t="s">
        <v>686</v>
      </c>
    </row>
    <row r="369" spans="2:51" s="11" customFormat="1" ht="13.5">
      <c r="B369" s="231"/>
      <c r="C369" s="232"/>
      <c r="D369" s="233" t="s">
        <v>194</v>
      </c>
      <c r="E369" s="234" t="s">
        <v>22</v>
      </c>
      <c r="F369" s="235" t="s">
        <v>680</v>
      </c>
      <c r="G369" s="232"/>
      <c r="H369" s="236">
        <v>14.1</v>
      </c>
      <c r="I369" s="237"/>
      <c r="J369" s="232"/>
      <c r="K369" s="232"/>
      <c r="L369" s="238"/>
      <c r="M369" s="239"/>
      <c r="N369" s="240"/>
      <c r="O369" s="240"/>
      <c r="P369" s="240"/>
      <c r="Q369" s="240"/>
      <c r="R369" s="240"/>
      <c r="S369" s="240"/>
      <c r="T369" s="241"/>
      <c r="AT369" s="242" t="s">
        <v>194</v>
      </c>
      <c r="AU369" s="242" t="s">
        <v>187</v>
      </c>
      <c r="AV369" s="11" t="s">
        <v>187</v>
      </c>
      <c r="AW369" s="11" t="s">
        <v>35</v>
      </c>
      <c r="AX369" s="11" t="s">
        <v>73</v>
      </c>
      <c r="AY369" s="242" t="s">
        <v>180</v>
      </c>
    </row>
    <row r="370" spans="2:51" s="12" customFormat="1" ht="13.5">
      <c r="B370" s="243"/>
      <c r="C370" s="244"/>
      <c r="D370" s="233" t="s">
        <v>194</v>
      </c>
      <c r="E370" s="245" t="s">
        <v>22</v>
      </c>
      <c r="F370" s="246" t="s">
        <v>196</v>
      </c>
      <c r="G370" s="244"/>
      <c r="H370" s="247">
        <v>14.1</v>
      </c>
      <c r="I370" s="248"/>
      <c r="J370" s="244"/>
      <c r="K370" s="244"/>
      <c r="L370" s="249"/>
      <c r="M370" s="250"/>
      <c r="N370" s="251"/>
      <c r="O370" s="251"/>
      <c r="P370" s="251"/>
      <c r="Q370" s="251"/>
      <c r="R370" s="251"/>
      <c r="S370" s="251"/>
      <c r="T370" s="252"/>
      <c r="AT370" s="253" t="s">
        <v>194</v>
      </c>
      <c r="AU370" s="253" t="s">
        <v>187</v>
      </c>
      <c r="AV370" s="12" t="s">
        <v>186</v>
      </c>
      <c r="AW370" s="12" t="s">
        <v>35</v>
      </c>
      <c r="AX370" s="12" t="s">
        <v>10</v>
      </c>
      <c r="AY370" s="253" t="s">
        <v>180</v>
      </c>
    </row>
    <row r="371" spans="2:65" s="1" customFormat="1" ht="14.4" customHeight="1">
      <c r="B371" s="45"/>
      <c r="C371" s="266" t="s">
        <v>687</v>
      </c>
      <c r="D371" s="266" t="s">
        <v>594</v>
      </c>
      <c r="E371" s="267" t="s">
        <v>688</v>
      </c>
      <c r="F371" s="268" t="s">
        <v>689</v>
      </c>
      <c r="G371" s="269" t="s">
        <v>203</v>
      </c>
      <c r="H371" s="270">
        <v>15.51</v>
      </c>
      <c r="I371" s="271"/>
      <c r="J371" s="270">
        <f>ROUND(I371*H371,0)</f>
        <v>0</v>
      </c>
      <c r="K371" s="268" t="s">
        <v>22</v>
      </c>
      <c r="L371" s="272"/>
      <c r="M371" s="273" t="s">
        <v>22</v>
      </c>
      <c r="N371" s="274" t="s">
        <v>45</v>
      </c>
      <c r="O371" s="46"/>
      <c r="P371" s="228">
        <f>O371*H371</f>
        <v>0</v>
      </c>
      <c r="Q371" s="228">
        <v>0</v>
      </c>
      <c r="R371" s="228">
        <f>Q371*H371</f>
        <v>0</v>
      </c>
      <c r="S371" s="228">
        <v>0</v>
      </c>
      <c r="T371" s="229">
        <f>S371*H371</f>
        <v>0</v>
      </c>
      <c r="AR371" s="23" t="s">
        <v>270</v>
      </c>
      <c r="AT371" s="23" t="s">
        <v>594</v>
      </c>
      <c r="AU371" s="23" t="s">
        <v>187</v>
      </c>
      <c r="AY371" s="23" t="s">
        <v>180</v>
      </c>
      <c r="BE371" s="230">
        <f>IF(N371="základní",J371,0)</f>
        <v>0</v>
      </c>
      <c r="BF371" s="230">
        <f>IF(N371="snížená",J371,0)</f>
        <v>0</v>
      </c>
      <c r="BG371" s="230">
        <f>IF(N371="zákl. přenesená",J371,0)</f>
        <v>0</v>
      </c>
      <c r="BH371" s="230">
        <f>IF(N371="sníž. přenesená",J371,0)</f>
        <v>0</v>
      </c>
      <c r="BI371" s="230">
        <f>IF(N371="nulová",J371,0)</f>
        <v>0</v>
      </c>
      <c r="BJ371" s="23" t="s">
        <v>187</v>
      </c>
      <c r="BK371" s="230">
        <f>ROUND(I371*H371,0)</f>
        <v>0</v>
      </c>
      <c r="BL371" s="23" t="s">
        <v>224</v>
      </c>
      <c r="BM371" s="23" t="s">
        <v>690</v>
      </c>
    </row>
    <row r="372" spans="2:51" s="11" customFormat="1" ht="13.5">
      <c r="B372" s="231"/>
      <c r="C372" s="232"/>
      <c r="D372" s="233" t="s">
        <v>194</v>
      </c>
      <c r="E372" s="234" t="s">
        <v>22</v>
      </c>
      <c r="F372" s="235" t="s">
        <v>691</v>
      </c>
      <c r="G372" s="232"/>
      <c r="H372" s="236">
        <v>15.51</v>
      </c>
      <c r="I372" s="237"/>
      <c r="J372" s="232"/>
      <c r="K372" s="232"/>
      <c r="L372" s="238"/>
      <c r="M372" s="239"/>
      <c r="N372" s="240"/>
      <c r="O372" s="240"/>
      <c r="P372" s="240"/>
      <c r="Q372" s="240"/>
      <c r="R372" s="240"/>
      <c r="S372" s="240"/>
      <c r="T372" s="241"/>
      <c r="AT372" s="242" t="s">
        <v>194</v>
      </c>
      <c r="AU372" s="242" t="s">
        <v>187</v>
      </c>
      <c r="AV372" s="11" t="s">
        <v>187</v>
      </c>
      <c r="AW372" s="11" t="s">
        <v>35</v>
      </c>
      <c r="AX372" s="11" t="s">
        <v>73</v>
      </c>
      <c r="AY372" s="242" t="s">
        <v>180</v>
      </c>
    </row>
    <row r="373" spans="2:51" s="12" customFormat="1" ht="13.5">
      <c r="B373" s="243"/>
      <c r="C373" s="244"/>
      <c r="D373" s="233" t="s">
        <v>194</v>
      </c>
      <c r="E373" s="245" t="s">
        <v>22</v>
      </c>
      <c r="F373" s="246" t="s">
        <v>196</v>
      </c>
      <c r="G373" s="244"/>
      <c r="H373" s="247">
        <v>15.51</v>
      </c>
      <c r="I373" s="248"/>
      <c r="J373" s="244"/>
      <c r="K373" s="244"/>
      <c r="L373" s="249"/>
      <c r="M373" s="250"/>
      <c r="N373" s="251"/>
      <c r="O373" s="251"/>
      <c r="P373" s="251"/>
      <c r="Q373" s="251"/>
      <c r="R373" s="251"/>
      <c r="S373" s="251"/>
      <c r="T373" s="252"/>
      <c r="AT373" s="253" t="s">
        <v>194</v>
      </c>
      <c r="AU373" s="253" t="s">
        <v>187</v>
      </c>
      <c r="AV373" s="12" t="s">
        <v>186</v>
      </c>
      <c r="AW373" s="12" t="s">
        <v>35</v>
      </c>
      <c r="AX373" s="12" t="s">
        <v>10</v>
      </c>
      <c r="AY373" s="253" t="s">
        <v>180</v>
      </c>
    </row>
    <row r="374" spans="2:65" s="1" customFormat="1" ht="34.2" customHeight="1">
      <c r="B374" s="45"/>
      <c r="C374" s="220" t="s">
        <v>459</v>
      </c>
      <c r="D374" s="220" t="s">
        <v>182</v>
      </c>
      <c r="E374" s="221" t="s">
        <v>692</v>
      </c>
      <c r="F374" s="222" t="s">
        <v>693</v>
      </c>
      <c r="G374" s="223" t="s">
        <v>334</v>
      </c>
      <c r="H374" s="225"/>
      <c r="I374" s="225"/>
      <c r="J374" s="224">
        <f>ROUND(I374*H374,0)</f>
        <v>0</v>
      </c>
      <c r="K374" s="222" t="s">
        <v>193</v>
      </c>
      <c r="L374" s="71"/>
      <c r="M374" s="226" t="s">
        <v>22</v>
      </c>
      <c r="N374" s="227" t="s">
        <v>45</v>
      </c>
      <c r="O374" s="46"/>
      <c r="P374" s="228">
        <f>O374*H374</f>
        <v>0</v>
      </c>
      <c r="Q374" s="228">
        <v>0</v>
      </c>
      <c r="R374" s="228">
        <f>Q374*H374</f>
        <v>0</v>
      </c>
      <c r="S374" s="228">
        <v>0</v>
      </c>
      <c r="T374" s="229">
        <f>S374*H374</f>
        <v>0</v>
      </c>
      <c r="AR374" s="23" t="s">
        <v>224</v>
      </c>
      <c r="AT374" s="23" t="s">
        <v>182</v>
      </c>
      <c r="AU374" s="23" t="s">
        <v>187</v>
      </c>
      <c r="AY374" s="23" t="s">
        <v>180</v>
      </c>
      <c r="BE374" s="230">
        <f>IF(N374="základní",J374,0)</f>
        <v>0</v>
      </c>
      <c r="BF374" s="230">
        <f>IF(N374="snížená",J374,0)</f>
        <v>0</v>
      </c>
      <c r="BG374" s="230">
        <f>IF(N374="zákl. přenesená",J374,0)</f>
        <v>0</v>
      </c>
      <c r="BH374" s="230">
        <f>IF(N374="sníž. přenesená",J374,0)</f>
        <v>0</v>
      </c>
      <c r="BI374" s="230">
        <f>IF(N374="nulová",J374,0)</f>
        <v>0</v>
      </c>
      <c r="BJ374" s="23" t="s">
        <v>187</v>
      </c>
      <c r="BK374" s="230">
        <f>ROUND(I374*H374,0)</f>
        <v>0</v>
      </c>
      <c r="BL374" s="23" t="s">
        <v>224</v>
      </c>
      <c r="BM374" s="23" t="s">
        <v>694</v>
      </c>
    </row>
    <row r="375" spans="2:47" s="1" customFormat="1" ht="13.5">
      <c r="B375" s="45"/>
      <c r="C375" s="73"/>
      <c r="D375" s="233" t="s">
        <v>205</v>
      </c>
      <c r="E375" s="73"/>
      <c r="F375" s="254" t="s">
        <v>616</v>
      </c>
      <c r="G375" s="73"/>
      <c r="H375" s="73"/>
      <c r="I375" s="190"/>
      <c r="J375" s="73"/>
      <c r="K375" s="73"/>
      <c r="L375" s="71"/>
      <c r="M375" s="255"/>
      <c r="N375" s="46"/>
      <c r="O375" s="46"/>
      <c r="P375" s="46"/>
      <c r="Q375" s="46"/>
      <c r="R375" s="46"/>
      <c r="S375" s="46"/>
      <c r="T375" s="94"/>
      <c r="AT375" s="23" t="s">
        <v>205</v>
      </c>
      <c r="AU375" s="23" t="s">
        <v>187</v>
      </c>
    </row>
    <row r="376" spans="2:63" s="10" customFormat="1" ht="29.85" customHeight="1">
      <c r="B376" s="204"/>
      <c r="C376" s="205"/>
      <c r="D376" s="206" t="s">
        <v>72</v>
      </c>
      <c r="E376" s="218" t="s">
        <v>695</v>
      </c>
      <c r="F376" s="218" t="s">
        <v>696</v>
      </c>
      <c r="G376" s="205"/>
      <c r="H376" s="205"/>
      <c r="I376" s="208"/>
      <c r="J376" s="219">
        <f>BK376</f>
        <v>0</v>
      </c>
      <c r="K376" s="205"/>
      <c r="L376" s="210"/>
      <c r="M376" s="211"/>
      <c r="N376" s="212"/>
      <c r="O376" s="212"/>
      <c r="P376" s="213">
        <f>SUM(P377:P404)</f>
        <v>0</v>
      </c>
      <c r="Q376" s="212"/>
      <c r="R376" s="213">
        <f>SUM(R377:R404)</f>
        <v>0</v>
      </c>
      <c r="S376" s="212"/>
      <c r="T376" s="214">
        <f>SUM(T377:T404)</f>
        <v>0</v>
      </c>
      <c r="AR376" s="215" t="s">
        <v>187</v>
      </c>
      <c r="AT376" s="216" t="s">
        <v>72</v>
      </c>
      <c r="AU376" s="216" t="s">
        <v>10</v>
      </c>
      <c r="AY376" s="215" t="s">
        <v>180</v>
      </c>
      <c r="BK376" s="217">
        <f>SUM(BK377:BK404)</f>
        <v>0</v>
      </c>
    </row>
    <row r="377" spans="2:65" s="1" customFormat="1" ht="34.2" customHeight="1">
      <c r="B377" s="45"/>
      <c r="C377" s="220" t="s">
        <v>697</v>
      </c>
      <c r="D377" s="220" t="s">
        <v>182</v>
      </c>
      <c r="E377" s="221" t="s">
        <v>698</v>
      </c>
      <c r="F377" s="222" t="s">
        <v>699</v>
      </c>
      <c r="G377" s="223" t="s">
        <v>192</v>
      </c>
      <c r="H377" s="224">
        <v>20.06</v>
      </c>
      <c r="I377" s="225"/>
      <c r="J377" s="224">
        <f>ROUND(I377*H377,0)</f>
        <v>0</v>
      </c>
      <c r="K377" s="222" t="s">
        <v>193</v>
      </c>
      <c r="L377" s="71"/>
      <c r="M377" s="226" t="s">
        <v>22</v>
      </c>
      <c r="N377" s="227" t="s">
        <v>45</v>
      </c>
      <c r="O377" s="46"/>
      <c r="P377" s="228">
        <f>O377*H377</f>
        <v>0</v>
      </c>
      <c r="Q377" s="228">
        <v>0</v>
      </c>
      <c r="R377" s="228">
        <f>Q377*H377</f>
        <v>0</v>
      </c>
      <c r="S377" s="228">
        <v>0</v>
      </c>
      <c r="T377" s="229">
        <f>S377*H377</f>
        <v>0</v>
      </c>
      <c r="AR377" s="23" t="s">
        <v>224</v>
      </c>
      <c r="AT377" s="23" t="s">
        <v>182</v>
      </c>
      <c r="AU377" s="23" t="s">
        <v>187</v>
      </c>
      <c r="AY377" s="23" t="s">
        <v>180</v>
      </c>
      <c r="BE377" s="230">
        <f>IF(N377="základní",J377,0)</f>
        <v>0</v>
      </c>
      <c r="BF377" s="230">
        <f>IF(N377="snížená",J377,0)</f>
        <v>0</v>
      </c>
      <c r="BG377" s="230">
        <f>IF(N377="zákl. přenesená",J377,0)</f>
        <v>0</v>
      </c>
      <c r="BH377" s="230">
        <f>IF(N377="sníž. přenesená",J377,0)</f>
        <v>0</v>
      </c>
      <c r="BI377" s="230">
        <f>IF(N377="nulová",J377,0)</f>
        <v>0</v>
      </c>
      <c r="BJ377" s="23" t="s">
        <v>187</v>
      </c>
      <c r="BK377" s="230">
        <f>ROUND(I377*H377,0)</f>
        <v>0</v>
      </c>
      <c r="BL377" s="23" t="s">
        <v>224</v>
      </c>
      <c r="BM377" s="23" t="s">
        <v>700</v>
      </c>
    </row>
    <row r="378" spans="2:51" s="11" customFormat="1" ht="13.5">
      <c r="B378" s="231"/>
      <c r="C378" s="232"/>
      <c r="D378" s="233" t="s">
        <v>194</v>
      </c>
      <c r="E378" s="234" t="s">
        <v>22</v>
      </c>
      <c r="F378" s="235" t="s">
        <v>701</v>
      </c>
      <c r="G378" s="232"/>
      <c r="H378" s="236">
        <v>4.8</v>
      </c>
      <c r="I378" s="237"/>
      <c r="J378" s="232"/>
      <c r="K378" s="232"/>
      <c r="L378" s="238"/>
      <c r="M378" s="239"/>
      <c r="N378" s="240"/>
      <c r="O378" s="240"/>
      <c r="P378" s="240"/>
      <c r="Q378" s="240"/>
      <c r="R378" s="240"/>
      <c r="S378" s="240"/>
      <c r="T378" s="241"/>
      <c r="AT378" s="242" t="s">
        <v>194</v>
      </c>
      <c r="AU378" s="242" t="s">
        <v>187</v>
      </c>
      <c r="AV378" s="11" t="s">
        <v>187</v>
      </c>
      <c r="AW378" s="11" t="s">
        <v>35</v>
      </c>
      <c r="AX378" s="11" t="s">
        <v>73</v>
      </c>
      <c r="AY378" s="242" t="s">
        <v>180</v>
      </c>
    </row>
    <row r="379" spans="2:51" s="11" customFormat="1" ht="13.5">
      <c r="B379" s="231"/>
      <c r="C379" s="232"/>
      <c r="D379" s="233" t="s">
        <v>194</v>
      </c>
      <c r="E379" s="234" t="s">
        <v>22</v>
      </c>
      <c r="F379" s="235" t="s">
        <v>702</v>
      </c>
      <c r="G379" s="232"/>
      <c r="H379" s="236">
        <v>9.8</v>
      </c>
      <c r="I379" s="237"/>
      <c r="J379" s="232"/>
      <c r="K379" s="232"/>
      <c r="L379" s="238"/>
      <c r="M379" s="239"/>
      <c r="N379" s="240"/>
      <c r="O379" s="240"/>
      <c r="P379" s="240"/>
      <c r="Q379" s="240"/>
      <c r="R379" s="240"/>
      <c r="S379" s="240"/>
      <c r="T379" s="241"/>
      <c r="AT379" s="242" t="s">
        <v>194</v>
      </c>
      <c r="AU379" s="242" t="s">
        <v>187</v>
      </c>
      <c r="AV379" s="11" t="s">
        <v>187</v>
      </c>
      <c r="AW379" s="11" t="s">
        <v>35</v>
      </c>
      <c r="AX379" s="11" t="s">
        <v>73</v>
      </c>
      <c r="AY379" s="242" t="s">
        <v>180</v>
      </c>
    </row>
    <row r="380" spans="2:51" s="11" customFormat="1" ht="13.5">
      <c r="B380" s="231"/>
      <c r="C380" s="232"/>
      <c r="D380" s="233" t="s">
        <v>194</v>
      </c>
      <c r="E380" s="234" t="s">
        <v>22</v>
      </c>
      <c r="F380" s="235" t="s">
        <v>331</v>
      </c>
      <c r="G380" s="232"/>
      <c r="H380" s="236">
        <v>5.46</v>
      </c>
      <c r="I380" s="237"/>
      <c r="J380" s="232"/>
      <c r="K380" s="232"/>
      <c r="L380" s="238"/>
      <c r="M380" s="239"/>
      <c r="N380" s="240"/>
      <c r="O380" s="240"/>
      <c r="P380" s="240"/>
      <c r="Q380" s="240"/>
      <c r="R380" s="240"/>
      <c r="S380" s="240"/>
      <c r="T380" s="241"/>
      <c r="AT380" s="242" t="s">
        <v>194</v>
      </c>
      <c r="AU380" s="242" t="s">
        <v>187</v>
      </c>
      <c r="AV380" s="11" t="s">
        <v>187</v>
      </c>
      <c r="AW380" s="11" t="s">
        <v>35</v>
      </c>
      <c r="AX380" s="11" t="s">
        <v>73</v>
      </c>
      <c r="AY380" s="242" t="s">
        <v>180</v>
      </c>
    </row>
    <row r="381" spans="2:51" s="12" customFormat="1" ht="13.5">
      <c r="B381" s="243"/>
      <c r="C381" s="244"/>
      <c r="D381" s="233" t="s">
        <v>194</v>
      </c>
      <c r="E381" s="245" t="s">
        <v>22</v>
      </c>
      <c r="F381" s="246" t="s">
        <v>196</v>
      </c>
      <c r="G381" s="244"/>
      <c r="H381" s="247">
        <v>20.06</v>
      </c>
      <c r="I381" s="248"/>
      <c r="J381" s="244"/>
      <c r="K381" s="244"/>
      <c r="L381" s="249"/>
      <c r="M381" s="250"/>
      <c r="N381" s="251"/>
      <c r="O381" s="251"/>
      <c r="P381" s="251"/>
      <c r="Q381" s="251"/>
      <c r="R381" s="251"/>
      <c r="S381" s="251"/>
      <c r="T381" s="252"/>
      <c r="AT381" s="253" t="s">
        <v>194</v>
      </c>
      <c r="AU381" s="253" t="s">
        <v>187</v>
      </c>
      <c r="AV381" s="12" t="s">
        <v>186</v>
      </c>
      <c r="AW381" s="12" t="s">
        <v>35</v>
      </c>
      <c r="AX381" s="12" t="s">
        <v>10</v>
      </c>
      <c r="AY381" s="253" t="s">
        <v>180</v>
      </c>
    </row>
    <row r="382" spans="2:65" s="1" customFormat="1" ht="14.4" customHeight="1">
      <c r="B382" s="45"/>
      <c r="C382" s="266" t="s">
        <v>462</v>
      </c>
      <c r="D382" s="266" t="s">
        <v>594</v>
      </c>
      <c r="E382" s="267" t="s">
        <v>703</v>
      </c>
      <c r="F382" s="268" t="s">
        <v>704</v>
      </c>
      <c r="G382" s="269" t="s">
        <v>192</v>
      </c>
      <c r="H382" s="270">
        <v>22.07</v>
      </c>
      <c r="I382" s="271"/>
      <c r="J382" s="270">
        <f>ROUND(I382*H382,0)</f>
        <v>0</v>
      </c>
      <c r="K382" s="268" t="s">
        <v>22</v>
      </c>
      <c r="L382" s="272"/>
      <c r="M382" s="273" t="s">
        <v>22</v>
      </c>
      <c r="N382" s="274" t="s">
        <v>45</v>
      </c>
      <c r="O382" s="46"/>
      <c r="P382" s="228">
        <f>O382*H382</f>
        <v>0</v>
      </c>
      <c r="Q382" s="228">
        <v>0</v>
      </c>
      <c r="R382" s="228">
        <f>Q382*H382</f>
        <v>0</v>
      </c>
      <c r="S382" s="228">
        <v>0</v>
      </c>
      <c r="T382" s="229">
        <f>S382*H382</f>
        <v>0</v>
      </c>
      <c r="AR382" s="23" t="s">
        <v>270</v>
      </c>
      <c r="AT382" s="23" t="s">
        <v>594</v>
      </c>
      <c r="AU382" s="23" t="s">
        <v>187</v>
      </c>
      <c r="AY382" s="23" t="s">
        <v>180</v>
      </c>
      <c r="BE382" s="230">
        <f>IF(N382="základní",J382,0)</f>
        <v>0</v>
      </c>
      <c r="BF382" s="230">
        <f>IF(N382="snížená",J382,0)</f>
        <v>0</v>
      </c>
      <c r="BG382" s="230">
        <f>IF(N382="zákl. přenesená",J382,0)</f>
        <v>0</v>
      </c>
      <c r="BH382" s="230">
        <f>IF(N382="sníž. přenesená",J382,0)</f>
        <v>0</v>
      </c>
      <c r="BI382" s="230">
        <f>IF(N382="nulová",J382,0)</f>
        <v>0</v>
      </c>
      <c r="BJ382" s="23" t="s">
        <v>187</v>
      </c>
      <c r="BK382" s="230">
        <f>ROUND(I382*H382,0)</f>
        <v>0</v>
      </c>
      <c r="BL382" s="23" t="s">
        <v>224</v>
      </c>
      <c r="BM382" s="23" t="s">
        <v>705</v>
      </c>
    </row>
    <row r="383" spans="2:51" s="11" customFormat="1" ht="13.5">
      <c r="B383" s="231"/>
      <c r="C383" s="232"/>
      <c r="D383" s="233" t="s">
        <v>194</v>
      </c>
      <c r="E383" s="234" t="s">
        <v>22</v>
      </c>
      <c r="F383" s="235" t="s">
        <v>706</v>
      </c>
      <c r="G383" s="232"/>
      <c r="H383" s="236">
        <v>22.07</v>
      </c>
      <c r="I383" s="237"/>
      <c r="J383" s="232"/>
      <c r="K383" s="232"/>
      <c r="L383" s="238"/>
      <c r="M383" s="239"/>
      <c r="N383" s="240"/>
      <c r="O383" s="240"/>
      <c r="P383" s="240"/>
      <c r="Q383" s="240"/>
      <c r="R383" s="240"/>
      <c r="S383" s="240"/>
      <c r="T383" s="241"/>
      <c r="AT383" s="242" t="s">
        <v>194</v>
      </c>
      <c r="AU383" s="242" t="s">
        <v>187</v>
      </c>
      <c r="AV383" s="11" t="s">
        <v>187</v>
      </c>
      <c r="AW383" s="11" t="s">
        <v>35</v>
      </c>
      <c r="AX383" s="11" t="s">
        <v>73</v>
      </c>
      <c r="AY383" s="242" t="s">
        <v>180</v>
      </c>
    </row>
    <row r="384" spans="2:51" s="12" customFormat="1" ht="13.5">
      <c r="B384" s="243"/>
      <c r="C384" s="244"/>
      <c r="D384" s="233" t="s">
        <v>194</v>
      </c>
      <c r="E384" s="245" t="s">
        <v>22</v>
      </c>
      <c r="F384" s="246" t="s">
        <v>196</v>
      </c>
      <c r="G384" s="244"/>
      <c r="H384" s="247">
        <v>22.07</v>
      </c>
      <c r="I384" s="248"/>
      <c r="J384" s="244"/>
      <c r="K384" s="244"/>
      <c r="L384" s="249"/>
      <c r="M384" s="250"/>
      <c r="N384" s="251"/>
      <c r="O384" s="251"/>
      <c r="P384" s="251"/>
      <c r="Q384" s="251"/>
      <c r="R384" s="251"/>
      <c r="S384" s="251"/>
      <c r="T384" s="252"/>
      <c r="AT384" s="253" t="s">
        <v>194</v>
      </c>
      <c r="AU384" s="253" t="s">
        <v>187</v>
      </c>
      <c r="AV384" s="12" t="s">
        <v>186</v>
      </c>
      <c r="AW384" s="12" t="s">
        <v>35</v>
      </c>
      <c r="AX384" s="12" t="s">
        <v>10</v>
      </c>
      <c r="AY384" s="253" t="s">
        <v>180</v>
      </c>
    </row>
    <row r="385" spans="2:65" s="1" customFormat="1" ht="34.2" customHeight="1">
      <c r="B385" s="45"/>
      <c r="C385" s="220" t="s">
        <v>707</v>
      </c>
      <c r="D385" s="220" t="s">
        <v>182</v>
      </c>
      <c r="E385" s="221" t="s">
        <v>708</v>
      </c>
      <c r="F385" s="222" t="s">
        <v>709</v>
      </c>
      <c r="G385" s="223" t="s">
        <v>203</v>
      </c>
      <c r="H385" s="224">
        <v>24.04</v>
      </c>
      <c r="I385" s="225"/>
      <c r="J385" s="224">
        <f>ROUND(I385*H385,0)</f>
        <v>0</v>
      </c>
      <c r="K385" s="222" t="s">
        <v>193</v>
      </c>
      <c r="L385" s="71"/>
      <c r="M385" s="226" t="s">
        <v>22</v>
      </c>
      <c r="N385" s="227" t="s">
        <v>45</v>
      </c>
      <c r="O385" s="46"/>
      <c r="P385" s="228">
        <f>O385*H385</f>
        <v>0</v>
      </c>
      <c r="Q385" s="228">
        <v>0</v>
      </c>
      <c r="R385" s="228">
        <f>Q385*H385</f>
        <v>0</v>
      </c>
      <c r="S385" s="228">
        <v>0</v>
      </c>
      <c r="T385" s="229">
        <f>S385*H385</f>
        <v>0</v>
      </c>
      <c r="AR385" s="23" t="s">
        <v>224</v>
      </c>
      <c r="AT385" s="23" t="s">
        <v>182</v>
      </c>
      <c r="AU385" s="23" t="s">
        <v>187</v>
      </c>
      <c r="AY385" s="23" t="s">
        <v>180</v>
      </c>
      <c r="BE385" s="230">
        <f>IF(N385="základní",J385,0)</f>
        <v>0</v>
      </c>
      <c r="BF385" s="230">
        <f>IF(N385="snížená",J385,0)</f>
        <v>0</v>
      </c>
      <c r="BG385" s="230">
        <f>IF(N385="zákl. přenesená",J385,0)</f>
        <v>0</v>
      </c>
      <c r="BH385" s="230">
        <f>IF(N385="sníž. přenesená",J385,0)</f>
        <v>0</v>
      </c>
      <c r="BI385" s="230">
        <f>IF(N385="nulová",J385,0)</f>
        <v>0</v>
      </c>
      <c r="BJ385" s="23" t="s">
        <v>187</v>
      </c>
      <c r="BK385" s="230">
        <f>ROUND(I385*H385,0)</f>
        <v>0</v>
      </c>
      <c r="BL385" s="23" t="s">
        <v>224</v>
      </c>
      <c r="BM385" s="23" t="s">
        <v>710</v>
      </c>
    </row>
    <row r="386" spans="2:51" s="11" customFormat="1" ht="13.5">
      <c r="B386" s="231"/>
      <c r="C386" s="232"/>
      <c r="D386" s="233" t="s">
        <v>194</v>
      </c>
      <c r="E386" s="234" t="s">
        <v>22</v>
      </c>
      <c r="F386" s="235" t="s">
        <v>711</v>
      </c>
      <c r="G386" s="232"/>
      <c r="H386" s="236">
        <v>1.5</v>
      </c>
      <c r="I386" s="237"/>
      <c r="J386" s="232"/>
      <c r="K386" s="232"/>
      <c r="L386" s="238"/>
      <c r="M386" s="239"/>
      <c r="N386" s="240"/>
      <c r="O386" s="240"/>
      <c r="P386" s="240"/>
      <c r="Q386" s="240"/>
      <c r="R386" s="240"/>
      <c r="S386" s="240"/>
      <c r="T386" s="241"/>
      <c r="AT386" s="242" t="s">
        <v>194</v>
      </c>
      <c r="AU386" s="242" t="s">
        <v>187</v>
      </c>
      <c r="AV386" s="11" t="s">
        <v>187</v>
      </c>
      <c r="AW386" s="11" t="s">
        <v>35</v>
      </c>
      <c r="AX386" s="11" t="s">
        <v>73</v>
      </c>
      <c r="AY386" s="242" t="s">
        <v>180</v>
      </c>
    </row>
    <row r="387" spans="2:51" s="11" customFormat="1" ht="13.5">
      <c r="B387" s="231"/>
      <c r="C387" s="232"/>
      <c r="D387" s="233" t="s">
        <v>194</v>
      </c>
      <c r="E387" s="234" t="s">
        <v>22</v>
      </c>
      <c r="F387" s="235" t="s">
        <v>712</v>
      </c>
      <c r="G387" s="232"/>
      <c r="H387" s="236">
        <v>12.9</v>
      </c>
      <c r="I387" s="237"/>
      <c r="J387" s="232"/>
      <c r="K387" s="232"/>
      <c r="L387" s="238"/>
      <c r="M387" s="239"/>
      <c r="N387" s="240"/>
      <c r="O387" s="240"/>
      <c r="P387" s="240"/>
      <c r="Q387" s="240"/>
      <c r="R387" s="240"/>
      <c r="S387" s="240"/>
      <c r="T387" s="241"/>
      <c r="AT387" s="242" t="s">
        <v>194</v>
      </c>
      <c r="AU387" s="242" t="s">
        <v>187</v>
      </c>
      <c r="AV387" s="11" t="s">
        <v>187</v>
      </c>
      <c r="AW387" s="11" t="s">
        <v>35</v>
      </c>
      <c r="AX387" s="11" t="s">
        <v>73</v>
      </c>
      <c r="AY387" s="242" t="s">
        <v>180</v>
      </c>
    </row>
    <row r="388" spans="2:51" s="11" customFormat="1" ht="13.5">
      <c r="B388" s="231"/>
      <c r="C388" s="232"/>
      <c r="D388" s="233" t="s">
        <v>194</v>
      </c>
      <c r="E388" s="234" t="s">
        <v>22</v>
      </c>
      <c r="F388" s="235" t="s">
        <v>713</v>
      </c>
      <c r="G388" s="232"/>
      <c r="H388" s="236">
        <v>9.64</v>
      </c>
      <c r="I388" s="237"/>
      <c r="J388" s="232"/>
      <c r="K388" s="232"/>
      <c r="L388" s="238"/>
      <c r="M388" s="239"/>
      <c r="N388" s="240"/>
      <c r="O388" s="240"/>
      <c r="P388" s="240"/>
      <c r="Q388" s="240"/>
      <c r="R388" s="240"/>
      <c r="S388" s="240"/>
      <c r="T388" s="241"/>
      <c r="AT388" s="242" t="s">
        <v>194</v>
      </c>
      <c r="AU388" s="242" t="s">
        <v>187</v>
      </c>
      <c r="AV388" s="11" t="s">
        <v>187</v>
      </c>
      <c r="AW388" s="11" t="s">
        <v>35</v>
      </c>
      <c r="AX388" s="11" t="s">
        <v>73</v>
      </c>
      <c r="AY388" s="242" t="s">
        <v>180</v>
      </c>
    </row>
    <row r="389" spans="2:51" s="12" customFormat="1" ht="13.5">
      <c r="B389" s="243"/>
      <c r="C389" s="244"/>
      <c r="D389" s="233" t="s">
        <v>194</v>
      </c>
      <c r="E389" s="245" t="s">
        <v>22</v>
      </c>
      <c r="F389" s="246" t="s">
        <v>196</v>
      </c>
      <c r="G389" s="244"/>
      <c r="H389" s="247">
        <v>24.04</v>
      </c>
      <c r="I389" s="248"/>
      <c r="J389" s="244"/>
      <c r="K389" s="244"/>
      <c r="L389" s="249"/>
      <c r="M389" s="250"/>
      <c r="N389" s="251"/>
      <c r="O389" s="251"/>
      <c r="P389" s="251"/>
      <c r="Q389" s="251"/>
      <c r="R389" s="251"/>
      <c r="S389" s="251"/>
      <c r="T389" s="252"/>
      <c r="AT389" s="253" t="s">
        <v>194</v>
      </c>
      <c r="AU389" s="253" t="s">
        <v>187</v>
      </c>
      <c r="AV389" s="12" t="s">
        <v>186</v>
      </c>
      <c r="AW389" s="12" t="s">
        <v>35</v>
      </c>
      <c r="AX389" s="12" t="s">
        <v>10</v>
      </c>
      <c r="AY389" s="253" t="s">
        <v>180</v>
      </c>
    </row>
    <row r="390" spans="2:65" s="1" customFormat="1" ht="34.2" customHeight="1">
      <c r="B390" s="45"/>
      <c r="C390" s="220" t="s">
        <v>466</v>
      </c>
      <c r="D390" s="220" t="s">
        <v>182</v>
      </c>
      <c r="E390" s="221" t="s">
        <v>714</v>
      </c>
      <c r="F390" s="222" t="s">
        <v>715</v>
      </c>
      <c r="G390" s="223" t="s">
        <v>192</v>
      </c>
      <c r="H390" s="224">
        <v>20.06</v>
      </c>
      <c r="I390" s="225"/>
      <c r="J390" s="224">
        <f>ROUND(I390*H390,0)</f>
        <v>0</v>
      </c>
      <c r="K390" s="222" t="s">
        <v>193</v>
      </c>
      <c r="L390" s="71"/>
      <c r="M390" s="226" t="s">
        <v>22</v>
      </c>
      <c r="N390" s="227" t="s">
        <v>45</v>
      </c>
      <c r="O390" s="46"/>
      <c r="P390" s="228">
        <f>O390*H390</f>
        <v>0</v>
      </c>
      <c r="Q390" s="228">
        <v>0</v>
      </c>
      <c r="R390" s="228">
        <f>Q390*H390</f>
        <v>0</v>
      </c>
      <c r="S390" s="228">
        <v>0</v>
      </c>
      <c r="T390" s="229">
        <f>S390*H390</f>
        <v>0</v>
      </c>
      <c r="AR390" s="23" t="s">
        <v>224</v>
      </c>
      <c r="AT390" s="23" t="s">
        <v>182</v>
      </c>
      <c r="AU390" s="23" t="s">
        <v>187</v>
      </c>
      <c r="AY390" s="23" t="s">
        <v>180</v>
      </c>
      <c r="BE390" s="230">
        <f>IF(N390="základní",J390,0)</f>
        <v>0</v>
      </c>
      <c r="BF390" s="230">
        <f>IF(N390="snížená",J390,0)</f>
        <v>0</v>
      </c>
      <c r="BG390" s="230">
        <f>IF(N390="zákl. přenesená",J390,0)</f>
        <v>0</v>
      </c>
      <c r="BH390" s="230">
        <f>IF(N390="sníž. přenesená",J390,0)</f>
        <v>0</v>
      </c>
      <c r="BI390" s="230">
        <f>IF(N390="nulová",J390,0)</f>
        <v>0</v>
      </c>
      <c r="BJ390" s="23" t="s">
        <v>187</v>
      </c>
      <c r="BK390" s="230">
        <f>ROUND(I390*H390,0)</f>
        <v>0</v>
      </c>
      <c r="BL390" s="23" t="s">
        <v>224</v>
      </c>
      <c r="BM390" s="23" t="s">
        <v>716</v>
      </c>
    </row>
    <row r="391" spans="2:51" s="11" customFormat="1" ht="13.5">
      <c r="B391" s="231"/>
      <c r="C391" s="232"/>
      <c r="D391" s="233" t="s">
        <v>194</v>
      </c>
      <c r="E391" s="234" t="s">
        <v>22</v>
      </c>
      <c r="F391" s="235" t="s">
        <v>701</v>
      </c>
      <c r="G391" s="232"/>
      <c r="H391" s="236">
        <v>4.8</v>
      </c>
      <c r="I391" s="237"/>
      <c r="J391" s="232"/>
      <c r="K391" s="232"/>
      <c r="L391" s="238"/>
      <c r="M391" s="239"/>
      <c r="N391" s="240"/>
      <c r="O391" s="240"/>
      <c r="P391" s="240"/>
      <c r="Q391" s="240"/>
      <c r="R391" s="240"/>
      <c r="S391" s="240"/>
      <c r="T391" s="241"/>
      <c r="AT391" s="242" t="s">
        <v>194</v>
      </c>
      <c r="AU391" s="242" t="s">
        <v>187</v>
      </c>
      <c r="AV391" s="11" t="s">
        <v>187</v>
      </c>
      <c r="AW391" s="11" t="s">
        <v>35</v>
      </c>
      <c r="AX391" s="11" t="s">
        <v>73</v>
      </c>
      <c r="AY391" s="242" t="s">
        <v>180</v>
      </c>
    </row>
    <row r="392" spans="2:51" s="11" customFormat="1" ht="13.5">
      <c r="B392" s="231"/>
      <c r="C392" s="232"/>
      <c r="D392" s="233" t="s">
        <v>194</v>
      </c>
      <c r="E392" s="234" t="s">
        <v>22</v>
      </c>
      <c r="F392" s="235" t="s">
        <v>702</v>
      </c>
      <c r="G392" s="232"/>
      <c r="H392" s="236">
        <v>9.8</v>
      </c>
      <c r="I392" s="237"/>
      <c r="J392" s="232"/>
      <c r="K392" s="232"/>
      <c r="L392" s="238"/>
      <c r="M392" s="239"/>
      <c r="N392" s="240"/>
      <c r="O392" s="240"/>
      <c r="P392" s="240"/>
      <c r="Q392" s="240"/>
      <c r="R392" s="240"/>
      <c r="S392" s="240"/>
      <c r="T392" s="241"/>
      <c r="AT392" s="242" t="s">
        <v>194</v>
      </c>
      <c r="AU392" s="242" t="s">
        <v>187</v>
      </c>
      <c r="AV392" s="11" t="s">
        <v>187</v>
      </c>
      <c r="AW392" s="11" t="s">
        <v>35</v>
      </c>
      <c r="AX392" s="11" t="s">
        <v>73</v>
      </c>
      <c r="AY392" s="242" t="s">
        <v>180</v>
      </c>
    </row>
    <row r="393" spans="2:51" s="11" customFormat="1" ht="13.5">
      <c r="B393" s="231"/>
      <c r="C393" s="232"/>
      <c r="D393" s="233" t="s">
        <v>194</v>
      </c>
      <c r="E393" s="234" t="s">
        <v>22</v>
      </c>
      <c r="F393" s="235" t="s">
        <v>331</v>
      </c>
      <c r="G393" s="232"/>
      <c r="H393" s="236">
        <v>5.46</v>
      </c>
      <c r="I393" s="237"/>
      <c r="J393" s="232"/>
      <c r="K393" s="232"/>
      <c r="L393" s="238"/>
      <c r="M393" s="239"/>
      <c r="N393" s="240"/>
      <c r="O393" s="240"/>
      <c r="P393" s="240"/>
      <c r="Q393" s="240"/>
      <c r="R393" s="240"/>
      <c r="S393" s="240"/>
      <c r="T393" s="241"/>
      <c r="AT393" s="242" t="s">
        <v>194</v>
      </c>
      <c r="AU393" s="242" t="s">
        <v>187</v>
      </c>
      <c r="AV393" s="11" t="s">
        <v>187</v>
      </c>
      <c r="AW393" s="11" t="s">
        <v>35</v>
      </c>
      <c r="AX393" s="11" t="s">
        <v>73</v>
      </c>
      <c r="AY393" s="242" t="s">
        <v>180</v>
      </c>
    </row>
    <row r="394" spans="2:51" s="12" customFormat="1" ht="13.5">
      <c r="B394" s="243"/>
      <c r="C394" s="244"/>
      <c r="D394" s="233" t="s">
        <v>194</v>
      </c>
      <c r="E394" s="245" t="s">
        <v>22</v>
      </c>
      <c r="F394" s="246" t="s">
        <v>196</v>
      </c>
      <c r="G394" s="244"/>
      <c r="H394" s="247">
        <v>20.06</v>
      </c>
      <c r="I394" s="248"/>
      <c r="J394" s="244"/>
      <c r="K394" s="244"/>
      <c r="L394" s="249"/>
      <c r="M394" s="250"/>
      <c r="N394" s="251"/>
      <c r="O394" s="251"/>
      <c r="P394" s="251"/>
      <c r="Q394" s="251"/>
      <c r="R394" s="251"/>
      <c r="S394" s="251"/>
      <c r="T394" s="252"/>
      <c r="AT394" s="253" t="s">
        <v>194</v>
      </c>
      <c r="AU394" s="253" t="s">
        <v>187</v>
      </c>
      <c r="AV394" s="12" t="s">
        <v>186</v>
      </c>
      <c r="AW394" s="12" t="s">
        <v>35</v>
      </c>
      <c r="AX394" s="12" t="s">
        <v>10</v>
      </c>
      <c r="AY394" s="253" t="s">
        <v>180</v>
      </c>
    </row>
    <row r="395" spans="2:65" s="1" customFormat="1" ht="22.8" customHeight="1">
      <c r="B395" s="45"/>
      <c r="C395" s="220" t="s">
        <v>717</v>
      </c>
      <c r="D395" s="220" t="s">
        <v>182</v>
      </c>
      <c r="E395" s="221" t="s">
        <v>718</v>
      </c>
      <c r="F395" s="222" t="s">
        <v>719</v>
      </c>
      <c r="G395" s="223" t="s">
        <v>203</v>
      </c>
      <c r="H395" s="224">
        <v>3</v>
      </c>
      <c r="I395" s="225"/>
      <c r="J395" s="224">
        <f>ROUND(I395*H395,0)</f>
        <v>0</v>
      </c>
      <c r="K395" s="222" t="s">
        <v>193</v>
      </c>
      <c r="L395" s="71"/>
      <c r="M395" s="226" t="s">
        <v>22</v>
      </c>
      <c r="N395" s="227" t="s">
        <v>45</v>
      </c>
      <c r="O395" s="46"/>
      <c r="P395" s="228">
        <f>O395*H395</f>
        <v>0</v>
      </c>
      <c r="Q395" s="228">
        <v>0</v>
      </c>
      <c r="R395" s="228">
        <f>Q395*H395</f>
        <v>0</v>
      </c>
      <c r="S395" s="228">
        <v>0</v>
      </c>
      <c r="T395" s="229">
        <f>S395*H395</f>
        <v>0</v>
      </c>
      <c r="AR395" s="23" t="s">
        <v>224</v>
      </c>
      <c r="AT395" s="23" t="s">
        <v>182</v>
      </c>
      <c r="AU395" s="23" t="s">
        <v>187</v>
      </c>
      <c r="AY395" s="23" t="s">
        <v>180</v>
      </c>
      <c r="BE395" s="230">
        <f>IF(N395="základní",J395,0)</f>
        <v>0</v>
      </c>
      <c r="BF395" s="230">
        <f>IF(N395="snížená",J395,0)</f>
        <v>0</v>
      </c>
      <c r="BG395" s="230">
        <f>IF(N395="zákl. přenesená",J395,0)</f>
        <v>0</v>
      </c>
      <c r="BH395" s="230">
        <f>IF(N395="sníž. přenesená",J395,0)</f>
        <v>0</v>
      </c>
      <c r="BI395" s="230">
        <f>IF(N395="nulová",J395,0)</f>
        <v>0</v>
      </c>
      <c r="BJ395" s="23" t="s">
        <v>187</v>
      </c>
      <c r="BK395" s="230">
        <f>ROUND(I395*H395,0)</f>
        <v>0</v>
      </c>
      <c r="BL395" s="23" t="s">
        <v>224</v>
      </c>
      <c r="BM395" s="23" t="s">
        <v>720</v>
      </c>
    </row>
    <row r="396" spans="2:47" s="1" customFormat="1" ht="13.5">
      <c r="B396" s="45"/>
      <c r="C396" s="73"/>
      <c r="D396" s="233" t="s">
        <v>205</v>
      </c>
      <c r="E396" s="73"/>
      <c r="F396" s="254" t="s">
        <v>721</v>
      </c>
      <c r="G396" s="73"/>
      <c r="H396" s="73"/>
      <c r="I396" s="190"/>
      <c r="J396" s="73"/>
      <c r="K396" s="73"/>
      <c r="L396" s="71"/>
      <c r="M396" s="255"/>
      <c r="N396" s="46"/>
      <c r="O396" s="46"/>
      <c r="P396" s="46"/>
      <c r="Q396" s="46"/>
      <c r="R396" s="46"/>
      <c r="S396" s="46"/>
      <c r="T396" s="94"/>
      <c r="AT396" s="23" t="s">
        <v>205</v>
      </c>
      <c r="AU396" s="23" t="s">
        <v>187</v>
      </c>
    </row>
    <row r="397" spans="2:51" s="11" customFormat="1" ht="13.5">
      <c r="B397" s="231"/>
      <c r="C397" s="232"/>
      <c r="D397" s="233" t="s">
        <v>194</v>
      </c>
      <c r="E397" s="234" t="s">
        <v>22</v>
      </c>
      <c r="F397" s="235" t="s">
        <v>722</v>
      </c>
      <c r="G397" s="232"/>
      <c r="H397" s="236">
        <v>3</v>
      </c>
      <c r="I397" s="237"/>
      <c r="J397" s="232"/>
      <c r="K397" s="232"/>
      <c r="L397" s="238"/>
      <c r="M397" s="239"/>
      <c r="N397" s="240"/>
      <c r="O397" s="240"/>
      <c r="P397" s="240"/>
      <c r="Q397" s="240"/>
      <c r="R397" s="240"/>
      <c r="S397" s="240"/>
      <c r="T397" s="241"/>
      <c r="AT397" s="242" t="s">
        <v>194</v>
      </c>
      <c r="AU397" s="242" t="s">
        <v>187</v>
      </c>
      <c r="AV397" s="11" t="s">
        <v>187</v>
      </c>
      <c r="AW397" s="11" t="s">
        <v>35</v>
      </c>
      <c r="AX397" s="11" t="s">
        <v>73</v>
      </c>
      <c r="AY397" s="242" t="s">
        <v>180</v>
      </c>
    </row>
    <row r="398" spans="2:51" s="12" customFormat="1" ht="13.5">
      <c r="B398" s="243"/>
      <c r="C398" s="244"/>
      <c r="D398" s="233" t="s">
        <v>194</v>
      </c>
      <c r="E398" s="245" t="s">
        <v>22</v>
      </c>
      <c r="F398" s="246" t="s">
        <v>196</v>
      </c>
      <c r="G398" s="244"/>
      <c r="H398" s="247">
        <v>3</v>
      </c>
      <c r="I398" s="248"/>
      <c r="J398" s="244"/>
      <c r="K398" s="244"/>
      <c r="L398" s="249"/>
      <c r="M398" s="250"/>
      <c r="N398" s="251"/>
      <c r="O398" s="251"/>
      <c r="P398" s="251"/>
      <c r="Q398" s="251"/>
      <c r="R398" s="251"/>
      <c r="S398" s="251"/>
      <c r="T398" s="252"/>
      <c r="AT398" s="253" t="s">
        <v>194</v>
      </c>
      <c r="AU398" s="253" t="s">
        <v>187</v>
      </c>
      <c r="AV398" s="12" t="s">
        <v>186</v>
      </c>
      <c r="AW398" s="12" t="s">
        <v>35</v>
      </c>
      <c r="AX398" s="12" t="s">
        <v>10</v>
      </c>
      <c r="AY398" s="253" t="s">
        <v>180</v>
      </c>
    </row>
    <row r="399" spans="2:65" s="1" customFormat="1" ht="14.4" customHeight="1">
      <c r="B399" s="45"/>
      <c r="C399" s="220" t="s">
        <v>470</v>
      </c>
      <c r="D399" s="220" t="s">
        <v>182</v>
      </c>
      <c r="E399" s="221" t="s">
        <v>723</v>
      </c>
      <c r="F399" s="222" t="s">
        <v>724</v>
      </c>
      <c r="G399" s="223" t="s">
        <v>192</v>
      </c>
      <c r="H399" s="224">
        <v>20.06</v>
      </c>
      <c r="I399" s="225"/>
      <c r="J399" s="224">
        <f>ROUND(I399*H399,0)</f>
        <v>0</v>
      </c>
      <c r="K399" s="222" t="s">
        <v>193</v>
      </c>
      <c r="L399" s="71"/>
      <c r="M399" s="226" t="s">
        <v>22</v>
      </c>
      <c r="N399" s="227" t="s">
        <v>45</v>
      </c>
      <c r="O399" s="46"/>
      <c r="P399" s="228">
        <f>O399*H399</f>
        <v>0</v>
      </c>
      <c r="Q399" s="228">
        <v>0</v>
      </c>
      <c r="R399" s="228">
        <f>Q399*H399</f>
        <v>0</v>
      </c>
      <c r="S399" s="228">
        <v>0</v>
      </c>
      <c r="T399" s="229">
        <f>S399*H399</f>
        <v>0</v>
      </c>
      <c r="AR399" s="23" t="s">
        <v>224</v>
      </c>
      <c r="AT399" s="23" t="s">
        <v>182</v>
      </c>
      <c r="AU399" s="23" t="s">
        <v>187</v>
      </c>
      <c r="AY399" s="23" t="s">
        <v>180</v>
      </c>
      <c r="BE399" s="230">
        <f>IF(N399="základní",J399,0)</f>
        <v>0</v>
      </c>
      <c r="BF399" s="230">
        <f>IF(N399="snížená",J399,0)</f>
        <v>0</v>
      </c>
      <c r="BG399" s="230">
        <f>IF(N399="zákl. přenesená",J399,0)</f>
        <v>0</v>
      </c>
      <c r="BH399" s="230">
        <f>IF(N399="sníž. přenesená",J399,0)</f>
        <v>0</v>
      </c>
      <c r="BI399" s="230">
        <f>IF(N399="nulová",J399,0)</f>
        <v>0</v>
      </c>
      <c r="BJ399" s="23" t="s">
        <v>187</v>
      </c>
      <c r="BK399" s="230">
        <f>ROUND(I399*H399,0)</f>
        <v>0</v>
      </c>
      <c r="BL399" s="23" t="s">
        <v>224</v>
      </c>
      <c r="BM399" s="23" t="s">
        <v>725</v>
      </c>
    </row>
    <row r="400" spans="2:47" s="1" customFormat="1" ht="13.5">
      <c r="B400" s="45"/>
      <c r="C400" s="73"/>
      <c r="D400" s="233" t="s">
        <v>205</v>
      </c>
      <c r="E400" s="73"/>
      <c r="F400" s="254" t="s">
        <v>721</v>
      </c>
      <c r="G400" s="73"/>
      <c r="H400" s="73"/>
      <c r="I400" s="190"/>
      <c r="J400" s="73"/>
      <c r="K400" s="73"/>
      <c r="L400" s="71"/>
      <c r="M400" s="255"/>
      <c r="N400" s="46"/>
      <c r="O400" s="46"/>
      <c r="P400" s="46"/>
      <c r="Q400" s="46"/>
      <c r="R400" s="46"/>
      <c r="S400" s="46"/>
      <c r="T400" s="94"/>
      <c r="AT400" s="23" t="s">
        <v>205</v>
      </c>
      <c r="AU400" s="23" t="s">
        <v>187</v>
      </c>
    </row>
    <row r="401" spans="2:51" s="11" customFormat="1" ht="13.5">
      <c r="B401" s="231"/>
      <c r="C401" s="232"/>
      <c r="D401" s="233" t="s">
        <v>194</v>
      </c>
      <c r="E401" s="234" t="s">
        <v>22</v>
      </c>
      <c r="F401" s="235" t="s">
        <v>726</v>
      </c>
      <c r="G401" s="232"/>
      <c r="H401" s="236">
        <v>20.06</v>
      </c>
      <c r="I401" s="237"/>
      <c r="J401" s="232"/>
      <c r="K401" s="232"/>
      <c r="L401" s="238"/>
      <c r="M401" s="239"/>
      <c r="N401" s="240"/>
      <c r="O401" s="240"/>
      <c r="P401" s="240"/>
      <c r="Q401" s="240"/>
      <c r="R401" s="240"/>
      <c r="S401" s="240"/>
      <c r="T401" s="241"/>
      <c r="AT401" s="242" t="s">
        <v>194</v>
      </c>
      <c r="AU401" s="242" t="s">
        <v>187</v>
      </c>
      <c r="AV401" s="11" t="s">
        <v>187</v>
      </c>
      <c r="AW401" s="11" t="s">
        <v>35</v>
      </c>
      <c r="AX401" s="11" t="s">
        <v>73</v>
      </c>
      <c r="AY401" s="242" t="s">
        <v>180</v>
      </c>
    </row>
    <row r="402" spans="2:51" s="12" customFormat="1" ht="13.5">
      <c r="B402" s="243"/>
      <c r="C402" s="244"/>
      <c r="D402" s="233" t="s">
        <v>194</v>
      </c>
      <c r="E402" s="245" t="s">
        <v>22</v>
      </c>
      <c r="F402" s="246" t="s">
        <v>196</v>
      </c>
      <c r="G402" s="244"/>
      <c r="H402" s="247">
        <v>20.06</v>
      </c>
      <c r="I402" s="248"/>
      <c r="J402" s="244"/>
      <c r="K402" s="244"/>
      <c r="L402" s="249"/>
      <c r="M402" s="250"/>
      <c r="N402" s="251"/>
      <c r="O402" s="251"/>
      <c r="P402" s="251"/>
      <c r="Q402" s="251"/>
      <c r="R402" s="251"/>
      <c r="S402" s="251"/>
      <c r="T402" s="252"/>
      <c r="AT402" s="253" t="s">
        <v>194</v>
      </c>
      <c r="AU402" s="253" t="s">
        <v>187</v>
      </c>
      <c r="AV402" s="12" t="s">
        <v>186</v>
      </c>
      <c r="AW402" s="12" t="s">
        <v>35</v>
      </c>
      <c r="AX402" s="12" t="s">
        <v>10</v>
      </c>
      <c r="AY402" s="253" t="s">
        <v>180</v>
      </c>
    </row>
    <row r="403" spans="2:65" s="1" customFormat="1" ht="34.2" customHeight="1">
      <c r="B403" s="45"/>
      <c r="C403" s="220" t="s">
        <v>727</v>
      </c>
      <c r="D403" s="220" t="s">
        <v>182</v>
      </c>
      <c r="E403" s="221" t="s">
        <v>728</v>
      </c>
      <c r="F403" s="222" t="s">
        <v>729</v>
      </c>
      <c r="G403" s="223" t="s">
        <v>334</v>
      </c>
      <c r="H403" s="225"/>
      <c r="I403" s="225"/>
      <c r="J403" s="224">
        <f>ROUND(I403*H403,0)</f>
        <v>0</v>
      </c>
      <c r="K403" s="222" t="s">
        <v>193</v>
      </c>
      <c r="L403" s="71"/>
      <c r="M403" s="226" t="s">
        <v>22</v>
      </c>
      <c r="N403" s="227" t="s">
        <v>45</v>
      </c>
      <c r="O403" s="46"/>
      <c r="P403" s="228">
        <f>O403*H403</f>
        <v>0</v>
      </c>
      <c r="Q403" s="228">
        <v>0</v>
      </c>
      <c r="R403" s="228">
        <f>Q403*H403</f>
        <v>0</v>
      </c>
      <c r="S403" s="228">
        <v>0</v>
      </c>
      <c r="T403" s="229">
        <f>S403*H403</f>
        <v>0</v>
      </c>
      <c r="AR403" s="23" t="s">
        <v>224</v>
      </c>
      <c r="AT403" s="23" t="s">
        <v>182</v>
      </c>
      <c r="AU403" s="23" t="s">
        <v>187</v>
      </c>
      <c r="AY403" s="23" t="s">
        <v>180</v>
      </c>
      <c r="BE403" s="230">
        <f>IF(N403="základní",J403,0)</f>
        <v>0</v>
      </c>
      <c r="BF403" s="230">
        <f>IF(N403="snížená",J403,0)</f>
        <v>0</v>
      </c>
      <c r="BG403" s="230">
        <f>IF(N403="zákl. přenesená",J403,0)</f>
        <v>0</v>
      </c>
      <c r="BH403" s="230">
        <f>IF(N403="sníž. přenesená",J403,0)</f>
        <v>0</v>
      </c>
      <c r="BI403" s="230">
        <f>IF(N403="nulová",J403,0)</f>
        <v>0</v>
      </c>
      <c r="BJ403" s="23" t="s">
        <v>187</v>
      </c>
      <c r="BK403" s="230">
        <f>ROUND(I403*H403,0)</f>
        <v>0</v>
      </c>
      <c r="BL403" s="23" t="s">
        <v>224</v>
      </c>
      <c r="BM403" s="23" t="s">
        <v>730</v>
      </c>
    </row>
    <row r="404" spans="2:47" s="1" customFormat="1" ht="13.5">
      <c r="B404" s="45"/>
      <c r="C404" s="73"/>
      <c r="D404" s="233" t="s">
        <v>205</v>
      </c>
      <c r="E404" s="73"/>
      <c r="F404" s="254" t="s">
        <v>336</v>
      </c>
      <c r="G404" s="73"/>
      <c r="H404" s="73"/>
      <c r="I404" s="190"/>
      <c r="J404" s="73"/>
      <c r="K404" s="73"/>
      <c r="L404" s="71"/>
      <c r="M404" s="255"/>
      <c r="N404" s="46"/>
      <c r="O404" s="46"/>
      <c r="P404" s="46"/>
      <c r="Q404" s="46"/>
      <c r="R404" s="46"/>
      <c r="S404" s="46"/>
      <c r="T404" s="94"/>
      <c r="AT404" s="23" t="s">
        <v>205</v>
      </c>
      <c r="AU404" s="23" t="s">
        <v>187</v>
      </c>
    </row>
    <row r="405" spans="2:63" s="10" customFormat="1" ht="29.85" customHeight="1">
      <c r="B405" s="204"/>
      <c r="C405" s="205"/>
      <c r="D405" s="206" t="s">
        <v>72</v>
      </c>
      <c r="E405" s="218" t="s">
        <v>731</v>
      </c>
      <c r="F405" s="218" t="s">
        <v>732</v>
      </c>
      <c r="G405" s="205"/>
      <c r="H405" s="205"/>
      <c r="I405" s="208"/>
      <c r="J405" s="219">
        <f>BK405</f>
        <v>0</v>
      </c>
      <c r="K405" s="205"/>
      <c r="L405" s="210"/>
      <c r="M405" s="211"/>
      <c r="N405" s="212"/>
      <c r="O405" s="212"/>
      <c r="P405" s="213">
        <f>SUM(P406:P417)</f>
        <v>0</v>
      </c>
      <c r="Q405" s="212"/>
      <c r="R405" s="213">
        <f>SUM(R406:R417)</f>
        <v>0</v>
      </c>
      <c r="S405" s="212"/>
      <c r="T405" s="214">
        <f>SUM(T406:T417)</f>
        <v>0</v>
      </c>
      <c r="AR405" s="215" t="s">
        <v>187</v>
      </c>
      <c r="AT405" s="216" t="s">
        <v>72</v>
      </c>
      <c r="AU405" s="216" t="s">
        <v>10</v>
      </c>
      <c r="AY405" s="215" t="s">
        <v>180</v>
      </c>
      <c r="BK405" s="217">
        <f>SUM(BK406:BK417)</f>
        <v>0</v>
      </c>
    </row>
    <row r="406" spans="2:65" s="1" customFormat="1" ht="22.8" customHeight="1">
      <c r="B406" s="45"/>
      <c r="C406" s="220" t="s">
        <v>475</v>
      </c>
      <c r="D406" s="220" t="s">
        <v>182</v>
      </c>
      <c r="E406" s="221" t="s">
        <v>733</v>
      </c>
      <c r="F406" s="222" t="s">
        <v>734</v>
      </c>
      <c r="G406" s="223" t="s">
        <v>192</v>
      </c>
      <c r="H406" s="224">
        <v>78.82</v>
      </c>
      <c r="I406" s="225"/>
      <c r="J406" s="224">
        <f>ROUND(I406*H406,0)</f>
        <v>0</v>
      </c>
      <c r="K406" s="222" t="s">
        <v>193</v>
      </c>
      <c r="L406" s="71"/>
      <c r="M406" s="226" t="s">
        <v>22</v>
      </c>
      <c r="N406" s="227" t="s">
        <v>45</v>
      </c>
      <c r="O406" s="46"/>
      <c r="P406" s="228">
        <f>O406*H406</f>
        <v>0</v>
      </c>
      <c r="Q406" s="228">
        <v>0</v>
      </c>
      <c r="R406" s="228">
        <f>Q406*H406</f>
        <v>0</v>
      </c>
      <c r="S406" s="228">
        <v>0</v>
      </c>
      <c r="T406" s="229">
        <f>S406*H406</f>
        <v>0</v>
      </c>
      <c r="AR406" s="23" t="s">
        <v>224</v>
      </c>
      <c r="AT406" s="23" t="s">
        <v>182</v>
      </c>
      <c r="AU406" s="23" t="s">
        <v>187</v>
      </c>
      <c r="AY406" s="23" t="s">
        <v>180</v>
      </c>
      <c r="BE406" s="230">
        <f>IF(N406="základní",J406,0)</f>
        <v>0</v>
      </c>
      <c r="BF406" s="230">
        <f>IF(N406="snížená",J406,0)</f>
        <v>0</v>
      </c>
      <c r="BG406" s="230">
        <f>IF(N406="zákl. přenesená",J406,0)</f>
        <v>0</v>
      </c>
      <c r="BH406" s="230">
        <f>IF(N406="sníž. přenesená",J406,0)</f>
        <v>0</v>
      </c>
      <c r="BI406" s="230">
        <f>IF(N406="nulová",J406,0)</f>
        <v>0</v>
      </c>
      <c r="BJ406" s="23" t="s">
        <v>187</v>
      </c>
      <c r="BK406" s="230">
        <f>ROUND(I406*H406,0)</f>
        <v>0</v>
      </c>
      <c r="BL406" s="23" t="s">
        <v>224</v>
      </c>
      <c r="BM406" s="23" t="s">
        <v>735</v>
      </c>
    </row>
    <row r="407" spans="2:51" s="13" customFormat="1" ht="13.5">
      <c r="B407" s="256"/>
      <c r="C407" s="257"/>
      <c r="D407" s="233" t="s">
        <v>194</v>
      </c>
      <c r="E407" s="258" t="s">
        <v>22</v>
      </c>
      <c r="F407" s="259" t="s">
        <v>736</v>
      </c>
      <c r="G407" s="257"/>
      <c r="H407" s="258" t="s">
        <v>22</v>
      </c>
      <c r="I407" s="260"/>
      <c r="J407" s="257"/>
      <c r="K407" s="257"/>
      <c r="L407" s="261"/>
      <c r="M407" s="262"/>
      <c r="N407" s="263"/>
      <c r="O407" s="263"/>
      <c r="P407" s="263"/>
      <c r="Q407" s="263"/>
      <c r="R407" s="263"/>
      <c r="S407" s="263"/>
      <c r="T407" s="264"/>
      <c r="AT407" s="265" t="s">
        <v>194</v>
      </c>
      <c r="AU407" s="265" t="s">
        <v>187</v>
      </c>
      <c r="AV407" s="13" t="s">
        <v>10</v>
      </c>
      <c r="AW407" s="13" t="s">
        <v>35</v>
      </c>
      <c r="AX407" s="13" t="s">
        <v>73</v>
      </c>
      <c r="AY407" s="265" t="s">
        <v>180</v>
      </c>
    </row>
    <row r="408" spans="2:51" s="11" customFormat="1" ht="13.5">
      <c r="B408" s="231"/>
      <c r="C408" s="232"/>
      <c r="D408" s="233" t="s">
        <v>194</v>
      </c>
      <c r="E408" s="234" t="s">
        <v>22</v>
      </c>
      <c r="F408" s="235" t="s">
        <v>225</v>
      </c>
      <c r="G408" s="232"/>
      <c r="H408" s="236">
        <v>19.3</v>
      </c>
      <c r="I408" s="237"/>
      <c r="J408" s="232"/>
      <c r="K408" s="232"/>
      <c r="L408" s="238"/>
      <c r="M408" s="239"/>
      <c r="N408" s="240"/>
      <c r="O408" s="240"/>
      <c r="P408" s="240"/>
      <c r="Q408" s="240"/>
      <c r="R408" s="240"/>
      <c r="S408" s="240"/>
      <c r="T408" s="241"/>
      <c r="AT408" s="242" t="s">
        <v>194</v>
      </c>
      <c r="AU408" s="242" t="s">
        <v>187</v>
      </c>
      <c r="AV408" s="11" t="s">
        <v>187</v>
      </c>
      <c r="AW408" s="11" t="s">
        <v>35</v>
      </c>
      <c r="AX408" s="11" t="s">
        <v>73</v>
      </c>
      <c r="AY408" s="242" t="s">
        <v>180</v>
      </c>
    </row>
    <row r="409" spans="2:51" s="13" customFormat="1" ht="13.5">
      <c r="B409" s="256"/>
      <c r="C409" s="257"/>
      <c r="D409" s="233" t="s">
        <v>194</v>
      </c>
      <c r="E409" s="258" t="s">
        <v>22</v>
      </c>
      <c r="F409" s="259" t="s">
        <v>261</v>
      </c>
      <c r="G409" s="257"/>
      <c r="H409" s="258" t="s">
        <v>22</v>
      </c>
      <c r="I409" s="260"/>
      <c r="J409" s="257"/>
      <c r="K409" s="257"/>
      <c r="L409" s="261"/>
      <c r="M409" s="262"/>
      <c r="N409" s="263"/>
      <c r="O409" s="263"/>
      <c r="P409" s="263"/>
      <c r="Q409" s="263"/>
      <c r="R409" s="263"/>
      <c r="S409" s="263"/>
      <c r="T409" s="264"/>
      <c r="AT409" s="265" t="s">
        <v>194</v>
      </c>
      <c r="AU409" s="265" t="s">
        <v>187</v>
      </c>
      <c r="AV409" s="13" t="s">
        <v>10</v>
      </c>
      <c r="AW409" s="13" t="s">
        <v>35</v>
      </c>
      <c r="AX409" s="13" t="s">
        <v>73</v>
      </c>
      <c r="AY409" s="265" t="s">
        <v>180</v>
      </c>
    </row>
    <row r="410" spans="2:51" s="11" customFormat="1" ht="13.5">
      <c r="B410" s="231"/>
      <c r="C410" s="232"/>
      <c r="D410" s="233" t="s">
        <v>194</v>
      </c>
      <c r="E410" s="234" t="s">
        <v>22</v>
      </c>
      <c r="F410" s="235" t="s">
        <v>737</v>
      </c>
      <c r="G410" s="232"/>
      <c r="H410" s="236">
        <v>35.14</v>
      </c>
      <c r="I410" s="237"/>
      <c r="J410" s="232"/>
      <c r="K410" s="232"/>
      <c r="L410" s="238"/>
      <c r="M410" s="239"/>
      <c r="N410" s="240"/>
      <c r="O410" s="240"/>
      <c r="P410" s="240"/>
      <c r="Q410" s="240"/>
      <c r="R410" s="240"/>
      <c r="S410" s="240"/>
      <c r="T410" s="241"/>
      <c r="AT410" s="242" t="s">
        <v>194</v>
      </c>
      <c r="AU410" s="242" t="s">
        <v>187</v>
      </c>
      <c r="AV410" s="11" t="s">
        <v>187</v>
      </c>
      <c r="AW410" s="11" t="s">
        <v>35</v>
      </c>
      <c r="AX410" s="11" t="s">
        <v>73</v>
      </c>
      <c r="AY410" s="242" t="s">
        <v>180</v>
      </c>
    </row>
    <row r="411" spans="2:51" s="11" customFormat="1" ht="13.5">
      <c r="B411" s="231"/>
      <c r="C411" s="232"/>
      <c r="D411" s="233" t="s">
        <v>194</v>
      </c>
      <c r="E411" s="234" t="s">
        <v>22</v>
      </c>
      <c r="F411" s="235" t="s">
        <v>738</v>
      </c>
      <c r="G411" s="232"/>
      <c r="H411" s="236">
        <v>14.87</v>
      </c>
      <c r="I411" s="237"/>
      <c r="J411" s="232"/>
      <c r="K411" s="232"/>
      <c r="L411" s="238"/>
      <c r="M411" s="239"/>
      <c r="N411" s="240"/>
      <c r="O411" s="240"/>
      <c r="P411" s="240"/>
      <c r="Q411" s="240"/>
      <c r="R411" s="240"/>
      <c r="S411" s="240"/>
      <c r="T411" s="241"/>
      <c r="AT411" s="242" t="s">
        <v>194</v>
      </c>
      <c r="AU411" s="242" t="s">
        <v>187</v>
      </c>
      <c r="AV411" s="11" t="s">
        <v>187</v>
      </c>
      <c r="AW411" s="11" t="s">
        <v>35</v>
      </c>
      <c r="AX411" s="11" t="s">
        <v>73</v>
      </c>
      <c r="AY411" s="242" t="s">
        <v>180</v>
      </c>
    </row>
    <row r="412" spans="2:51" s="11" customFormat="1" ht="13.5">
      <c r="B412" s="231"/>
      <c r="C412" s="232"/>
      <c r="D412" s="233" t="s">
        <v>194</v>
      </c>
      <c r="E412" s="234" t="s">
        <v>22</v>
      </c>
      <c r="F412" s="235" t="s">
        <v>739</v>
      </c>
      <c r="G412" s="232"/>
      <c r="H412" s="236">
        <v>4.74</v>
      </c>
      <c r="I412" s="237"/>
      <c r="J412" s="232"/>
      <c r="K412" s="232"/>
      <c r="L412" s="238"/>
      <c r="M412" s="239"/>
      <c r="N412" s="240"/>
      <c r="O412" s="240"/>
      <c r="P412" s="240"/>
      <c r="Q412" s="240"/>
      <c r="R412" s="240"/>
      <c r="S412" s="240"/>
      <c r="T412" s="241"/>
      <c r="AT412" s="242" t="s">
        <v>194</v>
      </c>
      <c r="AU412" s="242" t="s">
        <v>187</v>
      </c>
      <c r="AV412" s="11" t="s">
        <v>187</v>
      </c>
      <c r="AW412" s="11" t="s">
        <v>35</v>
      </c>
      <c r="AX412" s="11" t="s">
        <v>73</v>
      </c>
      <c r="AY412" s="242" t="s">
        <v>180</v>
      </c>
    </row>
    <row r="413" spans="2:51" s="11" customFormat="1" ht="13.5">
      <c r="B413" s="231"/>
      <c r="C413" s="232"/>
      <c r="D413" s="233" t="s">
        <v>194</v>
      </c>
      <c r="E413" s="234" t="s">
        <v>22</v>
      </c>
      <c r="F413" s="235" t="s">
        <v>740</v>
      </c>
      <c r="G413" s="232"/>
      <c r="H413" s="236">
        <v>4.77</v>
      </c>
      <c r="I413" s="237"/>
      <c r="J413" s="232"/>
      <c r="K413" s="232"/>
      <c r="L413" s="238"/>
      <c r="M413" s="239"/>
      <c r="N413" s="240"/>
      <c r="O413" s="240"/>
      <c r="P413" s="240"/>
      <c r="Q413" s="240"/>
      <c r="R413" s="240"/>
      <c r="S413" s="240"/>
      <c r="T413" s="241"/>
      <c r="AT413" s="242" t="s">
        <v>194</v>
      </c>
      <c r="AU413" s="242" t="s">
        <v>187</v>
      </c>
      <c r="AV413" s="11" t="s">
        <v>187</v>
      </c>
      <c r="AW413" s="11" t="s">
        <v>35</v>
      </c>
      <c r="AX413" s="11" t="s">
        <v>73</v>
      </c>
      <c r="AY413" s="242" t="s">
        <v>180</v>
      </c>
    </row>
    <row r="414" spans="2:51" s="12" customFormat="1" ht="13.5">
      <c r="B414" s="243"/>
      <c r="C414" s="244"/>
      <c r="D414" s="233" t="s">
        <v>194</v>
      </c>
      <c r="E414" s="245" t="s">
        <v>22</v>
      </c>
      <c r="F414" s="246" t="s">
        <v>196</v>
      </c>
      <c r="G414" s="244"/>
      <c r="H414" s="247">
        <v>78.82</v>
      </c>
      <c r="I414" s="248"/>
      <c r="J414" s="244"/>
      <c r="K414" s="244"/>
      <c r="L414" s="249"/>
      <c r="M414" s="250"/>
      <c r="N414" s="251"/>
      <c r="O414" s="251"/>
      <c r="P414" s="251"/>
      <c r="Q414" s="251"/>
      <c r="R414" s="251"/>
      <c r="S414" s="251"/>
      <c r="T414" s="252"/>
      <c r="AT414" s="253" t="s">
        <v>194</v>
      </c>
      <c r="AU414" s="253" t="s">
        <v>187</v>
      </c>
      <c r="AV414" s="12" t="s">
        <v>186</v>
      </c>
      <c r="AW414" s="12" t="s">
        <v>35</v>
      </c>
      <c r="AX414" s="12" t="s">
        <v>10</v>
      </c>
      <c r="AY414" s="253" t="s">
        <v>180</v>
      </c>
    </row>
    <row r="415" spans="2:65" s="1" customFormat="1" ht="34.2" customHeight="1">
      <c r="B415" s="45"/>
      <c r="C415" s="220" t="s">
        <v>741</v>
      </c>
      <c r="D415" s="220" t="s">
        <v>182</v>
      </c>
      <c r="E415" s="221" t="s">
        <v>742</v>
      </c>
      <c r="F415" s="222" t="s">
        <v>743</v>
      </c>
      <c r="G415" s="223" t="s">
        <v>192</v>
      </c>
      <c r="H415" s="224">
        <v>78.82</v>
      </c>
      <c r="I415" s="225"/>
      <c r="J415" s="224">
        <f>ROUND(I415*H415,0)</f>
        <v>0</v>
      </c>
      <c r="K415" s="222" t="s">
        <v>193</v>
      </c>
      <c r="L415" s="71"/>
      <c r="M415" s="226" t="s">
        <v>22</v>
      </c>
      <c r="N415" s="227" t="s">
        <v>45</v>
      </c>
      <c r="O415" s="46"/>
      <c r="P415" s="228">
        <f>O415*H415</f>
        <v>0</v>
      </c>
      <c r="Q415" s="228">
        <v>0</v>
      </c>
      <c r="R415" s="228">
        <f>Q415*H415</f>
        <v>0</v>
      </c>
      <c r="S415" s="228">
        <v>0</v>
      </c>
      <c r="T415" s="229">
        <f>S415*H415</f>
        <v>0</v>
      </c>
      <c r="AR415" s="23" t="s">
        <v>224</v>
      </c>
      <c r="AT415" s="23" t="s">
        <v>182</v>
      </c>
      <c r="AU415" s="23" t="s">
        <v>187</v>
      </c>
      <c r="AY415" s="23" t="s">
        <v>180</v>
      </c>
      <c r="BE415" s="230">
        <f>IF(N415="základní",J415,0)</f>
        <v>0</v>
      </c>
      <c r="BF415" s="230">
        <f>IF(N415="snížená",J415,0)</f>
        <v>0</v>
      </c>
      <c r="BG415" s="230">
        <f>IF(N415="zákl. přenesená",J415,0)</f>
        <v>0</v>
      </c>
      <c r="BH415" s="230">
        <f>IF(N415="sníž. přenesená",J415,0)</f>
        <v>0</v>
      </c>
      <c r="BI415" s="230">
        <f>IF(N415="nulová",J415,0)</f>
        <v>0</v>
      </c>
      <c r="BJ415" s="23" t="s">
        <v>187</v>
      </c>
      <c r="BK415" s="230">
        <f>ROUND(I415*H415,0)</f>
        <v>0</v>
      </c>
      <c r="BL415" s="23" t="s">
        <v>224</v>
      </c>
      <c r="BM415" s="23" t="s">
        <v>744</v>
      </c>
    </row>
    <row r="416" spans="2:51" s="11" customFormat="1" ht="13.5">
      <c r="B416" s="231"/>
      <c r="C416" s="232"/>
      <c r="D416" s="233" t="s">
        <v>194</v>
      </c>
      <c r="E416" s="234" t="s">
        <v>22</v>
      </c>
      <c r="F416" s="235" t="s">
        <v>745</v>
      </c>
      <c r="G416" s="232"/>
      <c r="H416" s="236">
        <v>78.82</v>
      </c>
      <c r="I416" s="237"/>
      <c r="J416" s="232"/>
      <c r="K416" s="232"/>
      <c r="L416" s="238"/>
      <c r="M416" s="239"/>
      <c r="N416" s="240"/>
      <c r="O416" s="240"/>
      <c r="P416" s="240"/>
      <c r="Q416" s="240"/>
      <c r="R416" s="240"/>
      <c r="S416" s="240"/>
      <c r="T416" s="241"/>
      <c r="AT416" s="242" t="s">
        <v>194</v>
      </c>
      <c r="AU416" s="242" t="s">
        <v>187</v>
      </c>
      <c r="AV416" s="11" t="s">
        <v>187</v>
      </c>
      <c r="AW416" s="11" t="s">
        <v>35</v>
      </c>
      <c r="AX416" s="11" t="s">
        <v>73</v>
      </c>
      <c r="AY416" s="242" t="s">
        <v>180</v>
      </c>
    </row>
    <row r="417" spans="2:51" s="12" customFormat="1" ht="13.5">
      <c r="B417" s="243"/>
      <c r="C417" s="244"/>
      <c r="D417" s="233" t="s">
        <v>194</v>
      </c>
      <c r="E417" s="245" t="s">
        <v>22</v>
      </c>
      <c r="F417" s="246" t="s">
        <v>196</v>
      </c>
      <c r="G417" s="244"/>
      <c r="H417" s="247">
        <v>78.82</v>
      </c>
      <c r="I417" s="248"/>
      <c r="J417" s="244"/>
      <c r="K417" s="244"/>
      <c r="L417" s="249"/>
      <c r="M417" s="275"/>
      <c r="N417" s="276"/>
      <c r="O417" s="276"/>
      <c r="P417" s="276"/>
      <c r="Q417" s="276"/>
      <c r="R417" s="276"/>
      <c r="S417" s="276"/>
      <c r="T417" s="277"/>
      <c r="AT417" s="253" t="s">
        <v>194</v>
      </c>
      <c r="AU417" s="253" t="s">
        <v>187</v>
      </c>
      <c r="AV417" s="12" t="s">
        <v>186</v>
      </c>
      <c r="AW417" s="12" t="s">
        <v>35</v>
      </c>
      <c r="AX417" s="12" t="s">
        <v>10</v>
      </c>
      <c r="AY417" s="253" t="s">
        <v>180</v>
      </c>
    </row>
    <row r="418" spans="2:12" s="1" customFormat="1" ht="6.95" customHeight="1">
      <c r="B418" s="66"/>
      <c r="C418" s="67"/>
      <c r="D418" s="67"/>
      <c r="E418" s="67"/>
      <c r="F418" s="67"/>
      <c r="G418" s="67"/>
      <c r="H418" s="67"/>
      <c r="I418" s="165"/>
      <c r="J418" s="67"/>
      <c r="K418" s="67"/>
      <c r="L418" s="71"/>
    </row>
  </sheetData>
  <sheetProtection password="CC35" sheet="1" objects="1" scenarios="1" formatColumns="0" formatRows="0" autoFilter="0"/>
  <autoFilter ref="C93:K417"/>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Core5\lukes</dc:creator>
  <cp:keywords/>
  <dc:description/>
  <cp:lastModifiedBy>Core5\lukes</cp:lastModifiedBy>
  <dcterms:created xsi:type="dcterms:W3CDTF">2018-05-30T12:22:04Z</dcterms:created>
  <dcterms:modified xsi:type="dcterms:W3CDTF">2018-05-30T12:22:44Z</dcterms:modified>
  <cp:category/>
  <cp:version/>
  <cp:contentType/>
  <cp:contentStatus/>
</cp:coreProperties>
</file>