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2" windowWidth="18192" windowHeight="11076" firstSheet="3" activeTab="11"/>
  </bookViews>
  <sheets>
    <sheet name="1. Domažlice" sheetId="7" r:id="rId1"/>
    <sheet name="2. Tachov" sheetId="19" r:id="rId2"/>
    <sheet name="3. Heř. Huť" sheetId="20" r:id="rId3"/>
    <sheet name="4. Kralovice" sheetId="21" r:id="rId4"/>
    <sheet name="5. Kařez" sheetId="22" r:id="rId5"/>
    <sheet name="6. Rokycany" sheetId="23" r:id="rId6"/>
    <sheet name="7. Plzeň" sheetId="24" r:id="rId7"/>
    <sheet name="8. Klatovy" sheetId="25" r:id="rId8"/>
    <sheet name="9. Sušice" sheetId="26" r:id="rId9"/>
    <sheet name="10. Seč" sheetId="27" r:id="rId10"/>
    <sheet name="11. Přeštice" sheetId="28" r:id="rId11"/>
    <sheet name="12. Dvorec" sheetId="29" r:id="rId12"/>
    <sheet name="Položky" sheetId="6" state="hidden" r:id="rId13"/>
  </sheets>
  <calcPr calcId="125725"/>
</workbook>
</file>

<file path=xl/calcChain.xml><?xml version="1.0" encoding="utf-8"?>
<calcChain xmlns="http://schemas.openxmlformats.org/spreadsheetml/2006/main">
  <c r="F55" i="29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4"/>
  <c r="F55" i="28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4"/>
  <c r="F55" i="27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4"/>
  <c r="E4" i="26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56" i="25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E4"/>
  <c r="F57" i="24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E4"/>
  <c r="F55" i="23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4"/>
  <c r="E5" i="22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E4" i="2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E4" i="20"/>
  <c r="E4" i="19"/>
  <c r="F56" i="20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57" i="19" l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E4" i="7"/>
  <c r="D56" i="22" l="1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56" i="21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56" i="20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56" i="19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57" i="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G55" i="29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18"/>
  <c r="D18"/>
  <c r="C18"/>
  <c r="B18"/>
  <c r="A18"/>
  <c r="G55" i="28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18"/>
  <c r="D18"/>
  <c r="C18"/>
  <c r="B18"/>
  <c r="A18"/>
  <c r="G55" i="27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18"/>
  <c r="D18"/>
  <c r="C18"/>
  <c r="B18"/>
  <c r="A18"/>
  <c r="G57" i="26"/>
  <c r="D57"/>
  <c r="C57"/>
  <c r="B57"/>
  <c r="A57"/>
  <c r="G56"/>
  <c r="D56"/>
  <c r="C56"/>
  <c r="B56"/>
  <c r="A56"/>
  <c r="G55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56" i="25"/>
  <c r="D56"/>
  <c r="C56"/>
  <c r="B56"/>
  <c r="A56"/>
  <c r="G55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57" i="24"/>
  <c r="D57"/>
  <c r="C57"/>
  <c r="B57"/>
  <c r="A57"/>
  <c r="G56"/>
  <c r="D56"/>
  <c r="C56"/>
  <c r="B56"/>
  <c r="A56"/>
  <c r="G55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C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G37"/>
  <c r="D37"/>
  <c r="C37"/>
  <c r="B37"/>
  <c r="A37"/>
  <c r="G36"/>
  <c r="D36"/>
  <c r="C36"/>
  <c r="B36"/>
  <c r="A36"/>
  <c r="G35"/>
  <c r="D35"/>
  <c r="C35"/>
  <c r="B35"/>
  <c r="A35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B55" i="23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A18"/>
  <c r="B18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F44" i="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55" i="23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56" i="22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56" i="2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56" i="20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57" i="19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F57" i="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56" i="29" l="1"/>
  <c r="G56" i="28"/>
  <c r="G56" i="27"/>
  <c r="G58" i="26"/>
  <c r="G57" i="25"/>
  <c r="G58" i="24"/>
  <c r="G56" i="23"/>
  <c r="G58" i="19"/>
  <c r="G57" i="22"/>
  <c r="G57" i="21"/>
  <c r="G57" i="20"/>
  <c r="G20" i="7"/>
  <c r="G58" s="1"/>
  <c r="G9" i="6"/>
  <c r="G10"/>
  <c r="G13"/>
  <c r="G14"/>
  <c r="G17"/>
  <c r="G18"/>
  <c r="G21"/>
  <c r="G22"/>
  <c r="G25"/>
  <c r="G26"/>
  <c r="G29"/>
  <c r="G30"/>
  <c r="G33"/>
  <c r="G34"/>
  <c r="G37"/>
  <c r="G38"/>
  <c r="G41"/>
  <c r="G42"/>
  <c r="G8"/>
  <c r="G11"/>
  <c r="G12"/>
  <c r="G15"/>
  <c r="G16"/>
  <c r="G19"/>
  <c r="G20"/>
  <c r="G23"/>
  <c r="G24"/>
  <c r="G27"/>
  <c r="G28"/>
  <c r="G31"/>
  <c r="G32"/>
  <c r="G35"/>
  <c r="G36"/>
  <c r="G39"/>
  <c r="G40"/>
  <c r="G43"/>
  <c r="G44"/>
  <c r="G7" l="1"/>
  <c r="G45" s="1"/>
  <c r="G46" s="1"/>
</calcChain>
</file>

<file path=xl/sharedStrings.xml><?xml version="1.0" encoding="utf-8"?>
<sst xmlns="http://schemas.openxmlformats.org/spreadsheetml/2006/main" count="415" uniqueCount="120">
  <si>
    <t>položka č.</t>
  </si>
  <si>
    <t>popis</t>
  </si>
  <si>
    <t>měrná jednotka</t>
  </si>
  <si>
    <t>ks</t>
  </si>
  <si>
    <t>Armovací dráty Ø10mm, 6m</t>
  </si>
  <si>
    <t>pytel</t>
  </si>
  <si>
    <t>Vápenná omítka 30kg</t>
  </si>
  <si>
    <t>Lepidlo standart 25kg</t>
  </si>
  <si>
    <t>Roura drenážní Ø80mm</t>
  </si>
  <si>
    <t>bm</t>
  </si>
  <si>
    <t>Roura drenážní Ø100mm</t>
  </si>
  <si>
    <t>Krumpáč bez násady</t>
  </si>
  <si>
    <t>Krumáč násada</t>
  </si>
  <si>
    <t>Lopata malá AL</t>
  </si>
  <si>
    <t>Lopata velká AL</t>
  </si>
  <si>
    <t>Násada na lopatu</t>
  </si>
  <si>
    <t>Lopata AL nasezená malá</t>
  </si>
  <si>
    <t>Lopata AL nasazená velká</t>
  </si>
  <si>
    <t>Lopata srdcová s násadou</t>
  </si>
  <si>
    <t>Koště silniční</t>
  </si>
  <si>
    <t xml:space="preserve">Hrábě železné s násadou </t>
  </si>
  <si>
    <t>Násada na železné hrábě</t>
  </si>
  <si>
    <t>Kladivo 800g</t>
  </si>
  <si>
    <t>Kladivo 600g</t>
  </si>
  <si>
    <t>Sekera 600g</t>
  </si>
  <si>
    <t>Klíč očkoplochý</t>
  </si>
  <si>
    <t>1 střed.
ks / rok</t>
  </si>
  <si>
    <t>MAX. předpoklád. cena v Kč bez DPH</t>
  </si>
  <si>
    <t>nabídková cena v Kč bez DPH  za 1 mj</t>
  </si>
  <si>
    <t>předpokládaný odběr / rok</t>
  </si>
  <si>
    <t>stanovený bod GPS (viz čl. 7.3. ZD):</t>
  </si>
  <si>
    <t>počet středisek:</t>
  </si>
  <si>
    <t>1. Domažlice</t>
  </si>
  <si>
    <t>Stavebniny pro SÚSPK (2018) - část VZ :</t>
  </si>
  <si>
    <t>2. Tachov</t>
  </si>
  <si>
    <t>3. Heřmanova Huť</t>
  </si>
  <si>
    <t>celková nabídková cena v Kč bez DPH</t>
  </si>
  <si>
    <r>
      <t xml:space="preserve">celková cena v Kč bez DPH </t>
    </r>
    <r>
      <rPr>
        <sz val="11"/>
        <color theme="1"/>
        <rFont val="Calibri"/>
        <family val="2"/>
        <charset val="238"/>
        <scheme val="minor"/>
      </rPr>
      <t>(dopočte se automaticky)</t>
    </r>
  </si>
  <si>
    <t>4. Kralovice</t>
  </si>
  <si>
    <t>5. Kařez</t>
  </si>
  <si>
    <t>6. Rokycany</t>
  </si>
  <si>
    <t>odpovědná osoba :</t>
  </si>
  <si>
    <t>Ing. Václav Beroušek</t>
  </si>
  <si>
    <t>všechny části</t>
  </si>
  <si>
    <t xml:space="preserve">předpokládaná hodnota v Kč bez DPH </t>
  </si>
  <si>
    <t>celková předpokládaná hodnota v Kč bez DPH</t>
  </si>
  <si>
    <t>8. Klatovy</t>
  </si>
  <si>
    <t>7. Plzeň</t>
  </si>
  <si>
    <t>9. Sušice</t>
  </si>
  <si>
    <t>10. Seč</t>
  </si>
  <si>
    <t>11. Přeštice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</si>
  <si>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</si>
  <si>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Skleněná tkanina perlinka</t>
  </si>
  <si>
    <t>Akrylátová penetrace 5l (5kg)</t>
  </si>
  <si>
    <t>Sanační omítka 25 kg</t>
  </si>
  <si>
    <t>Postřik sanační 30kg</t>
  </si>
  <si>
    <t>Malta zdící (5 Mpa) 30kg</t>
  </si>
  <si>
    <t>Cementový potěr hrubý 30 - 25 kg</t>
  </si>
  <si>
    <t>Cementový potěr jemný 30 - 25 kg</t>
  </si>
  <si>
    <t>Cement CEM II - 25 kg</t>
  </si>
  <si>
    <t>Štětec plochý 4´´</t>
  </si>
  <si>
    <t>Vodováha 120cm ALU</t>
  </si>
  <si>
    <t>KARI síť 2x3m, 150x150x6 mm</t>
  </si>
  <si>
    <t>Ztracené bednění 300/250/500 mm</t>
  </si>
  <si>
    <t>Žlab odvodňovací betonový 330x600 mm</t>
  </si>
  <si>
    <t>Zednická lžíce 160x110 mm</t>
  </si>
  <si>
    <t>Hladítko nerez 180x400 mm</t>
  </si>
  <si>
    <t>Hladítko ocel 500x140 mm</t>
  </si>
  <si>
    <t>Šroubovák plochý 10x160 mm</t>
  </si>
  <si>
    <t>Klíč očkoplochý 20 mm</t>
  </si>
  <si>
    <t>Šroubovák křížový 3x150 mm</t>
  </si>
  <si>
    <t>N 49°29.55862', E 13°36.80350'</t>
  </si>
  <si>
    <t>12. Dvorec</t>
  </si>
  <si>
    <t>Václav Strejc</t>
  </si>
  <si>
    <t>N 49°34.48803', E 13°20.42632'</t>
  </si>
  <si>
    <t>N 49°35.29863', E 13°30.34167'</t>
  </si>
  <si>
    <t>N 49°14.84198', E 13°32.55585'</t>
  </si>
  <si>
    <t>N 49°23.47230', E 13°17.21732'</t>
  </si>
  <si>
    <t>N 49°43.79765', E 13°22.85522'</t>
  </si>
  <si>
    <t>N 49°44.63538', E 13°34.94787'</t>
  </si>
  <si>
    <t>N 49°50.00727', E 13°47.19940'</t>
  </si>
  <si>
    <t>N 49°59.34393', E 13°29.26472'</t>
  </si>
  <si>
    <t>N 49°42.48487', E 13°5.35715'</t>
  </si>
  <si>
    <t>N 49°48.36162', E 12°38.50200'</t>
  </si>
  <si>
    <t>N 49°26.51320', E 12°55.16055'</t>
  </si>
  <si>
    <t>František Čermák</t>
  </si>
  <si>
    <t>Jiří Velíšek ml.</t>
  </si>
  <si>
    <t>Michal Kumpan</t>
  </si>
  <si>
    <t>Karel Zušťák</t>
  </si>
  <si>
    <t>Václav Weiner</t>
  </si>
  <si>
    <t>Vít Hrkal</t>
  </si>
  <si>
    <t>František Janota</t>
  </si>
  <si>
    <t>Ing. Jan Kumpan</t>
  </si>
  <si>
    <t>Zbyněk Jaroš</t>
  </si>
  <si>
    <t>Petr Frdlík</t>
  </si>
  <si>
    <t>Lucie Pospíšková</t>
  </si>
  <si>
    <t>Martin Bittner</t>
  </si>
  <si>
    <t>Monika Pancová</t>
  </si>
  <si>
    <t>David Procházka</t>
  </si>
  <si>
    <t>Lukáš Kurtin</t>
  </si>
  <si>
    <t>Karel Kraus</t>
  </si>
  <si>
    <t>Jaroslav Majer</t>
  </si>
  <si>
    <t>František Řepík</t>
  </si>
  <si>
    <t>František Vítovec</t>
  </si>
  <si>
    <t>Martin Jůn</t>
  </si>
  <si>
    <t>Dagmar Parouzová</t>
  </si>
  <si>
    <t>Patrik Kolář</t>
  </si>
  <si>
    <t>oprávněné osoby objednatele dle čl. 4.2. rámcové dohody:</t>
  </si>
  <si>
    <t>jméno a příjmení</t>
  </si>
  <si>
    <t>telefon</t>
  </si>
  <si>
    <t>jméno a příjmení *</t>
  </si>
  <si>
    <t>* případně lze uvést i obecným způsobem (např. přítomný prodavač v prodejně/provozovně) dodavatele</t>
  </si>
  <si>
    <t>oprávněné osoby dodavatele dle čl. 4.3. rámcové dohody:</t>
  </si>
  <si>
    <t>dojezdová vzdálenost ze stanoveného bodu do místa odběru v km:</t>
  </si>
  <si>
    <t>Dodavatelem nabízená sleva v % na netypové zboží, tj. na stavební materiál a nářádí neuvedené v tabulce níže:</t>
  </si>
  <si>
    <t>limit na 1 středisko:</t>
  </si>
  <si>
    <t>maximální celková hodnota této části veřejné zakázky v Kč bez DPH:</t>
  </si>
  <si>
    <t>GPS místa odběru(doplní dodavatel viz čl. 7.4. ZD):</t>
  </si>
  <si>
    <t>slovní popis místa odběru (např. název prodejny, adresa):</t>
  </si>
  <si>
    <t>MAX cena v Kč bez DPH za 1 mj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</si>
</sst>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4" fontId="0" fillId="3" borderId="1" xfId="1" applyFont="1" applyFill="1" applyBorder="1"/>
    <xf numFmtId="1" fontId="0" fillId="0" borderId="1" xfId="0" applyNumberFormat="1" applyBorder="1" applyAlignment="1">
      <alignment horizontal="center" vertical="center"/>
    </xf>
    <xf numFmtId="44" fontId="0" fillId="0" borderId="1" xfId="1" applyFont="1" applyBorder="1"/>
    <xf numFmtId="0" fontId="0" fillId="2" borderId="1" xfId="0" applyFill="1" applyBorder="1"/>
    <xf numFmtId="44" fontId="2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44" fontId="0" fillId="0" borderId="0" xfId="1" applyFont="1" applyBorder="1"/>
    <xf numFmtId="44" fontId="2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/>
    </xf>
    <xf numFmtId="44" fontId="0" fillId="4" borderId="1" xfId="1" applyFont="1" applyFill="1" applyBorder="1"/>
    <xf numFmtId="44" fontId="2" fillId="4" borderId="1" xfId="0" applyNumberFormat="1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5" xfId="0" applyNumberFormat="1" applyFont="1" applyFill="1" applyBorder="1" applyAlignment="1" applyProtection="1">
      <alignment horizontal="left"/>
    </xf>
    <xf numFmtId="0" fontId="10" fillId="0" borderId="6" xfId="0" applyNumberFormat="1" applyFont="1" applyFill="1" applyBorder="1" applyAlignment="1" applyProtection="1">
      <alignment horizontal="center"/>
    </xf>
    <xf numFmtId="0" fontId="9" fillId="3" borderId="8" xfId="0" applyNumberFormat="1" applyFont="1" applyFill="1" applyBorder="1" applyAlignment="1" applyProtection="1">
      <alignment horizontal="center"/>
    </xf>
    <xf numFmtId="0" fontId="9" fillId="3" borderId="9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</xf>
    <xf numFmtId="0" fontId="9" fillId="3" borderId="11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2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10" fontId="0" fillId="3" borderId="0" xfId="2" applyNumberFormat="1" applyFont="1" applyFill="1"/>
    <xf numFmtId="0" fontId="0" fillId="0" borderId="7" xfId="0" applyFill="1" applyBorder="1" applyAlignment="1"/>
    <xf numFmtId="0" fontId="0" fillId="0" borderId="0" xfId="0" applyAlignment="1">
      <alignment horizontal="left"/>
    </xf>
    <xf numFmtId="0" fontId="11" fillId="0" borderId="0" xfId="0" applyFont="1" applyFill="1" applyBorder="1" applyAlignment="1"/>
    <xf numFmtId="0" fontId="0" fillId="0" borderId="2" xfId="0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/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0" fillId="0" borderId="8" xfId="0" applyNumberFormat="1" applyFont="1" applyFill="1" applyBorder="1" applyAlignment="1" applyProtection="1">
      <alignment horizontal="left"/>
    </xf>
    <xf numFmtId="0" fontId="10" fillId="0" borderId="9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Border="1" applyAlignment="1">
      <alignment horizontal="center"/>
    </xf>
  </cellXfs>
  <cellStyles count="3">
    <cellStyle name="měny" xfId="1" builtinId="4"/>
    <cellStyle name="normální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topLeftCell="A34" zoomScaleNormal="100" workbookViewId="0">
      <selection activeCell="D19" sqref="D19"/>
    </sheetView>
  </sheetViews>
  <sheetFormatPr defaultRowHeight="14.4"/>
  <cols>
    <col min="1" max="1" width="5.5546875" bestFit="1" customWidth="1"/>
    <col min="2" max="2" width="33.886718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32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6" t="s">
        <v>84</v>
      </c>
      <c r="F5" s="66"/>
      <c r="G5" s="66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32"/>
    </row>
    <row r="9" spans="1:8" ht="15" customHeight="1">
      <c r="A9" s="50">
        <v>6</v>
      </c>
      <c r="B9" s="29" t="s">
        <v>107</v>
      </c>
      <c r="C9" s="30"/>
      <c r="D9" s="30"/>
      <c r="E9" s="33" t="s">
        <v>108</v>
      </c>
      <c r="F9" s="34"/>
      <c r="G9" s="37" t="s">
        <v>109</v>
      </c>
      <c r="H9" s="32"/>
    </row>
    <row r="10" spans="1:8" ht="15" customHeight="1">
      <c r="A10" s="50"/>
      <c r="B10" s="29"/>
      <c r="C10" s="47"/>
      <c r="D10" s="49"/>
      <c r="E10" s="40" t="s">
        <v>85</v>
      </c>
      <c r="F10" s="39"/>
      <c r="G10" s="42">
        <v>773776712</v>
      </c>
      <c r="H10" s="14"/>
    </row>
    <row r="11" spans="1:8" ht="15" customHeight="1">
      <c r="A11" s="26"/>
      <c r="B11" s="26"/>
      <c r="C11" s="26"/>
      <c r="D11" s="26"/>
      <c r="E11" s="40" t="s">
        <v>86</v>
      </c>
      <c r="F11" s="41"/>
      <c r="G11" s="42">
        <v>773776715</v>
      </c>
      <c r="H11" s="14"/>
    </row>
    <row r="12" spans="1:8" ht="15" customHeight="1">
      <c r="A12" s="26"/>
      <c r="B12" s="26"/>
      <c r="C12" s="26"/>
      <c r="D12" s="26"/>
      <c r="E12" s="40" t="s">
        <v>87</v>
      </c>
      <c r="F12" s="41"/>
      <c r="G12" s="42">
        <v>773776713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44" t="s">
        <v>110</v>
      </c>
      <c r="F13" s="45"/>
      <c r="G13" s="46" t="s">
        <v>109</v>
      </c>
      <c r="H13" s="14"/>
    </row>
    <row r="14" spans="1:8" ht="15" customHeight="1">
      <c r="A14" s="30"/>
      <c r="B14" s="30"/>
      <c r="C14" s="30"/>
      <c r="D14" s="30"/>
      <c r="E14" s="35"/>
      <c r="F14" s="36"/>
      <c r="G14" s="38"/>
      <c r="H14" s="14"/>
    </row>
    <row r="15" spans="1:8" ht="15" customHeight="1">
      <c r="A15" s="30"/>
      <c r="B15" s="30"/>
      <c r="C15" s="30"/>
      <c r="D15" s="30"/>
      <c r="E15" s="35"/>
      <c r="F15" s="36"/>
      <c r="G15" s="38"/>
      <c r="H15" s="14"/>
    </row>
    <row r="16" spans="1:8" ht="15" customHeight="1">
      <c r="B16" s="43" t="s">
        <v>111</v>
      </c>
      <c r="C16" s="30"/>
      <c r="D16" s="30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43"/>
      <c r="B18" s="30"/>
      <c r="C18" s="30"/>
      <c r="D18" s="30"/>
      <c r="E18" s="28"/>
      <c r="F18" s="19"/>
      <c r="H18" s="14"/>
    </row>
    <row r="19" spans="1:8" ht="69" customHeight="1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t="shared" ref="G21:G57" si="0">E21*F21</f>
        <v>0</v>
      </c>
      <c r="H21" s="12"/>
    </row>
    <row r="22" spans="1:8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316.60000000000002</v>
      </c>
      <c r="E40" s="6"/>
      <c r="F40" s="7">
        <f>$E$3*Položky!E27</f>
        <v>12</v>
      </c>
      <c r="G40" s="22">
        <f t="shared" si="0"/>
        <v>0</v>
      </c>
      <c r="H40" s="12"/>
    </row>
    <row r="41" spans="1:8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71.400000000000006</v>
      </c>
      <c r="E43" s="6"/>
      <c r="F43" s="7">
        <f>$E$3*Položky!E30</f>
        <v>90</v>
      </c>
      <c r="G43" s="22">
        <f t="shared" si="0"/>
        <v>0</v>
      </c>
      <c r="H43" s="12"/>
    </row>
    <row r="44" spans="1:8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0"/>
  <sheetViews>
    <sheetView topLeftCell="A13" zoomScaleNormal="100" workbookViewId="0">
      <selection activeCell="D17" sqref="D17"/>
    </sheetView>
  </sheetViews>
  <sheetFormatPr defaultRowHeight="14.4"/>
  <cols>
    <col min="1" max="1" width="5.88671875" customWidth="1"/>
    <col min="2" max="2" width="34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49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75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105</v>
      </c>
      <c r="F10" s="39"/>
      <c r="G10" s="42">
        <v>605299714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t="shared" ref="G19:G55" si="0">E19*F19</f>
        <v>0</v>
      </c>
      <c r="H19" s="12"/>
    </row>
    <row r="20" spans="1:8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316.60000000000002</v>
      </c>
      <c r="E38" s="6"/>
      <c r="F38" s="7">
        <f>$E$3*Položky!E27</f>
        <v>4</v>
      </c>
      <c r="G38" s="22">
        <f t="shared" si="0"/>
        <v>0</v>
      </c>
      <c r="H38" s="12"/>
    </row>
    <row r="39" spans="1:8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71.400000000000006</v>
      </c>
      <c r="E41" s="6"/>
      <c r="F41" s="7">
        <f>$E$3*Položky!E30</f>
        <v>30</v>
      </c>
      <c r="G41" s="22">
        <f t="shared" si="0"/>
        <v>0</v>
      </c>
      <c r="H41" s="12"/>
    </row>
    <row r="42" spans="1:8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0"/>
  <sheetViews>
    <sheetView topLeftCell="A7" zoomScaleNormal="100" workbookViewId="0">
      <selection activeCell="D17" sqref="D17"/>
    </sheetView>
  </sheetViews>
  <sheetFormatPr defaultRowHeight="14.4"/>
  <cols>
    <col min="1" max="1" width="5.88671875" customWidth="1"/>
    <col min="2" max="2" width="34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50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74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106</v>
      </c>
      <c r="F10" s="39"/>
      <c r="G10" s="42">
        <v>605299709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t="shared" ref="G19:G55" si="0">E19*F19</f>
        <v>0</v>
      </c>
      <c r="H19" s="12"/>
    </row>
    <row r="20" spans="1:8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316.60000000000002</v>
      </c>
      <c r="E38" s="6"/>
      <c r="F38" s="7">
        <f>$E$3*Položky!E27</f>
        <v>4</v>
      </c>
      <c r="G38" s="22">
        <f t="shared" si="0"/>
        <v>0</v>
      </c>
      <c r="H38" s="12"/>
    </row>
    <row r="39" spans="1:8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71.400000000000006</v>
      </c>
      <c r="E41" s="6"/>
      <c r="F41" s="7">
        <f>$E$3*Položky!E30</f>
        <v>30</v>
      </c>
      <c r="G41" s="22">
        <f t="shared" si="0"/>
        <v>0</v>
      </c>
      <c r="H41" s="12"/>
    </row>
    <row r="42" spans="1:8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0"/>
  <sheetViews>
    <sheetView tabSelected="1" zoomScaleNormal="100" workbookViewId="0">
      <selection activeCell="D17" sqref="D17"/>
    </sheetView>
  </sheetViews>
  <sheetFormatPr defaultRowHeight="14.4"/>
  <cols>
    <col min="1" max="1" width="5.88671875" customWidth="1"/>
    <col min="2" max="2" width="33.777343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72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71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2" t="s">
        <v>73</v>
      </c>
      <c r="F10" s="39"/>
      <c r="G10" s="42">
        <v>605299715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7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t="shared" ref="G19:G55" si="0">E19*F19</f>
        <v>0</v>
      </c>
      <c r="H19" s="12"/>
    </row>
    <row r="20" spans="1:8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316.60000000000002</v>
      </c>
      <c r="E38" s="6"/>
      <c r="F38" s="7">
        <f>$E$3*Položky!E27</f>
        <v>4</v>
      </c>
      <c r="G38" s="22">
        <f t="shared" si="0"/>
        <v>0</v>
      </c>
      <c r="H38" s="12"/>
    </row>
    <row r="39" spans="1:8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71.400000000000006</v>
      </c>
      <c r="E41" s="6"/>
      <c r="F41" s="7">
        <f>$E$3*Položky!E30</f>
        <v>30</v>
      </c>
      <c r="G41" s="22">
        <f t="shared" si="0"/>
        <v>0</v>
      </c>
      <c r="H41" s="12"/>
    </row>
    <row r="42" spans="1:8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39"/>
  <sheetViews>
    <sheetView topLeftCell="A28" zoomScaleNormal="100" workbookViewId="0">
      <selection activeCell="G46" sqref="G46"/>
    </sheetView>
  </sheetViews>
  <sheetFormatPr defaultRowHeight="14.4"/>
  <cols>
    <col min="1" max="1" width="5.88671875" customWidth="1"/>
    <col min="2" max="2" width="37.6640625" customWidth="1"/>
    <col min="3" max="3" width="8.33203125" customWidth="1"/>
    <col min="4" max="4" width="12.5546875" customWidth="1"/>
    <col min="5" max="5" width="6.5546875" customWidth="1"/>
    <col min="6" max="6" width="8" customWidth="1"/>
    <col min="7" max="7" width="16.6640625" bestFit="1" customWidth="1"/>
  </cols>
  <sheetData>
    <row r="2" spans="1:7" ht="23.4">
      <c r="A2" s="62" t="s">
        <v>33</v>
      </c>
      <c r="B2" s="62"/>
      <c r="C2" s="62"/>
      <c r="D2" s="62"/>
      <c r="E2" s="15" t="s">
        <v>43</v>
      </c>
      <c r="F2" s="15"/>
    </row>
    <row r="3" spans="1:7">
      <c r="A3" s="70" t="s">
        <v>41</v>
      </c>
      <c r="B3" s="70"/>
      <c r="C3" s="70"/>
      <c r="D3" s="70"/>
      <c r="E3" s="25" t="s">
        <v>42</v>
      </c>
      <c r="F3" s="18"/>
    </row>
    <row r="4" spans="1:7">
      <c r="A4" s="70" t="s">
        <v>31</v>
      </c>
      <c r="B4" s="70"/>
      <c r="C4" s="70"/>
      <c r="D4" s="70"/>
      <c r="E4" s="16">
        <v>23</v>
      </c>
      <c r="F4" s="16"/>
      <c r="G4" s="24"/>
    </row>
    <row r="5" spans="1:7">
      <c r="A5" s="31"/>
      <c r="B5" s="30"/>
      <c r="C5" s="30"/>
      <c r="D5" s="30"/>
      <c r="E5" s="53"/>
      <c r="F5" s="16"/>
      <c r="G5" s="24"/>
    </row>
    <row r="6" spans="1:7" ht="57.6">
      <c r="A6" s="3" t="s">
        <v>0</v>
      </c>
      <c r="B6" s="3" t="s">
        <v>1</v>
      </c>
      <c r="C6" s="3" t="s">
        <v>2</v>
      </c>
      <c r="D6" s="3" t="s">
        <v>27</v>
      </c>
      <c r="E6" s="3" t="s">
        <v>26</v>
      </c>
      <c r="F6" s="17" t="s">
        <v>29</v>
      </c>
      <c r="G6" s="3" t="s">
        <v>44</v>
      </c>
    </row>
    <row r="7" spans="1:7" ht="18" customHeight="1">
      <c r="A7" s="4">
        <v>1</v>
      </c>
      <c r="B7" s="5" t="s">
        <v>62</v>
      </c>
      <c r="C7" s="21" t="s">
        <v>3</v>
      </c>
      <c r="D7" s="20">
        <v>407</v>
      </c>
      <c r="E7" s="7">
        <v>4</v>
      </c>
      <c r="F7" s="7">
        <f>$E$4*E7</f>
        <v>92</v>
      </c>
      <c r="G7" s="8">
        <f t="shared" ref="G7:G44" si="0">D7*F7</f>
        <v>37444</v>
      </c>
    </row>
    <row r="8" spans="1:7" ht="18" customHeight="1">
      <c r="A8" s="4">
        <v>2</v>
      </c>
      <c r="B8" s="1" t="s">
        <v>4</v>
      </c>
      <c r="C8" s="21" t="s">
        <v>3</v>
      </c>
      <c r="D8" s="20">
        <v>79</v>
      </c>
      <c r="E8" s="7">
        <v>10</v>
      </c>
      <c r="F8" s="7">
        <f>$E$4*E8</f>
        <v>230</v>
      </c>
      <c r="G8" s="8">
        <f t="shared" si="0"/>
        <v>18170</v>
      </c>
    </row>
    <row r="9" spans="1:7" ht="18" customHeight="1">
      <c r="A9" s="4">
        <v>3</v>
      </c>
      <c r="B9" s="1" t="s">
        <v>52</v>
      </c>
      <c r="C9" s="21" t="s">
        <v>51</v>
      </c>
      <c r="D9" s="20">
        <v>20</v>
      </c>
      <c r="E9" s="7">
        <v>24</v>
      </c>
      <c r="F9" s="7">
        <f>$E$4*E9</f>
        <v>552</v>
      </c>
      <c r="G9" s="8">
        <f t="shared" si="0"/>
        <v>11040</v>
      </c>
    </row>
    <row r="10" spans="1:7" ht="18" customHeight="1">
      <c r="A10" s="4">
        <v>4</v>
      </c>
      <c r="B10" s="1" t="s">
        <v>53</v>
      </c>
      <c r="C10" s="21" t="s">
        <v>3</v>
      </c>
      <c r="D10" s="20">
        <v>215</v>
      </c>
      <c r="E10" s="7">
        <v>20</v>
      </c>
      <c r="F10" s="7">
        <f t="shared" ref="F10:F44" si="1">$E$4*E10</f>
        <v>460</v>
      </c>
      <c r="G10" s="8">
        <f t="shared" si="0"/>
        <v>98900</v>
      </c>
    </row>
    <row r="11" spans="1:7" ht="18" customHeight="1">
      <c r="A11" s="4">
        <v>5</v>
      </c>
      <c r="B11" s="1" t="s">
        <v>54</v>
      </c>
      <c r="C11" s="21" t="s">
        <v>5</v>
      </c>
      <c r="D11" s="20">
        <v>253</v>
      </c>
      <c r="E11" s="7">
        <v>13</v>
      </c>
      <c r="F11" s="7">
        <f t="shared" si="1"/>
        <v>299</v>
      </c>
      <c r="G11" s="8">
        <f t="shared" si="0"/>
        <v>75647</v>
      </c>
    </row>
    <row r="12" spans="1:7" ht="18" customHeight="1">
      <c r="A12" s="4">
        <v>6</v>
      </c>
      <c r="B12" s="9" t="s">
        <v>6</v>
      </c>
      <c r="C12" s="21" t="s">
        <v>5</v>
      </c>
      <c r="D12" s="20">
        <v>135</v>
      </c>
      <c r="E12" s="7">
        <v>22</v>
      </c>
      <c r="F12" s="7">
        <f t="shared" si="1"/>
        <v>506</v>
      </c>
      <c r="G12" s="8">
        <f t="shared" si="0"/>
        <v>68310</v>
      </c>
    </row>
    <row r="13" spans="1:7" ht="18" customHeight="1">
      <c r="A13" s="4">
        <v>7</v>
      </c>
      <c r="B13" s="1" t="s">
        <v>55</v>
      </c>
      <c r="C13" s="21" t="s">
        <v>5</v>
      </c>
      <c r="D13" s="20">
        <v>162</v>
      </c>
      <c r="E13" s="7">
        <v>22</v>
      </c>
      <c r="F13" s="7">
        <f t="shared" si="1"/>
        <v>506</v>
      </c>
      <c r="G13" s="8">
        <f t="shared" si="0"/>
        <v>81972</v>
      </c>
    </row>
    <row r="14" spans="1:7" ht="18" customHeight="1">
      <c r="A14" s="4">
        <v>8</v>
      </c>
      <c r="B14" s="1" t="s">
        <v>56</v>
      </c>
      <c r="C14" s="21" t="s">
        <v>5</v>
      </c>
      <c r="D14" s="20">
        <v>79</v>
      </c>
      <c r="E14" s="7">
        <v>22</v>
      </c>
      <c r="F14" s="7">
        <f t="shared" si="1"/>
        <v>506</v>
      </c>
      <c r="G14" s="8">
        <f t="shared" si="0"/>
        <v>39974</v>
      </c>
    </row>
    <row r="15" spans="1:7" ht="18" customHeight="1">
      <c r="A15" s="4">
        <v>9</v>
      </c>
      <c r="B15" s="1" t="s">
        <v>57</v>
      </c>
      <c r="C15" s="21" t="s">
        <v>5</v>
      </c>
      <c r="D15" s="20">
        <v>85</v>
      </c>
      <c r="E15" s="7">
        <v>22</v>
      </c>
      <c r="F15" s="7">
        <f t="shared" si="1"/>
        <v>506</v>
      </c>
      <c r="G15" s="8">
        <f t="shared" si="0"/>
        <v>43010</v>
      </c>
    </row>
    <row r="16" spans="1:7" ht="18" customHeight="1">
      <c r="A16" s="4">
        <v>10</v>
      </c>
      <c r="B16" s="1" t="s">
        <v>58</v>
      </c>
      <c r="C16" s="21" t="s">
        <v>5</v>
      </c>
      <c r="D16" s="20">
        <v>82</v>
      </c>
      <c r="E16" s="7">
        <v>22</v>
      </c>
      <c r="F16" s="7">
        <f t="shared" si="1"/>
        <v>506</v>
      </c>
      <c r="G16" s="8">
        <f t="shared" si="0"/>
        <v>41492</v>
      </c>
    </row>
    <row r="17" spans="1:7" ht="18" customHeight="1">
      <c r="A17" s="4">
        <v>11</v>
      </c>
      <c r="B17" s="1" t="s">
        <v>59</v>
      </c>
      <c r="C17" s="21" t="s">
        <v>5</v>
      </c>
      <c r="D17" s="20">
        <v>71.25</v>
      </c>
      <c r="E17" s="7">
        <v>217</v>
      </c>
      <c r="F17" s="7">
        <f t="shared" si="1"/>
        <v>4991</v>
      </c>
      <c r="G17" s="8">
        <f t="shared" si="0"/>
        <v>355608.75</v>
      </c>
    </row>
    <row r="18" spans="1:7" ht="18" customHeight="1">
      <c r="A18" s="4">
        <v>12</v>
      </c>
      <c r="B18" s="1" t="s">
        <v>7</v>
      </c>
      <c r="C18" s="21" t="s">
        <v>5</v>
      </c>
      <c r="D18" s="20">
        <v>103</v>
      </c>
      <c r="E18" s="7">
        <v>22</v>
      </c>
      <c r="F18" s="7">
        <f t="shared" si="1"/>
        <v>506</v>
      </c>
      <c r="G18" s="8">
        <f t="shared" si="0"/>
        <v>52118</v>
      </c>
    </row>
    <row r="19" spans="1:7" ht="18" customHeight="1">
      <c r="A19" s="4">
        <v>13</v>
      </c>
      <c r="B19" s="1" t="s">
        <v>8</v>
      </c>
      <c r="C19" s="21" t="s">
        <v>9</v>
      </c>
      <c r="D19" s="20">
        <v>23.47</v>
      </c>
      <c r="E19" s="7">
        <v>8</v>
      </c>
      <c r="F19" s="7">
        <f t="shared" si="1"/>
        <v>184</v>
      </c>
      <c r="G19" s="8">
        <f t="shared" si="0"/>
        <v>4318.4799999999996</v>
      </c>
    </row>
    <row r="20" spans="1:7" ht="18" customHeight="1">
      <c r="A20" s="4">
        <v>14</v>
      </c>
      <c r="B20" s="9" t="s">
        <v>10</v>
      </c>
      <c r="C20" s="21" t="s">
        <v>9</v>
      </c>
      <c r="D20" s="20">
        <v>45</v>
      </c>
      <c r="E20" s="7">
        <v>8</v>
      </c>
      <c r="F20" s="7">
        <f t="shared" si="1"/>
        <v>184</v>
      </c>
      <c r="G20" s="8">
        <f t="shared" si="0"/>
        <v>8280</v>
      </c>
    </row>
    <row r="21" spans="1:7" ht="18" customHeight="1">
      <c r="A21" s="4">
        <v>15</v>
      </c>
      <c r="B21" s="9" t="s">
        <v>63</v>
      </c>
      <c r="C21" s="21" t="s">
        <v>3</v>
      </c>
      <c r="D21" s="20">
        <v>29.25</v>
      </c>
      <c r="E21" s="7">
        <v>43</v>
      </c>
      <c r="F21" s="7">
        <f t="shared" si="1"/>
        <v>989</v>
      </c>
      <c r="G21" s="8">
        <f t="shared" si="0"/>
        <v>28928.25</v>
      </c>
    </row>
    <row r="22" spans="1:7" ht="18" customHeight="1">
      <c r="A22" s="4">
        <v>16</v>
      </c>
      <c r="B22" s="1" t="s">
        <v>64</v>
      </c>
      <c r="C22" s="21" t="s">
        <v>3</v>
      </c>
      <c r="D22" s="20">
        <v>47</v>
      </c>
      <c r="E22" s="7">
        <v>43</v>
      </c>
      <c r="F22" s="7">
        <f t="shared" si="1"/>
        <v>989</v>
      </c>
      <c r="G22" s="8">
        <f t="shared" si="0"/>
        <v>46483</v>
      </c>
    </row>
    <row r="23" spans="1:7" ht="18" customHeight="1">
      <c r="A23" s="4">
        <v>17</v>
      </c>
      <c r="B23" s="5" t="s">
        <v>65</v>
      </c>
      <c r="C23" s="21" t="s">
        <v>3</v>
      </c>
      <c r="D23" s="20">
        <v>28.6</v>
      </c>
      <c r="E23" s="7">
        <v>13</v>
      </c>
      <c r="F23" s="7">
        <f t="shared" si="1"/>
        <v>299</v>
      </c>
      <c r="G23" s="8">
        <f t="shared" si="0"/>
        <v>8551.4</v>
      </c>
    </row>
    <row r="24" spans="1:7" ht="18" customHeight="1">
      <c r="A24" s="4">
        <v>18</v>
      </c>
      <c r="B24" s="1" t="s">
        <v>66</v>
      </c>
      <c r="C24" s="21" t="s">
        <v>3</v>
      </c>
      <c r="D24" s="20">
        <v>70.66</v>
      </c>
      <c r="E24" s="7">
        <v>13</v>
      </c>
      <c r="F24" s="7">
        <f t="shared" si="1"/>
        <v>299</v>
      </c>
      <c r="G24" s="8">
        <f t="shared" si="0"/>
        <v>21127.34</v>
      </c>
    </row>
    <row r="25" spans="1:7" ht="18" customHeight="1">
      <c r="A25" s="4">
        <v>19</v>
      </c>
      <c r="B25" s="1" t="s">
        <v>67</v>
      </c>
      <c r="C25" s="21" t="s">
        <v>3</v>
      </c>
      <c r="D25" s="20">
        <v>100.21</v>
      </c>
      <c r="E25" s="7">
        <v>10</v>
      </c>
      <c r="F25" s="7">
        <f t="shared" si="1"/>
        <v>230</v>
      </c>
      <c r="G25" s="8">
        <f t="shared" si="0"/>
        <v>23048.3</v>
      </c>
    </row>
    <row r="26" spans="1:7" ht="18" customHeight="1">
      <c r="A26" s="4">
        <v>20</v>
      </c>
      <c r="B26" s="1" t="s">
        <v>60</v>
      </c>
      <c r="C26" s="21" t="s">
        <v>3</v>
      </c>
      <c r="D26" s="20">
        <v>70.66</v>
      </c>
      <c r="E26" s="7">
        <v>22</v>
      </c>
      <c r="F26" s="7">
        <f t="shared" si="1"/>
        <v>506</v>
      </c>
      <c r="G26" s="8">
        <f t="shared" si="0"/>
        <v>35753.96</v>
      </c>
    </row>
    <row r="27" spans="1:7" ht="18" customHeight="1">
      <c r="A27" s="4">
        <v>21</v>
      </c>
      <c r="B27" s="1" t="s">
        <v>61</v>
      </c>
      <c r="C27" s="21" t="s">
        <v>3</v>
      </c>
      <c r="D27" s="20">
        <v>316.60000000000002</v>
      </c>
      <c r="E27" s="7">
        <v>4</v>
      </c>
      <c r="F27" s="7">
        <f t="shared" si="1"/>
        <v>92</v>
      </c>
      <c r="G27" s="8">
        <f t="shared" si="0"/>
        <v>29127.200000000001</v>
      </c>
    </row>
    <row r="28" spans="1:7" ht="18" customHeight="1">
      <c r="A28" s="4">
        <v>22</v>
      </c>
      <c r="B28" s="1" t="s">
        <v>11</v>
      </c>
      <c r="C28" s="21" t="s">
        <v>3</v>
      </c>
      <c r="D28" s="20">
        <v>118.26</v>
      </c>
      <c r="E28" s="7">
        <v>22</v>
      </c>
      <c r="F28" s="7">
        <f t="shared" si="1"/>
        <v>506</v>
      </c>
      <c r="G28" s="8">
        <f t="shared" si="0"/>
        <v>59839.560000000005</v>
      </c>
    </row>
    <row r="29" spans="1:7" ht="18" customHeight="1">
      <c r="A29" s="4">
        <v>23</v>
      </c>
      <c r="B29" s="1" t="s">
        <v>12</v>
      </c>
      <c r="C29" s="21" t="s">
        <v>3</v>
      </c>
      <c r="D29" s="20">
        <v>62.73</v>
      </c>
      <c r="E29" s="7">
        <v>22</v>
      </c>
      <c r="F29" s="7">
        <f t="shared" si="1"/>
        <v>506</v>
      </c>
      <c r="G29" s="8">
        <f t="shared" si="0"/>
        <v>31741.379999999997</v>
      </c>
    </row>
    <row r="30" spans="1:7" ht="18" customHeight="1">
      <c r="A30" s="4">
        <v>24</v>
      </c>
      <c r="B30" s="1" t="s">
        <v>13</v>
      </c>
      <c r="C30" s="21" t="s">
        <v>3</v>
      </c>
      <c r="D30" s="20">
        <v>71.400000000000006</v>
      </c>
      <c r="E30" s="7">
        <v>30</v>
      </c>
      <c r="F30" s="7">
        <f t="shared" si="1"/>
        <v>690</v>
      </c>
      <c r="G30" s="8">
        <f t="shared" si="0"/>
        <v>49266.000000000007</v>
      </c>
    </row>
    <row r="31" spans="1:7" ht="18" customHeight="1">
      <c r="A31" s="4">
        <v>25</v>
      </c>
      <c r="B31" s="1" t="s">
        <v>14</v>
      </c>
      <c r="C31" s="21" t="s">
        <v>3</v>
      </c>
      <c r="D31" s="20">
        <v>95.21</v>
      </c>
      <c r="E31" s="7">
        <v>30</v>
      </c>
      <c r="F31" s="7">
        <f t="shared" si="1"/>
        <v>690</v>
      </c>
      <c r="G31" s="8">
        <f t="shared" si="0"/>
        <v>65694.899999999994</v>
      </c>
    </row>
    <row r="32" spans="1:7" ht="18" customHeight="1">
      <c r="A32" s="4">
        <v>26</v>
      </c>
      <c r="B32" s="1" t="s">
        <v>15</v>
      </c>
      <c r="C32" s="21" t="s">
        <v>3</v>
      </c>
      <c r="D32" s="20">
        <v>57</v>
      </c>
      <c r="E32" s="7">
        <v>39</v>
      </c>
      <c r="F32" s="7">
        <f t="shared" si="1"/>
        <v>897</v>
      </c>
      <c r="G32" s="8">
        <f t="shared" si="0"/>
        <v>51129</v>
      </c>
    </row>
    <row r="33" spans="1:7" ht="18" customHeight="1">
      <c r="A33" s="4">
        <v>27</v>
      </c>
      <c r="B33" s="9" t="s">
        <v>16</v>
      </c>
      <c r="C33" s="21" t="s">
        <v>3</v>
      </c>
      <c r="D33" s="20">
        <v>140</v>
      </c>
      <c r="E33" s="7">
        <v>26</v>
      </c>
      <c r="F33" s="7">
        <f t="shared" si="1"/>
        <v>598</v>
      </c>
      <c r="G33" s="8">
        <f t="shared" si="0"/>
        <v>83720</v>
      </c>
    </row>
    <row r="34" spans="1:7" ht="18" customHeight="1">
      <c r="A34" s="4">
        <v>28</v>
      </c>
      <c r="B34" s="1" t="s">
        <v>17</v>
      </c>
      <c r="C34" s="21" t="s">
        <v>3</v>
      </c>
      <c r="D34" s="20">
        <v>163</v>
      </c>
      <c r="E34" s="7">
        <v>26</v>
      </c>
      <c r="F34" s="7">
        <f t="shared" si="1"/>
        <v>598</v>
      </c>
      <c r="G34" s="8">
        <f t="shared" si="0"/>
        <v>97474</v>
      </c>
    </row>
    <row r="35" spans="1:7">
      <c r="A35" s="4">
        <v>29</v>
      </c>
      <c r="B35" s="9" t="s">
        <v>18</v>
      </c>
      <c r="C35" s="21" t="s">
        <v>3</v>
      </c>
      <c r="D35" s="20">
        <v>122</v>
      </c>
      <c r="E35" s="7">
        <v>26</v>
      </c>
      <c r="F35" s="7">
        <f t="shared" si="1"/>
        <v>598</v>
      </c>
      <c r="G35" s="8">
        <f t="shared" si="0"/>
        <v>72956</v>
      </c>
    </row>
    <row r="36" spans="1:7" ht="18" customHeight="1">
      <c r="A36" s="4">
        <v>30</v>
      </c>
      <c r="B36" s="1" t="s">
        <v>19</v>
      </c>
      <c r="C36" s="21" t="s">
        <v>3</v>
      </c>
      <c r="D36" s="20">
        <v>169</v>
      </c>
      <c r="E36" s="7">
        <v>22</v>
      </c>
      <c r="F36" s="7">
        <f t="shared" si="1"/>
        <v>506</v>
      </c>
      <c r="G36" s="8">
        <f t="shared" si="0"/>
        <v>85514</v>
      </c>
    </row>
    <row r="37" spans="1:7" ht="18" customHeight="1">
      <c r="A37" s="4">
        <v>31</v>
      </c>
      <c r="B37" s="1" t="s">
        <v>20</v>
      </c>
      <c r="C37" s="21" t="s">
        <v>3</v>
      </c>
      <c r="D37" s="20">
        <v>200</v>
      </c>
      <c r="E37" s="7">
        <v>17</v>
      </c>
      <c r="F37" s="7">
        <f t="shared" si="1"/>
        <v>391</v>
      </c>
      <c r="G37" s="8">
        <f t="shared" si="0"/>
        <v>78200</v>
      </c>
    </row>
    <row r="38" spans="1:7" ht="18" customHeight="1">
      <c r="A38" s="4">
        <v>32</v>
      </c>
      <c r="B38" s="1" t="s">
        <v>21</v>
      </c>
      <c r="C38" s="21" t="s">
        <v>3</v>
      </c>
      <c r="D38" s="20">
        <v>51.48</v>
      </c>
      <c r="E38" s="7">
        <v>35</v>
      </c>
      <c r="F38" s="7">
        <f t="shared" si="1"/>
        <v>805</v>
      </c>
      <c r="G38" s="8">
        <f t="shared" si="0"/>
        <v>41441.399999999994</v>
      </c>
    </row>
    <row r="39" spans="1:7" ht="18" customHeight="1">
      <c r="A39" s="4">
        <v>33</v>
      </c>
      <c r="B39" s="1" t="s">
        <v>22</v>
      </c>
      <c r="C39" s="21" t="s">
        <v>3</v>
      </c>
      <c r="D39" s="20">
        <v>144</v>
      </c>
      <c r="E39" s="7">
        <v>13</v>
      </c>
      <c r="F39" s="7">
        <f t="shared" si="1"/>
        <v>299</v>
      </c>
      <c r="G39" s="8">
        <f t="shared" si="0"/>
        <v>43056</v>
      </c>
    </row>
    <row r="40" spans="1:7" ht="18" customHeight="1">
      <c r="A40" s="4">
        <v>34</v>
      </c>
      <c r="B40" s="1" t="s">
        <v>23</v>
      </c>
      <c r="C40" s="21" t="s">
        <v>3</v>
      </c>
      <c r="D40" s="20">
        <v>119</v>
      </c>
      <c r="E40" s="7">
        <v>13</v>
      </c>
      <c r="F40" s="7">
        <f t="shared" si="1"/>
        <v>299</v>
      </c>
      <c r="G40" s="8">
        <f t="shared" si="0"/>
        <v>35581</v>
      </c>
    </row>
    <row r="41" spans="1:7" ht="18" customHeight="1">
      <c r="A41" s="4">
        <v>35</v>
      </c>
      <c r="B41" s="1" t="s">
        <v>24</v>
      </c>
      <c r="C41" s="21" t="s">
        <v>3</v>
      </c>
      <c r="D41" s="20">
        <v>200</v>
      </c>
      <c r="E41" s="7">
        <v>4</v>
      </c>
      <c r="F41" s="7">
        <f t="shared" si="1"/>
        <v>92</v>
      </c>
      <c r="G41" s="8">
        <f t="shared" si="0"/>
        <v>18400</v>
      </c>
    </row>
    <row r="42" spans="1:7" ht="18" customHeight="1">
      <c r="A42" s="4">
        <v>36</v>
      </c>
      <c r="B42" s="1" t="s">
        <v>68</v>
      </c>
      <c r="C42" s="21" t="s">
        <v>3</v>
      </c>
      <c r="D42" s="20">
        <v>42</v>
      </c>
      <c r="E42" s="7">
        <v>13</v>
      </c>
      <c r="F42" s="7">
        <f t="shared" si="1"/>
        <v>299</v>
      </c>
      <c r="G42" s="8">
        <f t="shared" si="0"/>
        <v>12558</v>
      </c>
    </row>
    <row r="43" spans="1:7" ht="18" customHeight="1">
      <c r="A43" s="4">
        <v>37</v>
      </c>
      <c r="B43" s="1" t="s">
        <v>70</v>
      </c>
      <c r="C43" s="21" t="s">
        <v>3</v>
      </c>
      <c r="D43" s="20">
        <v>49</v>
      </c>
      <c r="E43" s="7">
        <v>13</v>
      </c>
      <c r="F43" s="7">
        <f t="shared" si="1"/>
        <v>299</v>
      </c>
      <c r="G43" s="8">
        <f t="shared" si="0"/>
        <v>14651</v>
      </c>
    </row>
    <row r="44" spans="1:7" ht="18" customHeight="1">
      <c r="A44" s="4">
        <v>38</v>
      </c>
      <c r="B44" s="1" t="s">
        <v>69</v>
      </c>
      <c r="C44" s="21" t="s">
        <v>3</v>
      </c>
      <c r="D44" s="20">
        <v>51.24</v>
      </c>
      <c r="E44" s="7">
        <v>13</v>
      </c>
      <c r="F44" s="7">
        <f t="shared" si="1"/>
        <v>299</v>
      </c>
      <c r="G44" s="8">
        <f t="shared" si="0"/>
        <v>15320.76</v>
      </c>
    </row>
    <row r="45" spans="1:7" ht="18" customHeight="1">
      <c r="A45" s="63" t="s">
        <v>45</v>
      </c>
      <c r="B45" s="64"/>
      <c r="C45" s="64"/>
      <c r="D45" s="64"/>
      <c r="E45" s="64"/>
      <c r="F45" s="65"/>
      <c r="G45" s="10">
        <f>SUM(G7:G44)</f>
        <v>1985846.6799999997</v>
      </c>
    </row>
    <row r="46" spans="1:7" ht="18" customHeight="1">
      <c r="D46" s="71" t="s">
        <v>115</v>
      </c>
      <c r="E46" s="71"/>
      <c r="F46" s="71"/>
      <c r="G46" s="54">
        <f>ROUND((G45/E4),-3)</f>
        <v>86000</v>
      </c>
    </row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mergeCells count="5">
    <mergeCell ref="A45:F45"/>
    <mergeCell ref="A2:D2"/>
    <mergeCell ref="A3:D3"/>
    <mergeCell ref="A4:D4"/>
    <mergeCell ref="D46:F4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2"/>
  <sheetViews>
    <sheetView topLeftCell="A16" zoomScaleNormal="100" workbookViewId="0">
      <selection activeCell="D19" sqref="D19"/>
    </sheetView>
  </sheetViews>
  <sheetFormatPr defaultRowHeight="14.4"/>
  <cols>
    <col min="1" max="1" width="5.88671875" customWidth="1"/>
    <col min="2" max="2" width="34.218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34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6" t="s">
        <v>83</v>
      </c>
      <c r="F5" s="66"/>
      <c r="G5" s="66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9"/>
      <c r="E10" s="52" t="s">
        <v>88</v>
      </c>
      <c r="F10" s="39"/>
      <c r="G10" s="42">
        <v>776511060</v>
      </c>
      <c r="H10" s="14"/>
    </row>
    <row r="11" spans="1:8" ht="15" customHeight="1">
      <c r="A11" s="56"/>
      <c r="B11" s="56"/>
      <c r="C11" s="56"/>
      <c r="D11" s="56"/>
      <c r="E11" s="52" t="s">
        <v>89</v>
      </c>
      <c r="F11" s="41"/>
      <c r="G11" s="42">
        <v>602138434</v>
      </c>
      <c r="H11" s="14"/>
    </row>
    <row r="12" spans="1:8" ht="15" customHeight="1">
      <c r="A12" s="56"/>
      <c r="B12" s="56"/>
      <c r="C12" s="56"/>
      <c r="D12" s="56"/>
      <c r="E12" s="52" t="s">
        <v>90</v>
      </c>
      <c r="F12" s="41"/>
      <c r="G12" s="42">
        <v>728675075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44" t="s">
        <v>110</v>
      </c>
      <c r="F13" s="45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1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30"/>
      <c r="B18" s="30"/>
      <c r="C18" s="30"/>
      <c r="D18" s="30"/>
      <c r="E18" s="28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t="shared" ref="G21:G57" si="0">E21*F21</f>
        <v>0</v>
      </c>
      <c r="H21" s="12"/>
    </row>
    <row r="22" spans="1:8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316.60000000000002</v>
      </c>
      <c r="E40" s="6"/>
      <c r="F40" s="7">
        <f>$E$3*Položky!E27</f>
        <v>12</v>
      </c>
      <c r="G40" s="22">
        <f t="shared" si="0"/>
        <v>0</v>
      </c>
      <c r="H40" s="12"/>
    </row>
    <row r="41" spans="1:8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71.400000000000006</v>
      </c>
      <c r="E43" s="6"/>
      <c r="F43" s="7">
        <f>$E$3*Položky!E30</f>
        <v>90</v>
      </c>
      <c r="G43" s="22">
        <f t="shared" si="0"/>
        <v>0</v>
      </c>
      <c r="H43" s="12"/>
    </row>
    <row r="44" spans="1:8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>
      <c r="A57" s="4">
        <v>38</v>
      </c>
      <c r="B57" s="1" t="s">
        <v>25</v>
      </c>
      <c r="C57" s="21" t="s">
        <v>3</v>
      </c>
      <c r="D57" s="20"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1"/>
  <sheetViews>
    <sheetView zoomScaleNormal="100" workbookViewId="0">
      <selection activeCell="D18" sqref="D18"/>
    </sheetView>
  </sheetViews>
  <sheetFormatPr defaultRowHeight="14.4"/>
  <cols>
    <col min="1" max="1" width="5.88671875" customWidth="1"/>
    <col min="2" max="2" width="33.886718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35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82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7" t="s">
        <v>92</v>
      </c>
      <c r="F10" s="58"/>
      <c r="G10" s="42">
        <v>773776715</v>
      </c>
      <c r="H10" s="14"/>
    </row>
    <row r="11" spans="1:8" ht="15" customHeight="1">
      <c r="A11" s="56"/>
      <c r="B11" s="56"/>
      <c r="C11" s="56"/>
      <c r="D11" s="56"/>
      <c r="E11" s="57" t="s">
        <v>91</v>
      </c>
      <c r="F11" s="42"/>
      <c r="G11" s="42">
        <v>602138433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44" t="s">
        <v>110</v>
      </c>
      <c r="F12" s="45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30"/>
      <c r="B17" s="30"/>
      <c r="C17" s="30"/>
      <c r="D17" s="30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t="shared" ref="G20:G56" si="0">E20*F20</f>
        <v>0</v>
      </c>
      <c r="H20" s="12"/>
    </row>
    <row r="21" spans="1:8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316.60000000000002</v>
      </c>
      <c r="E39" s="6"/>
      <c r="F39" s="7">
        <f>$E$3*Položky!E27</f>
        <v>8</v>
      </c>
      <c r="G39" s="22">
        <f t="shared" si="0"/>
        <v>0</v>
      </c>
      <c r="H39" s="12"/>
    </row>
    <row r="40" spans="1:8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71.400000000000006</v>
      </c>
      <c r="E42" s="6"/>
      <c r="F42" s="7">
        <f>$E$3*Položky!E30</f>
        <v>60</v>
      </c>
      <c r="G42" s="22">
        <f t="shared" si="0"/>
        <v>0</v>
      </c>
      <c r="H42" s="12"/>
    </row>
    <row r="43" spans="1:8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57:F57"/>
    <mergeCell ref="A2:D2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1"/>
  <sheetViews>
    <sheetView topLeftCell="A22" zoomScaleNormal="100" workbookViewId="0">
      <selection activeCell="D18" sqref="D18"/>
    </sheetView>
  </sheetViews>
  <sheetFormatPr defaultRowHeight="14.4"/>
  <cols>
    <col min="1" max="1" width="5.88671875" customWidth="1"/>
    <col min="2" max="2" width="34.1093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38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81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93</v>
      </c>
      <c r="F10" s="39"/>
      <c r="G10" s="41">
        <v>737285607</v>
      </c>
      <c r="H10" s="14"/>
    </row>
    <row r="11" spans="1:8" ht="15" customHeight="1">
      <c r="A11" s="56"/>
      <c r="B11" s="56"/>
      <c r="C11" s="56"/>
      <c r="D11" s="56"/>
      <c r="E11" s="40" t="s">
        <v>94</v>
      </c>
      <c r="F11" s="41"/>
      <c r="G11" s="41">
        <v>737285609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7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t="shared" ref="G20:G56" si="0">E20*F20</f>
        <v>0</v>
      </c>
      <c r="H20" s="12"/>
    </row>
    <row r="21" spans="1:8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316.60000000000002</v>
      </c>
      <c r="E39" s="6"/>
      <c r="F39" s="7">
        <f>$E$3*Položky!E27</f>
        <v>8</v>
      </c>
      <c r="G39" s="22">
        <f t="shared" si="0"/>
        <v>0</v>
      </c>
      <c r="H39" s="12"/>
    </row>
    <row r="40" spans="1:8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71.400000000000006</v>
      </c>
      <c r="E42" s="6"/>
      <c r="F42" s="7">
        <f>$E$3*Položky!E30</f>
        <v>60</v>
      </c>
      <c r="G42" s="22">
        <f t="shared" si="0"/>
        <v>0</v>
      </c>
      <c r="H42" s="12"/>
    </row>
    <row r="43" spans="1:8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2:D2"/>
    <mergeCell ref="A57:F57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1"/>
  <sheetViews>
    <sheetView topLeftCell="A10" zoomScaleNormal="100" workbookViewId="0">
      <selection activeCell="D18" sqref="D18"/>
    </sheetView>
  </sheetViews>
  <sheetFormatPr defaultRowHeight="14.4"/>
  <cols>
    <col min="1" max="1" width="5.88671875" customWidth="1"/>
    <col min="2" max="2" width="34.1093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3" spans="1:8" ht="23.4">
      <c r="A3" s="62" t="s">
        <v>33</v>
      </c>
      <c r="B3" s="62"/>
      <c r="C3" s="62"/>
      <c r="D3" s="62"/>
      <c r="E3" s="15" t="s">
        <v>39</v>
      </c>
      <c r="F3" s="15"/>
      <c r="H3" s="2"/>
    </row>
    <row r="4" spans="1:8" ht="15" customHeight="1">
      <c r="A4" s="50">
        <v>1</v>
      </c>
      <c r="B4" s="29" t="s">
        <v>31</v>
      </c>
      <c r="C4" s="47"/>
      <c r="D4" s="47"/>
      <c r="E4" s="31">
        <v>1</v>
      </c>
      <c r="F4" s="16"/>
      <c r="H4" s="14"/>
    </row>
    <row r="5" spans="1:8" ht="15" customHeight="1">
      <c r="A5" s="50">
        <v>2</v>
      </c>
      <c r="B5" s="47" t="s">
        <v>116</v>
      </c>
      <c r="C5" s="47"/>
      <c r="D5" s="47"/>
      <c r="E5" s="55">
        <f>E4*Položky!G46</f>
        <v>86000</v>
      </c>
      <c r="F5" s="16"/>
      <c r="H5" s="14"/>
    </row>
    <row r="6" spans="1:8" ht="15" customHeight="1">
      <c r="A6" s="50">
        <v>2</v>
      </c>
      <c r="B6" s="29" t="s">
        <v>30</v>
      </c>
      <c r="C6" s="47"/>
      <c r="D6" s="47"/>
      <c r="E6" s="69" t="s">
        <v>80</v>
      </c>
      <c r="F6" s="69"/>
      <c r="G6" s="69"/>
      <c r="H6" s="14"/>
    </row>
    <row r="7" spans="1:8" ht="15" customHeight="1">
      <c r="A7" s="50">
        <v>3</v>
      </c>
      <c r="B7" s="47" t="s">
        <v>117</v>
      </c>
      <c r="C7" s="47"/>
      <c r="D7" s="47"/>
      <c r="E7" s="67"/>
      <c r="F7" s="67"/>
      <c r="G7" s="67"/>
      <c r="H7" s="14"/>
    </row>
    <row r="8" spans="1:8" ht="15" customHeight="1">
      <c r="A8" s="50">
        <v>4</v>
      </c>
      <c r="B8" s="47" t="s">
        <v>118</v>
      </c>
      <c r="C8" s="47"/>
      <c r="D8" s="47"/>
      <c r="E8" s="67"/>
      <c r="F8" s="67"/>
      <c r="G8" s="67"/>
      <c r="H8" s="14"/>
    </row>
    <row r="9" spans="1:8" ht="15" customHeight="1">
      <c r="A9" s="50">
        <v>5</v>
      </c>
      <c r="B9" s="29" t="s">
        <v>113</v>
      </c>
      <c r="C9" s="47"/>
      <c r="D9" s="47"/>
      <c r="E9" s="68"/>
      <c r="F9" s="68"/>
      <c r="G9" s="68"/>
      <c r="H9" s="14"/>
    </row>
    <row r="10" spans="1:8" ht="15" customHeight="1">
      <c r="A10" s="50">
        <v>6</v>
      </c>
      <c r="B10" s="29" t="s">
        <v>107</v>
      </c>
      <c r="C10" s="56"/>
      <c r="D10" s="56"/>
      <c r="E10" s="33" t="s">
        <v>108</v>
      </c>
      <c r="F10" s="34"/>
      <c r="G10" s="37" t="s">
        <v>109</v>
      </c>
      <c r="H10" s="14"/>
    </row>
    <row r="11" spans="1:8" ht="15" customHeight="1">
      <c r="A11" s="50"/>
      <c r="B11" s="29"/>
      <c r="C11" s="47"/>
      <c r="D11" s="47"/>
      <c r="E11" s="52" t="s">
        <v>95</v>
      </c>
      <c r="F11" s="39"/>
      <c r="G11" s="42">
        <v>602256860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$E$4*Položky!E7</f>
        <v>4</v>
      </c>
      <c r="G19" s="22">
        <f>E19*F19</f>
        <v>0</v>
      </c>
      <c r="H19" s="12"/>
    </row>
    <row r="20" spans="1:8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$E$4*Položky!E8</f>
        <v>10</v>
      </c>
      <c r="G20" s="22">
        <f t="shared" ref="G20:G56" si="0">E20*F20</f>
        <v>0</v>
      </c>
      <c r="H20" s="12"/>
    </row>
    <row r="21" spans="1:8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$E$4*Položky!E9</f>
        <v>24</v>
      </c>
      <c r="G21" s="22">
        <f t="shared" si="0"/>
        <v>0</v>
      </c>
      <c r="H21" s="12"/>
    </row>
    <row r="22" spans="1:8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$E$4*Položky!E10</f>
        <v>20</v>
      </c>
      <c r="G22" s="22">
        <f t="shared" si="0"/>
        <v>0</v>
      </c>
      <c r="H22" s="12"/>
    </row>
    <row r="23" spans="1:8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$E$4*Položky!E11</f>
        <v>13</v>
      </c>
      <c r="G23" s="22">
        <f t="shared" si="0"/>
        <v>0</v>
      </c>
      <c r="H23" s="12"/>
    </row>
    <row r="24" spans="1:8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$E$4*Položky!E12</f>
        <v>22</v>
      </c>
      <c r="G24" s="22">
        <f t="shared" si="0"/>
        <v>0</v>
      </c>
      <c r="H24" s="12"/>
    </row>
    <row r="25" spans="1:8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$E$4*Položky!E13</f>
        <v>22</v>
      </c>
      <c r="G25" s="22">
        <f t="shared" si="0"/>
        <v>0</v>
      </c>
      <c r="H25" s="12"/>
    </row>
    <row r="26" spans="1:8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$E$4*Položky!E14</f>
        <v>22</v>
      </c>
      <c r="G26" s="22">
        <f t="shared" si="0"/>
        <v>0</v>
      </c>
      <c r="H26" s="12"/>
    </row>
    <row r="27" spans="1:8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$E$4*Položky!E15</f>
        <v>22</v>
      </c>
      <c r="G27" s="22">
        <f t="shared" si="0"/>
        <v>0</v>
      </c>
      <c r="H27" s="12"/>
    </row>
    <row r="28" spans="1:8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$E$4*Položky!E16</f>
        <v>22</v>
      </c>
      <c r="G28" s="22">
        <f t="shared" si="0"/>
        <v>0</v>
      </c>
      <c r="H28" s="12"/>
    </row>
    <row r="29" spans="1:8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$E$4*Položky!E17</f>
        <v>217</v>
      </c>
      <c r="G29" s="22">
        <f t="shared" si="0"/>
        <v>0</v>
      </c>
      <c r="H29" s="12"/>
    </row>
    <row r="30" spans="1:8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$E$4*Položky!E18</f>
        <v>22</v>
      </c>
      <c r="G30" s="22">
        <f t="shared" si="0"/>
        <v>0</v>
      </c>
      <c r="H30" s="12"/>
    </row>
    <row r="31" spans="1:8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$E$4*Položky!E19</f>
        <v>8</v>
      </c>
      <c r="G31" s="22">
        <f t="shared" si="0"/>
        <v>0</v>
      </c>
      <c r="H31" s="12"/>
    </row>
    <row r="32" spans="1:8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$E$4*Položky!E20</f>
        <v>8</v>
      </c>
      <c r="G32" s="22">
        <f t="shared" si="0"/>
        <v>0</v>
      </c>
      <c r="H32" s="12"/>
    </row>
    <row r="33" spans="1:8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$E$4*Položky!E21</f>
        <v>43</v>
      </c>
      <c r="G33" s="22">
        <f t="shared" si="0"/>
        <v>0</v>
      </c>
      <c r="H33" s="12"/>
    </row>
    <row r="34" spans="1:8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$E$4*Položky!E22</f>
        <v>43</v>
      </c>
      <c r="G34" s="22">
        <f t="shared" si="0"/>
        <v>0</v>
      </c>
      <c r="H34" s="12"/>
    </row>
    <row r="35" spans="1:8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$E$4*Položky!E23</f>
        <v>13</v>
      </c>
      <c r="G35" s="22">
        <f t="shared" si="0"/>
        <v>0</v>
      </c>
      <c r="H35" s="12"/>
    </row>
    <row r="36" spans="1:8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$E$4*Položky!E24</f>
        <v>13</v>
      </c>
      <c r="G36" s="22">
        <f t="shared" si="0"/>
        <v>0</v>
      </c>
      <c r="H36" s="12"/>
    </row>
    <row r="37" spans="1:8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$E$4*Položky!E25</f>
        <v>10</v>
      </c>
      <c r="G37" s="22">
        <f t="shared" si="0"/>
        <v>0</v>
      </c>
      <c r="H37" s="12"/>
    </row>
    <row r="38" spans="1:8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$E$4*Položky!E26</f>
        <v>22</v>
      </c>
      <c r="G38" s="22">
        <f t="shared" si="0"/>
        <v>0</v>
      </c>
      <c r="H38" s="12"/>
    </row>
    <row r="39" spans="1:8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316.60000000000002</v>
      </c>
      <c r="E39" s="6"/>
      <c r="F39" s="7">
        <f>$E$4*Položky!E27</f>
        <v>4</v>
      </c>
      <c r="G39" s="22">
        <f t="shared" si="0"/>
        <v>0</v>
      </c>
      <c r="H39" s="12"/>
    </row>
    <row r="40" spans="1:8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$E$4*Položky!E28</f>
        <v>22</v>
      </c>
      <c r="G40" s="22">
        <f t="shared" si="0"/>
        <v>0</v>
      </c>
      <c r="H40" s="12"/>
    </row>
    <row r="41" spans="1:8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$E$4*Položky!E29</f>
        <v>22</v>
      </c>
      <c r="G41" s="22">
        <f t="shared" si="0"/>
        <v>0</v>
      </c>
      <c r="H41" s="12"/>
    </row>
    <row r="42" spans="1:8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71.400000000000006</v>
      </c>
      <c r="E42" s="6"/>
      <c r="F42" s="7">
        <f>$E$4*Položky!E30</f>
        <v>30</v>
      </c>
      <c r="G42" s="22">
        <f t="shared" si="0"/>
        <v>0</v>
      </c>
      <c r="H42" s="12"/>
    </row>
    <row r="43" spans="1:8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$E$4*Položky!E31</f>
        <v>30</v>
      </c>
      <c r="G43" s="22">
        <f t="shared" si="0"/>
        <v>0</v>
      </c>
      <c r="H43" s="12"/>
    </row>
    <row r="44" spans="1:8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$E$4*Položky!E32</f>
        <v>39</v>
      </c>
      <c r="G44" s="22">
        <f t="shared" si="0"/>
        <v>0</v>
      </c>
      <c r="H44" s="12"/>
    </row>
    <row r="45" spans="1:8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$E$4*Položky!E33</f>
        <v>26</v>
      </c>
      <c r="G45" s="22">
        <f t="shared" si="0"/>
        <v>0</v>
      </c>
      <c r="H45" s="12"/>
    </row>
    <row r="46" spans="1:8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$E$4*Položky!E34</f>
        <v>26</v>
      </c>
      <c r="G46" s="22">
        <f t="shared" si="0"/>
        <v>0</v>
      </c>
      <c r="H46" s="12"/>
    </row>
    <row r="47" spans="1:8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$E$4*Položky!E35</f>
        <v>26</v>
      </c>
      <c r="G47" s="22">
        <f t="shared" si="0"/>
        <v>0</v>
      </c>
      <c r="H47" s="12"/>
    </row>
    <row r="48" spans="1:8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$E$4*Položky!E36</f>
        <v>22</v>
      </c>
      <c r="G48" s="22">
        <f t="shared" si="0"/>
        <v>0</v>
      </c>
      <c r="H48" s="12"/>
    </row>
    <row r="49" spans="1:8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$E$4*Položky!E37</f>
        <v>17</v>
      </c>
      <c r="G49" s="22">
        <f t="shared" si="0"/>
        <v>0</v>
      </c>
      <c r="H49" s="12"/>
    </row>
    <row r="50" spans="1:8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$E$4*Položky!E38</f>
        <v>35</v>
      </c>
      <c r="G50" s="22">
        <f t="shared" si="0"/>
        <v>0</v>
      </c>
      <c r="H50" s="12"/>
    </row>
    <row r="51" spans="1:8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$E$4*Položky!E39</f>
        <v>13</v>
      </c>
      <c r="G51" s="22">
        <f t="shared" si="0"/>
        <v>0</v>
      </c>
      <c r="H51" s="12"/>
    </row>
    <row r="52" spans="1:8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$E$4*Položky!E40</f>
        <v>13</v>
      </c>
      <c r="G52" s="22">
        <f t="shared" si="0"/>
        <v>0</v>
      </c>
      <c r="H52" s="12"/>
    </row>
    <row r="53" spans="1:8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$E$4*Položky!E41</f>
        <v>4</v>
      </c>
      <c r="G53" s="22">
        <f t="shared" si="0"/>
        <v>0</v>
      </c>
      <c r="H53" s="12"/>
    </row>
    <row r="54" spans="1:8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$E$4*Položky!E42</f>
        <v>13</v>
      </c>
      <c r="G54" s="22">
        <f t="shared" si="0"/>
        <v>0</v>
      </c>
      <c r="H54" s="12"/>
    </row>
    <row r="55" spans="1:8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$E$4*Položky!E43</f>
        <v>13</v>
      </c>
      <c r="G55" s="22">
        <f t="shared" si="0"/>
        <v>0</v>
      </c>
      <c r="H55" s="12"/>
    </row>
    <row r="56" spans="1:8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$E$4*Položky!E44</f>
        <v>13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3:D3"/>
    <mergeCell ref="A57:F57"/>
    <mergeCell ref="E6:G6"/>
    <mergeCell ref="E7:G7"/>
    <mergeCell ref="E8:G8"/>
    <mergeCell ref="E9:G9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0"/>
  <sheetViews>
    <sheetView topLeftCell="A10" zoomScaleNormal="100" workbookViewId="0">
      <selection activeCell="D17" sqref="D17"/>
    </sheetView>
  </sheetViews>
  <sheetFormatPr defaultRowHeight="14.4"/>
  <cols>
    <col min="1" max="1" width="5.88671875" customWidth="1"/>
    <col min="2" max="2" width="34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40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1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86000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79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52" t="s">
        <v>96</v>
      </c>
      <c r="F10" s="39"/>
      <c r="G10" s="42">
        <v>602357944</v>
      </c>
      <c r="H10" s="14"/>
    </row>
    <row r="11" spans="1:8" ht="15" customHeight="1">
      <c r="A11" s="50">
        <v>7</v>
      </c>
      <c r="B11" s="47" t="s">
        <v>112</v>
      </c>
      <c r="C11" s="47"/>
      <c r="D11" s="49"/>
      <c r="E11" s="59" t="s">
        <v>110</v>
      </c>
      <c r="F11" s="60"/>
      <c r="G11" s="46" t="s">
        <v>109</v>
      </c>
      <c r="H11" s="14"/>
    </row>
    <row r="12" spans="1:8" ht="15" customHeight="1">
      <c r="A12" s="56"/>
      <c r="B12" s="56"/>
      <c r="C12" s="56"/>
      <c r="D12" s="56"/>
      <c r="E12" s="35"/>
      <c r="F12" s="36"/>
      <c r="G12" s="38"/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B14" s="43" t="s">
        <v>111</v>
      </c>
      <c r="C14" s="56"/>
      <c r="D14" s="56"/>
      <c r="E14" s="28"/>
      <c r="F14" s="19"/>
      <c r="H14" s="14"/>
    </row>
    <row r="15" spans="1:8" ht="15" customHeight="1">
      <c r="A15" s="50">
        <v>8</v>
      </c>
      <c r="B15" s="51" t="s">
        <v>114</v>
      </c>
      <c r="C15" s="47"/>
      <c r="D15" s="47"/>
      <c r="E15" s="28"/>
      <c r="F15" s="19"/>
      <c r="G15" s="48"/>
      <c r="H15" s="14"/>
    </row>
    <row r="16" spans="1:8" ht="15" customHeight="1">
      <c r="A16" s="56"/>
      <c r="B16" s="56"/>
      <c r="C16" s="56"/>
      <c r="D16" s="56"/>
      <c r="E16" s="28"/>
      <c r="F16" s="19"/>
      <c r="H16" s="14"/>
    </row>
    <row r="17" spans="1:8" ht="55.2">
      <c r="A17" s="3" t="s">
        <v>0</v>
      </c>
      <c r="B17" s="3" t="s">
        <v>1</v>
      </c>
      <c r="C17" s="3" t="s">
        <v>2</v>
      </c>
      <c r="D17" s="3" t="s">
        <v>119</v>
      </c>
      <c r="E17" s="3" t="s">
        <v>28</v>
      </c>
      <c r="F17" s="17" t="s">
        <v>29</v>
      </c>
      <c r="G17" s="3" t="s">
        <v>37</v>
      </c>
      <c r="H17" s="11"/>
    </row>
    <row r="18" spans="1:8">
      <c r="A18" s="4">
        <f>Položky!A7</f>
        <v>1</v>
      </c>
      <c r="B18" s="5" t="str">
        <f>Položky!B7</f>
        <v>KARI síť 2x3m, 150x150x6 mm</v>
      </c>
      <c r="C18" s="21" t="str">
        <f>Položky!C7</f>
        <v>ks</v>
      </c>
      <c r="D18" s="20">
        <f>Položky!D7</f>
        <v>407</v>
      </c>
      <c r="E18" s="6"/>
      <c r="F18" s="7">
        <f>$E$3*Položky!E7</f>
        <v>4</v>
      </c>
      <c r="G18" s="22">
        <f>E18*F18</f>
        <v>0</v>
      </c>
      <c r="H18" s="12"/>
    </row>
    <row r="19" spans="1:8">
      <c r="A19" s="4">
        <f>Položky!A8</f>
        <v>2</v>
      </c>
      <c r="B19" s="5" t="str">
        <f>Položky!B8</f>
        <v>Armovací dráty Ø10mm, 6m</v>
      </c>
      <c r="C19" s="21" t="str">
        <f>Položky!C8</f>
        <v>ks</v>
      </c>
      <c r="D19" s="20">
        <f>Položky!D8</f>
        <v>79</v>
      </c>
      <c r="E19" s="6"/>
      <c r="F19" s="7">
        <f>$E$3*Položky!E8</f>
        <v>10</v>
      </c>
      <c r="G19" s="22">
        <f t="shared" ref="G19:G55" si="0">E19*F19</f>
        <v>0</v>
      </c>
      <c r="H19" s="12"/>
    </row>
    <row r="20" spans="1:8">
      <c r="A20" s="4">
        <f>Položky!A9</f>
        <v>3</v>
      </c>
      <c r="B20" s="5" t="str">
        <f>Položky!B9</f>
        <v>Skleněná tkanina perlinka</v>
      </c>
      <c r="C20" s="21" t="str">
        <f>Položky!C9</f>
        <v>m2</v>
      </c>
      <c r="D20" s="20">
        <f>Položky!D9</f>
        <v>20</v>
      </c>
      <c r="E20" s="6"/>
      <c r="F20" s="7">
        <f>$E$3*Položky!E9</f>
        <v>24</v>
      </c>
      <c r="G20" s="22">
        <f t="shared" si="0"/>
        <v>0</v>
      </c>
      <c r="H20" s="12"/>
    </row>
    <row r="21" spans="1:8">
      <c r="A21" s="4">
        <f>Položky!A10</f>
        <v>4</v>
      </c>
      <c r="B21" s="5" t="str">
        <f>Položky!B10</f>
        <v>Akrylátová penetrace 5l (5kg)</v>
      </c>
      <c r="C21" s="21" t="str">
        <f>Položky!C10</f>
        <v>ks</v>
      </c>
      <c r="D21" s="20">
        <f>Položky!D10</f>
        <v>215</v>
      </c>
      <c r="E21" s="6"/>
      <c r="F21" s="7">
        <f>$E$3*Položky!E10</f>
        <v>20</v>
      </c>
      <c r="G21" s="22">
        <f t="shared" si="0"/>
        <v>0</v>
      </c>
      <c r="H21" s="12"/>
    </row>
    <row r="22" spans="1:8">
      <c r="A22" s="4">
        <f>Položky!A11</f>
        <v>5</v>
      </c>
      <c r="B22" s="5" t="str">
        <f>Položky!B11</f>
        <v>Sanační omítka 25 kg</v>
      </c>
      <c r="C22" s="21" t="str">
        <f>Položky!C11</f>
        <v>pytel</v>
      </c>
      <c r="D22" s="20">
        <f>Položky!D11</f>
        <v>253</v>
      </c>
      <c r="E22" s="6"/>
      <c r="F22" s="7">
        <f>$E$3*Položky!E11</f>
        <v>13</v>
      </c>
      <c r="G22" s="22">
        <f t="shared" si="0"/>
        <v>0</v>
      </c>
      <c r="H22" s="12"/>
    </row>
    <row r="23" spans="1:8">
      <c r="A23" s="4">
        <f>Položky!A12</f>
        <v>6</v>
      </c>
      <c r="B23" s="5" t="str">
        <f>Položky!B12</f>
        <v>Vápenná omítka 30kg</v>
      </c>
      <c r="C23" s="21" t="str">
        <f>Položky!C12</f>
        <v>pytel</v>
      </c>
      <c r="D23" s="20">
        <f>Položky!D12</f>
        <v>135</v>
      </c>
      <c r="E23" s="6"/>
      <c r="F23" s="7">
        <f>$E$3*Položky!E12</f>
        <v>22</v>
      </c>
      <c r="G23" s="22">
        <f t="shared" si="0"/>
        <v>0</v>
      </c>
      <c r="H23" s="12"/>
    </row>
    <row r="24" spans="1:8">
      <c r="A24" s="4">
        <f>Položky!A13</f>
        <v>7</v>
      </c>
      <c r="B24" s="5" t="str">
        <f>Položky!B13</f>
        <v>Postřik sanační 30kg</v>
      </c>
      <c r="C24" s="21" t="str">
        <f>Položky!C13</f>
        <v>pytel</v>
      </c>
      <c r="D24" s="20">
        <f>Položky!D13</f>
        <v>162</v>
      </c>
      <c r="E24" s="6"/>
      <c r="F24" s="7">
        <f>$E$3*Položky!E13</f>
        <v>22</v>
      </c>
      <c r="G24" s="22">
        <f t="shared" si="0"/>
        <v>0</v>
      </c>
      <c r="H24" s="12"/>
    </row>
    <row r="25" spans="1:8">
      <c r="A25" s="4">
        <f>Položky!A14</f>
        <v>8</v>
      </c>
      <c r="B25" s="5" t="str">
        <f>Položky!B14</f>
        <v>Malta zdící (5 Mpa) 30kg</v>
      </c>
      <c r="C25" s="21" t="str">
        <f>Položky!C14</f>
        <v>pytel</v>
      </c>
      <c r="D25" s="20">
        <f>Položky!D14</f>
        <v>79</v>
      </c>
      <c r="E25" s="6"/>
      <c r="F25" s="7">
        <f>$E$3*Položky!E14</f>
        <v>22</v>
      </c>
      <c r="G25" s="22">
        <f t="shared" si="0"/>
        <v>0</v>
      </c>
      <c r="H25" s="12"/>
    </row>
    <row r="26" spans="1:8">
      <c r="A26" s="4">
        <f>Položky!A15</f>
        <v>9</v>
      </c>
      <c r="B26" s="5" t="str">
        <f>Položky!B15</f>
        <v>Cementový potěr hrubý 30 - 25 kg</v>
      </c>
      <c r="C26" s="21" t="str">
        <f>Položky!C15</f>
        <v>pytel</v>
      </c>
      <c r="D26" s="20">
        <f>Položky!D15</f>
        <v>85</v>
      </c>
      <c r="E26" s="6"/>
      <c r="F26" s="7">
        <f>$E$3*Položky!E15</f>
        <v>22</v>
      </c>
      <c r="G26" s="22">
        <f t="shared" si="0"/>
        <v>0</v>
      </c>
      <c r="H26" s="12"/>
    </row>
    <row r="27" spans="1:8">
      <c r="A27" s="4">
        <f>Položky!A16</f>
        <v>10</v>
      </c>
      <c r="B27" s="5" t="str">
        <f>Položky!B16</f>
        <v>Cementový potěr jemný 30 - 25 kg</v>
      </c>
      <c r="C27" s="21" t="str">
        <f>Položky!C16</f>
        <v>pytel</v>
      </c>
      <c r="D27" s="20">
        <f>Položky!D16</f>
        <v>82</v>
      </c>
      <c r="E27" s="6"/>
      <c r="F27" s="7">
        <f>$E$3*Položky!E16</f>
        <v>22</v>
      </c>
      <c r="G27" s="22">
        <f t="shared" si="0"/>
        <v>0</v>
      </c>
      <c r="H27" s="12"/>
    </row>
    <row r="28" spans="1:8">
      <c r="A28" s="4">
        <f>Položky!A17</f>
        <v>11</v>
      </c>
      <c r="B28" s="5" t="str">
        <f>Položky!B17</f>
        <v>Cement CEM II - 25 kg</v>
      </c>
      <c r="C28" s="21" t="str">
        <f>Položky!C17</f>
        <v>pytel</v>
      </c>
      <c r="D28" s="20">
        <f>Položky!D17</f>
        <v>71.25</v>
      </c>
      <c r="E28" s="6"/>
      <c r="F28" s="7">
        <f>$E$3*Položky!E17</f>
        <v>217</v>
      </c>
      <c r="G28" s="22">
        <f t="shared" si="0"/>
        <v>0</v>
      </c>
      <c r="H28" s="12"/>
    </row>
    <row r="29" spans="1:8">
      <c r="A29" s="4">
        <f>Položky!A18</f>
        <v>12</v>
      </c>
      <c r="B29" s="5" t="str">
        <f>Položky!B18</f>
        <v>Lepidlo standart 25kg</v>
      </c>
      <c r="C29" s="21" t="str">
        <f>Položky!C18</f>
        <v>pytel</v>
      </c>
      <c r="D29" s="20">
        <f>Položky!D18</f>
        <v>103</v>
      </c>
      <c r="E29" s="6"/>
      <c r="F29" s="7">
        <f>$E$3*Položky!E18</f>
        <v>22</v>
      </c>
      <c r="G29" s="22">
        <f t="shared" si="0"/>
        <v>0</v>
      </c>
      <c r="H29" s="12"/>
    </row>
    <row r="30" spans="1:8">
      <c r="A30" s="4">
        <f>Položky!A19</f>
        <v>13</v>
      </c>
      <c r="B30" s="5" t="str">
        <f>Položky!B19</f>
        <v>Roura drenážní Ø80mm</v>
      </c>
      <c r="C30" s="21" t="str">
        <f>Položky!C19</f>
        <v>bm</v>
      </c>
      <c r="D30" s="20">
        <f>Položky!D19</f>
        <v>23.47</v>
      </c>
      <c r="E30" s="6"/>
      <c r="F30" s="7">
        <f>$E$3*Položky!E19</f>
        <v>8</v>
      </c>
      <c r="G30" s="22">
        <f t="shared" si="0"/>
        <v>0</v>
      </c>
      <c r="H30" s="12"/>
    </row>
    <row r="31" spans="1:8">
      <c r="A31" s="4">
        <f>Položky!A20</f>
        <v>14</v>
      </c>
      <c r="B31" s="5" t="str">
        <f>Položky!B20</f>
        <v>Roura drenážní Ø100mm</v>
      </c>
      <c r="C31" s="21" t="str">
        <f>Položky!C20</f>
        <v>bm</v>
      </c>
      <c r="D31" s="20">
        <f>Položky!D20</f>
        <v>45</v>
      </c>
      <c r="E31" s="6"/>
      <c r="F31" s="7">
        <f>$E$3*Položky!E20</f>
        <v>8</v>
      </c>
      <c r="G31" s="22">
        <f t="shared" si="0"/>
        <v>0</v>
      </c>
      <c r="H31" s="12"/>
    </row>
    <row r="32" spans="1:8">
      <c r="A32" s="4">
        <f>Položky!A21</f>
        <v>15</v>
      </c>
      <c r="B32" s="5" t="str">
        <f>Položky!B21</f>
        <v>Ztracené bednění 300/250/500 mm</v>
      </c>
      <c r="C32" s="21" t="str">
        <f>Položky!C21</f>
        <v>ks</v>
      </c>
      <c r="D32" s="20">
        <f>Položky!D21</f>
        <v>29.25</v>
      </c>
      <c r="E32" s="6"/>
      <c r="F32" s="7">
        <f>$E$3*Položky!E21</f>
        <v>43</v>
      </c>
      <c r="G32" s="22">
        <f t="shared" si="0"/>
        <v>0</v>
      </c>
      <c r="H32" s="12"/>
    </row>
    <row r="33" spans="1:8">
      <c r="A33" s="4">
        <f>Položky!A22</f>
        <v>16</v>
      </c>
      <c r="B33" s="5" t="str">
        <f>Položky!B22</f>
        <v>Žlab odvodňovací betonový 330x600 mm</v>
      </c>
      <c r="C33" s="21" t="str">
        <f>Položky!C22</f>
        <v>ks</v>
      </c>
      <c r="D33" s="20">
        <f>Položky!D22</f>
        <v>47</v>
      </c>
      <c r="E33" s="6"/>
      <c r="F33" s="7">
        <f>$E$3*Položky!E22</f>
        <v>43</v>
      </c>
      <c r="G33" s="22">
        <f t="shared" si="0"/>
        <v>0</v>
      </c>
      <c r="H33" s="12"/>
    </row>
    <row r="34" spans="1:8">
      <c r="A34" s="4">
        <f>Položky!A23</f>
        <v>17</v>
      </c>
      <c r="B34" s="5" t="str">
        <f>Položky!B23</f>
        <v>Zednická lžíce 160x110 mm</v>
      </c>
      <c r="C34" s="21" t="str">
        <f>Položky!C23</f>
        <v>ks</v>
      </c>
      <c r="D34" s="20">
        <f>Položky!D23</f>
        <v>28.6</v>
      </c>
      <c r="E34" s="6"/>
      <c r="F34" s="7">
        <f>$E$3*Položky!E23</f>
        <v>13</v>
      </c>
      <c r="G34" s="22">
        <f t="shared" si="0"/>
        <v>0</v>
      </c>
      <c r="H34" s="12"/>
    </row>
    <row r="35" spans="1:8">
      <c r="A35" s="4">
        <f>Položky!A24</f>
        <v>18</v>
      </c>
      <c r="B35" s="5" t="str">
        <f>Položky!B24</f>
        <v>Hladítko nerez 180x400 mm</v>
      </c>
      <c r="C35" s="21" t="str">
        <f>Položky!C24</f>
        <v>ks</v>
      </c>
      <c r="D35" s="20">
        <f>Položky!D24</f>
        <v>70.66</v>
      </c>
      <c r="E35" s="6"/>
      <c r="F35" s="7">
        <f>$E$3*Položky!E24</f>
        <v>13</v>
      </c>
      <c r="G35" s="22">
        <f t="shared" si="0"/>
        <v>0</v>
      </c>
      <c r="H35" s="12"/>
    </row>
    <row r="36" spans="1:8">
      <c r="A36" s="4">
        <f>Položky!A25</f>
        <v>19</v>
      </c>
      <c r="B36" s="5" t="str">
        <f>Položky!B25</f>
        <v>Hladítko ocel 500x140 mm</v>
      </c>
      <c r="C36" s="21" t="str">
        <f>Položky!C25</f>
        <v>ks</v>
      </c>
      <c r="D36" s="20">
        <f>Položky!D25</f>
        <v>100.21</v>
      </c>
      <c r="E36" s="6"/>
      <c r="F36" s="7">
        <f>$E$3*Položky!E25</f>
        <v>10</v>
      </c>
      <c r="G36" s="22">
        <f t="shared" si="0"/>
        <v>0</v>
      </c>
      <c r="H36" s="12"/>
    </row>
    <row r="37" spans="1:8">
      <c r="A37" s="4">
        <f>Položky!A26</f>
        <v>20</v>
      </c>
      <c r="B37" s="5" t="str">
        <f>Položky!B26</f>
        <v>Štětec plochý 4´´</v>
      </c>
      <c r="C37" s="21" t="str">
        <f>Položky!C26</f>
        <v>ks</v>
      </c>
      <c r="D37" s="20">
        <f>Položky!D26</f>
        <v>70.66</v>
      </c>
      <c r="E37" s="6"/>
      <c r="F37" s="7">
        <f>$E$3*Položky!E26</f>
        <v>22</v>
      </c>
      <c r="G37" s="22">
        <f t="shared" si="0"/>
        <v>0</v>
      </c>
      <c r="H37" s="12"/>
    </row>
    <row r="38" spans="1:8">
      <c r="A38" s="4">
        <f>Položky!A27</f>
        <v>21</v>
      </c>
      <c r="B38" s="5" t="str">
        <f>Položky!B27</f>
        <v>Vodováha 120cm ALU</v>
      </c>
      <c r="C38" s="21" t="str">
        <f>Položky!C27</f>
        <v>ks</v>
      </c>
      <c r="D38" s="20">
        <f>Položky!D27</f>
        <v>316.60000000000002</v>
      </c>
      <c r="E38" s="6"/>
      <c r="F38" s="7">
        <f>$E$3*Položky!E27</f>
        <v>4</v>
      </c>
      <c r="G38" s="22">
        <f t="shared" si="0"/>
        <v>0</v>
      </c>
      <c r="H38" s="12"/>
    </row>
    <row r="39" spans="1:8">
      <c r="A39" s="4">
        <f>Položky!A28</f>
        <v>22</v>
      </c>
      <c r="B39" s="5" t="str">
        <f>Položky!B28</f>
        <v>Krumpáč bez násady</v>
      </c>
      <c r="C39" s="21" t="str">
        <f>Položky!C28</f>
        <v>ks</v>
      </c>
      <c r="D39" s="20">
        <f>Položky!D28</f>
        <v>118.26</v>
      </c>
      <c r="E39" s="6"/>
      <c r="F39" s="7">
        <f>$E$3*Položky!E28</f>
        <v>22</v>
      </c>
      <c r="G39" s="22">
        <f t="shared" si="0"/>
        <v>0</v>
      </c>
      <c r="H39" s="12"/>
    </row>
    <row r="40" spans="1:8">
      <c r="A40" s="4">
        <f>Položky!A29</f>
        <v>23</v>
      </c>
      <c r="B40" s="5" t="str">
        <f>Položky!B29</f>
        <v>Krumáč násada</v>
      </c>
      <c r="C40" s="21" t="str">
        <f>Položky!C29</f>
        <v>ks</v>
      </c>
      <c r="D40" s="20">
        <f>Položky!D29</f>
        <v>62.73</v>
      </c>
      <c r="E40" s="6"/>
      <c r="F40" s="7">
        <f>$E$3*Položky!E29</f>
        <v>22</v>
      </c>
      <c r="G40" s="22">
        <f t="shared" si="0"/>
        <v>0</v>
      </c>
      <c r="H40" s="12"/>
    </row>
    <row r="41" spans="1:8">
      <c r="A41" s="4">
        <f>Položky!A30</f>
        <v>24</v>
      </c>
      <c r="B41" s="5" t="str">
        <f>Položky!B30</f>
        <v>Lopata malá AL</v>
      </c>
      <c r="C41" s="21" t="str">
        <f>Položky!C30</f>
        <v>ks</v>
      </c>
      <c r="D41" s="20">
        <f>Položky!D30</f>
        <v>71.400000000000006</v>
      </c>
      <c r="E41" s="6"/>
      <c r="F41" s="7">
        <f>$E$3*Položky!E30</f>
        <v>30</v>
      </c>
      <c r="G41" s="22">
        <f t="shared" si="0"/>
        <v>0</v>
      </c>
      <c r="H41" s="12"/>
    </row>
    <row r="42" spans="1:8">
      <c r="A42" s="4">
        <f>Položky!A31</f>
        <v>25</v>
      </c>
      <c r="B42" s="5" t="str">
        <f>Položky!B31</f>
        <v>Lopata velká AL</v>
      </c>
      <c r="C42" s="21" t="str">
        <f>Položky!C31</f>
        <v>ks</v>
      </c>
      <c r="D42" s="20">
        <f>Položky!D31</f>
        <v>95.21</v>
      </c>
      <c r="E42" s="6"/>
      <c r="F42" s="7">
        <f>$E$3*Položky!E31</f>
        <v>30</v>
      </c>
      <c r="G42" s="22">
        <f t="shared" si="0"/>
        <v>0</v>
      </c>
      <c r="H42" s="12"/>
    </row>
    <row r="43" spans="1:8">
      <c r="A43" s="4">
        <f>Položky!A32</f>
        <v>26</v>
      </c>
      <c r="B43" s="5" t="str">
        <f>Položky!B32</f>
        <v>Násada na lopatu</v>
      </c>
      <c r="C43" s="21" t="str">
        <f>Položky!C32</f>
        <v>ks</v>
      </c>
      <c r="D43" s="20">
        <f>Položky!D32</f>
        <v>57</v>
      </c>
      <c r="E43" s="6"/>
      <c r="F43" s="7">
        <f>$E$3*Položky!E32</f>
        <v>39</v>
      </c>
      <c r="G43" s="22">
        <f t="shared" si="0"/>
        <v>0</v>
      </c>
      <c r="H43" s="12"/>
    </row>
    <row r="44" spans="1:8">
      <c r="A44" s="4">
        <f>Položky!A33</f>
        <v>27</v>
      </c>
      <c r="B44" s="5" t="str">
        <f>Položky!B33</f>
        <v>Lopata AL nasezená malá</v>
      </c>
      <c r="C44" s="21" t="str">
        <f>Položky!C33</f>
        <v>ks</v>
      </c>
      <c r="D44" s="20">
        <f>Položky!D33</f>
        <v>140</v>
      </c>
      <c r="E44" s="6"/>
      <c r="F44" s="7">
        <f>$E$3*Položky!E33</f>
        <v>26</v>
      </c>
      <c r="G44" s="22">
        <f t="shared" si="0"/>
        <v>0</v>
      </c>
      <c r="H44" s="12"/>
    </row>
    <row r="45" spans="1:8">
      <c r="A45" s="4">
        <f>Položky!A34</f>
        <v>28</v>
      </c>
      <c r="B45" s="5" t="str">
        <f>Položky!B34</f>
        <v>Lopata AL nasazená velká</v>
      </c>
      <c r="C45" s="21" t="str">
        <f>Položky!C34</f>
        <v>ks</v>
      </c>
      <c r="D45" s="20">
        <f>Položky!D34</f>
        <v>163</v>
      </c>
      <c r="E45" s="6"/>
      <c r="F45" s="7">
        <f>$E$3*Položky!E34</f>
        <v>26</v>
      </c>
      <c r="G45" s="22">
        <f t="shared" si="0"/>
        <v>0</v>
      </c>
      <c r="H45" s="12"/>
    </row>
    <row r="46" spans="1:8">
      <c r="A46" s="4">
        <f>Položky!A35</f>
        <v>29</v>
      </c>
      <c r="B46" s="5" t="str">
        <f>Položky!B35</f>
        <v>Lopata srdcová s násadou</v>
      </c>
      <c r="C46" s="21" t="str">
        <f>Položky!C35</f>
        <v>ks</v>
      </c>
      <c r="D46" s="20">
        <f>Položky!D35</f>
        <v>122</v>
      </c>
      <c r="E46" s="6"/>
      <c r="F46" s="7">
        <f>$E$3*Položky!E35</f>
        <v>26</v>
      </c>
      <c r="G46" s="22">
        <f t="shared" si="0"/>
        <v>0</v>
      </c>
      <c r="H46" s="12"/>
    </row>
    <row r="47" spans="1:8">
      <c r="A47" s="4">
        <f>Položky!A36</f>
        <v>30</v>
      </c>
      <c r="B47" s="5" t="str">
        <f>Položky!B36</f>
        <v>Koště silniční</v>
      </c>
      <c r="C47" s="21" t="str">
        <f>Položky!C36</f>
        <v>ks</v>
      </c>
      <c r="D47" s="20">
        <f>Položky!D36</f>
        <v>169</v>
      </c>
      <c r="E47" s="6"/>
      <c r="F47" s="7">
        <f>$E$3*Položky!E36</f>
        <v>22</v>
      </c>
      <c r="G47" s="22">
        <f t="shared" si="0"/>
        <v>0</v>
      </c>
      <c r="H47" s="12"/>
    </row>
    <row r="48" spans="1:8">
      <c r="A48" s="4">
        <f>Položky!A37</f>
        <v>31</v>
      </c>
      <c r="B48" s="5" t="str">
        <f>Položky!B37</f>
        <v xml:space="preserve">Hrábě železné s násadou </v>
      </c>
      <c r="C48" s="21" t="str">
        <f>Položky!C37</f>
        <v>ks</v>
      </c>
      <c r="D48" s="20">
        <f>Položky!D37</f>
        <v>200</v>
      </c>
      <c r="E48" s="6"/>
      <c r="F48" s="7">
        <f>$E$3*Položky!E37</f>
        <v>17</v>
      </c>
      <c r="G48" s="22">
        <f t="shared" si="0"/>
        <v>0</v>
      </c>
      <c r="H48" s="12"/>
    </row>
    <row r="49" spans="1:8">
      <c r="A49" s="4">
        <f>Položky!A38</f>
        <v>32</v>
      </c>
      <c r="B49" s="5" t="str">
        <f>Položky!B38</f>
        <v>Násada na železné hrábě</v>
      </c>
      <c r="C49" s="21" t="str">
        <f>Položky!C38</f>
        <v>ks</v>
      </c>
      <c r="D49" s="20">
        <f>Položky!D38</f>
        <v>51.48</v>
      </c>
      <c r="E49" s="6"/>
      <c r="F49" s="7">
        <f>$E$3*Položky!E38</f>
        <v>35</v>
      </c>
      <c r="G49" s="22">
        <f t="shared" si="0"/>
        <v>0</v>
      </c>
      <c r="H49" s="12"/>
    </row>
    <row r="50" spans="1:8">
      <c r="A50" s="4">
        <f>Položky!A39</f>
        <v>33</v>
      </c>
      <c r="B50" s="5" t="str">
        <f>Položky!B39</f>
        <v>Kladivo 800g</v>
      </c>
      <c r="C50" s="21" t="str">
        <f>Položky!C39</f>
        <v>ks</v>
      </c>
      <c r="D50" s="20">
        <f>Položky!D39</f>
        <v>144</v>
      </c>
      <c r="E50" s="6"/>
      <c r="F50" s="7">
        <f>$E$3*Položky!E39</f>
        <v>13</v>
      </c>
      <c r="G50" s="22">
        <f t="shared" si="0"/>
        <v>0</v>
      </c>
      <c r="H50" s="12"/>
    </row>
    <row r="51" spans="1:8">
      <c r="A51" s="4">
        <f>Položky!A40</f>
        <v>34</v>
      </c>
      <c r="B51" s="5" t="str">
        <f>Položky!B40</f>
        <v>Kladivo 600g</v>
      </c>
      <c r="C51" s="21" t="str">
        <f>Položky!C40</f>
        <v>ks</v>
      </c>
      <c r="D51" s="20">
        <f>Položky!D40</f>
        <v>119</v>
      </c>
      <c r="E51" s="6"/>
      <c r="F51" s="7">
        <f>$E$3*Položky!E40</f>
        <v>13</v>
      </c>
      <c r="G51" s="22">
        <f t="shared" si="0"/>
        <v>0</v>
      </c>
      <c r="H51" s="12"/>
    </row>
    <row r="52" spans="1:8">
      <c r="A52" s="4">
        <f>Položky!A41</f>
        <v>35</v>
      </c>
      <c r="B52" s="5" t="str">
        <f>Položky!B41</f>
        <v>Sekera 600g</v>
      </c>
      <c r="C52" s="21" t="str">
        <f>Položky!C41</f>
        <v>ks</v>
      </c>
      <c r="D52" s="20">
        <f>Položky!D41</f>
        <v>200</v>
      </c>
      <c r="E52" s="6"/>
      <c r="F52" s="7">
        <f>$E$3*Položky!E41</f>
        <v>4</v>
      </c>
      <c r="G52" s="22">
        <f t="shared" si="0"/>
        <v>0</v>
      </c>
      <c r="H52" s="12"/>
    </row>
    <row r="53" spans="1:8">
      <c r="A53" s="4">
        <f>Položky!A42</f>
        <v>36</v>
      </c>
      <c r="B53" s="5" t="str">
        <f>Položky!B42</f>
        <v>Šroubovák plochý 10x160 mm</v>
      </c>
      <c r="C53" s="21" t="str">
        <f>Položky!C42</f>
        <v>ks</v>
      </c>
      <c r="D53" s="20">
        <f>Položky!D42</f>
        <v>42</v>
      </c>
      <c r="E53" s="6"/>
      <c r="F53" s="7">
        <f>$E$3*Položky!E42</f>
        <v>13</v>
      </c>
      <c r="G53" s="22">
        <f t="shared" si="0"/>
        <v>0</v>
      </c>
      <c r="H53" s="12"/>
    </row>
    <row r="54" spans="1:8">
      <c r="A54" s="4">
        <f>Položky!A43</f>
        <v>37</v>
      </c>
      <c r="B54" s="5" t="str">
        <f>Položky!B43</f>
        <v>Šroubovák křížový 3x150 mm</v>
      </c>
      <c r="C54" s="21" t="str">
        <f>Položky!C43</f>
        <v>ks</v>
      </c>
      <c r="D54" s="20">
        <f>Položky!D43</f>
        <v>49</v>
      </c>
      <c r="E54" s="6"/>
      <c r="F54" s="7">
        <f>$E$3*Položky!E43</f>
        <v>13</v>
      </c>
      <c r="G54" s="22">
        <f t="shared" si="0"/>
        <v>0</v>
      </c>
      <c r="H54" s="12"/>
    </row>
    <row r="55" spans="1:8">
      <c r="A55" s="4">
        <f>Položky!A44</f>
        <v>38</v>
      </c>
      <c r="B55" s="5" t="str">
        <f>Položky!B44</f>
        <v>Klíč očkoplochý 20 mm</v>
      </c>
      <c r="C55" s="21" t="str">
        <f>Položky!C44</f>
        <v>ks</v>
      </c>
      <c r="D55" s="20">
        <f>Položky!D44</f>
        <v>51.24</v>
      </c>
      <c r="E55" s="6"/>
      <c r="F55" s="7">
        <f>$E$3*Položky!E44</f>
        <v>13</v>
      </c>
      <c r="G55" s="22">
        <f t="shared" si="0"/>
        <v>0</v>
      </c>
      <c r="H55" s="12"/>
    </row>
    <row r="56" spans="1:8" ht="18" customHeight="1">
      <c r="A56" s="63" t="s">
        <v>36</v>
      </c>
      <c r="B56" s="64"/>
      <c r="C56" s="64"/>
      <c r="D56" s="64"/>
      <c r="E56" s="64"/>
      <c r="F56" s="65"/>
      <c r="G56" s="23">
        <f>SUM(G18:G55)</f>
        <v>0</v>
      </c>
      <c r="H56" s="13"/>
    </row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6">
    <mergeCell ref="A2:D2"/>
    <mergeCell ref="A56:F56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2"/>
  <sheetViews>
    <sheetView topLeftCell="A37" zoomScaleNormal="100" workbookViewId="0">
      <selection activeCell="D19" sqref="D19"/>
    </sheetView>
  </sheetViews>
  <sheetFormatPr defaultRowHeight="14.4"/>
  <cols>
    <col min="1" max="1" width="5.88671875" customWidth="1"/>
    <col min="2" max="2" width="33.88671875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47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78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97</v>
      </c>
      <c r="F10" s="39"/>
      <c r="G10" s="42">
        <v>737285651</v>
      </c>
      <c r="H10" s="14"/>
    </row>
    <row r="11" spans="1:8" ht="15" customHeight="1">
      <c r="A11" s="50"/>
      <c r="B11" s="29"/>
      <c r="C11" s="47"/>
      <c r="D11" s="47"/>
      <c r="E11" s="40" t="s">
        <v>98</v>
      </c>
      <c r="F11" s="39"/>
      <c r="G11" s="42">
        <v>737285658</v>
      </c>
      <c r="H11" s="14"/>
    </row>
    <row r="12" spans="1:8" ht="15" customHeight="1">
      <c r="A12" s="50"/>
      <c r="B12" s="29"/>
      <c r="C12" s="47"/>
      <c r="D12" s="47"/>
      <c r="E12" s="40" t="s">
        <v>99</v>
      </c>
      <c r="F12" s="39"/>
      <c r="G12" s="61">
        <v>737285603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59" t="s">
        <v>110</v>
      </c>
      <c r="F13" s="60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1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56"/>
      <c r="B18" s="56"/>
      <c r="C18" s="56"/>
      <c r="D18" s="56"/>
      <c r="E18" s="28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t="shared" ref="G21:G57" si="0">E21*F21</f>
        <v>0</v>
      </c>
      <c r="H21" s="12"/>
    </row>
    <row r="22" spans="1:8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316.60000000000002</v>
      </c>
      <c r="E40" s="6"/>
      <c r="F40" s="7">
        <f>$E$3*Položky!E27</f>
        <v>12</v>
      </c>
      <c r="G40" s="22">
        <f t="shared" si="0"/>
        <v>0</v>
      </c>
      <c r="H40" s="12"/>
    </row>
    <row r="41" spans="1:8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71.400000000000006</v>
      </c>
      <c r="E43" s="6"/>
      <c r="F43" s="7">
        <f>$E$3*Položky!E30</f>
        <v>90</v>
      </c>
      <c r="G43" s="22">
        <f t="shared" si="0"/>
        <v>0</v>
      </c>
      <c r="H43" s="12"/>
    </row>
    <row r="44" spans="1:8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51"/>
  <sheetViews>
    <sheetView topLeftCell="A13" zoomScaleNormal="100" workbookViewId="0">
      <selection activeCell="D18" sqref="D18"/>
    </sheetView>
  </sheetViews>
  <sheetFormatPr defaultRowHeight="14.4"/>
  <cols>
    <col min="1" max="1" width="5.88671875" customWidth="1"/>
    <col min="2" max="2" width="34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46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2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172000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77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100</v>
      </c>
      <c r="F10" s="39"/>
      <c r="G10" s="42">
        <v>606626572</v>
      </c>
      <c r="H10" s="14"/>
    </row>
    <row r="11" spans="1:8" ht="15" customHeight="1">
      <c r="A11" s="50"/>
      <c r="B11" s="29"/>
      <c r="C11" s="47"/>
      <c r="D11" s="47"/>
      <c r="E11" s="40" t="s">
        <v>101</v>
      </c>
      <c r="F11" s="39"/>
      <c r="G11" s="42">
        <v>724434135</v>
      </c>
      <c r="H11" s="14"/>
    </row>
    <row r="12" spans="1:8" ht="15" customHeight="1">
      <c r="A12" s="50">
        <v>7</v>
      </c>
      <c r="B12" s="47" t="s">
        <v>112</v>
      </c>
      <c r="C12" s="47"/>
      <c r="D12" s="49"/>
      <c r="E12" s="59" t="s">
        <v>110</v>
      </c>
      <c r="F12" s="60"/>
      <c r="G12" s="46" t="s">
        <v>109</v>
      </c>
      <c r="H12" s="14"/>
    </row>
    <row r="13" spans="1:8" ht="15" customHeight="1">
      <c r="A13" s="56"/>
      <c r="B13" s="56"/>
      <c r="C13" s="56"/>
      <c r="D13" s="56"/>
      <c r="E13" s="35"/>
      <c r="F13" s="36"/>
      <c r="G13" s="38"/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B15" s="43" t="s">
        <v>111</v>
      </c>
      <c r="C15" s="56"/>
      <c r="D15" s="56"/>
      <c r="E15" s="28"/>
      <c r="F15" s="19"/>
      <c r="H15" s="14"/>
    </row>
    <row r="16" spans="1:8" ht="15" customHeight="1">
      <c r="A16" s="50">
        <v>8</v>
      </c>
      <c r="B16" s="51" t="s">
        <v>114</v>
      </c>
      <c r="C16" s="47"/>
      <c r="D16" s="47"/>
      <c r="E16" s="28"/>
      <c r="F16" s="19"/>
      <c r="G16" s="48"/>
      <c r="H16" s="14"/>
    </row>
    <row r="17" spans="1:8" ht="15" customHeight="1">
      <c r="A17" s="56"/>
      <c r="B17" s="56"/>
      <c r="C17" s="56"/>
      <c r="D17" s="56"/>
      <c r="E17" s="28"/>
      <c r="F17" s="19"/>
      <c r="H17" s="14"/>
    </row>
    <row r="18" spans="1:8" ht="55.2">
      <c r="A18" s="3" t="s">
        <v>0</v>
      </c>
      <c r="B18" s="3" t="s">
        <v>1</v>
      </c>
      <c r="C18" s="3" t="s">
        <v>2</v>
      </c>
      <c r="D18" s="3" t="s">
        <v>119</v>
      </c>
      <c r="E18" s="3" t="s">
        <v>28</v>
      </c>
      <c r="F18" s="17" t="s">
        <v>29</v>
      </c>
      <c r="G18" s="3" t="s">
        <v>37</v>
      </c>
      <c r="H18" s="11"/>
    </row>
    <row r="19" spans="1:8">
      <c r="A19" s="4">
        <f>Položky!A7</f>
        <v>1</v>
      </c>
      <c r="B19" s="5" t="str">
        <f>Položky!B7</f>
        <v>KARI síť 2x3m, 150x150x6 mm</v>
      </c>
      <c r="C19" s="21" t="str">
        <f>Položky!C7</f>
        <v>ks</v>
      </c>
      <c r="D19" s="20">
        <f>Položky!D7</f>
        <v>407</v>
      </c>
      <c r="E19" s="6"/>
      <c r="F19" s="7">
        <f>$E$3*Položky!E7</f>
        <v>8</v>
      </c>
      <c r="G19" s="22">
        <f>E19*F19</f>
        <v>0</v>
      </c>
      <c r="H19" s="12"/>
    </row>
    <row r="20" spans="1:8">
      <c r="A20" s="4">
        <f>Položky!A8</f>
        <v>2</v>
      </c>
      <c r="B20" s="5" t="str">
        <f>Položky!B8</f>
        <v>Armovací dráty Ø10mm, 6m</v>
      </c>
      <c r="C20" s="21" t="str">
        <f>Položky!C8</f>
        <v>ks</v>
      </c>
      <c r="D20" s="20">
        <f>Položky!D8</f>
        <v>79</v>
      </c>
      <c r="E20" s="6"/>
      <c r="F20" s="7">
        <f>$E$3*Položky!E8</f>
        <v>20</v>
      </c>
      <c r="G20" s="22">
        <f t="shared" ref="G20:G56" si="0">E20*F20</f>
        <v>0</v>
      </c>
      <c r="H20" s="12"/>
    </row>
    <row r="21" spans="1:8">
      <c r="A21" s="4">
        <f>Položky!A9</f>
        <v>3</v>
      </c>
      <c r="B21" s="5" t="str">
        <f>Položky!B9</f>
        <v>Skleněná tkanina perlinka</v>
      </c>
      <c r="C21" s="21" t="str">
        <f>Položky!C9</f>
        <v>m2</v>
      </c>
      <c r="D21" s="20">
        <f>Položky!D9</f>
        <v>20</v>
      </c>
      <c r="E21" s="6"/>
      <c r="F21" s="7">
        <f>$E$3*Položky!E9</f>
        <v>48</v>
      </c>
      <c r="G21" s="22">
        <f t="shared" si="0"/>
        <v>0</v>
      </c>
      <c r="H21" s="12"/>
    </row>
    <row r="22" spans="1:8">
      <c r="A22" s="4">
        <f>Položky!A10</f>
        <v>4</v>
      </c>
      <c r="B22" s="5" t="str">
        <f>Položky!B10</f>
        <v>Akrylátová penetrace 5l (5kg)</v>
      </c>
      <c r="C22" s="21" t="str">
        <f>Položky!C10</f>
        <v>ks</v>
      </c>
      <c r="D22" s="20">
        <f>Položky!D10</f>
        <v>215</v>
      </c>
      <c r="E22" s="6"/>
      <c r="F22" s="7">
        <f>$E$3*Položky!E10</f>
        <v>40</v>
      </c>
      <c r="G22" s="22">
        <f t="shared" si="0"/>
        <v>0</v>
      </c>
      <c r="H22" s="12"/>
    </row>
    <row r="23" spans="1:8">
      <c r="A23" s="4">
        <f>Položky!A11</f>
        <v>5</v>
      </c>
      <c r="B23" s="5" t="str">
        <f>Položky!B11</f>
        <v>Sanační omítka 25 kg</v>
      </c>
      <c r="C23" s="21" t="str">
        <f>Položky!C11</f>
        <v>pytel</v>
      </c>
      <c r="D23" s="20">
        <f>Položky!D11</f>
        <v>253</v>
      </c>
      <c r="E23" s="6"/>
      <c r="F23" s="7">
        <f>$E$3*Položky!E11</f>
        <v>26</v>
      </c>
      <c r="G23" s="22">
        <f t="shared" si="0"/>
        <v>0</v>
      </c>
      <c r="H23" s="12"/>
    </row>
    <row r="24" spans="1:8">
      <c r="A24" s="4">
        <f>Položky!A12</f>
        <v>6</v>
      </c>
      <c r="B24" s="5" t="str">
        <f>Položky!B12</f>
        <v>Vápenná omítka 30kg</v>
      </c>
      <c r="C24" s="21" t="str">
        <f>Položky!C12</f>
        <v>pytel</v>
      </c>
      <c r="D24" s="20">
        <f>Položky!D12</f>
        <v>135</v>
      </c>
      <c r="E24" s="6"/>
      <c r="F24" s="7">
        <f>$E$3*Položky!E12</f>
        <v>44</v>
      </c>
      <c r="G24" s="22">
        <f t="shared" si="0"/>
        <v>0</v>
      </c>
      <c r="H24" s="12"/>
    </row>
    <row r="25" spans="1:8">
      <c r="A25" s="4">
        <f>Položky!A13</f>
        <v>7</v>
      </c>
      <c r="B25" s="5" t="str">
        <f>Položky!B13</f>
        <v>Postřik sanační 30kg</v>
      </c>
      <c r="C25" s="21" t="str">
        <f>Položky!C13</f>
        <v>pytel</v>
      </c>
      <c r="D25" s="20">
        <f>Položky!D13</f>
        <v>162</v>
      </c>
      <c r="E25" s="6"/>
      <c r="F25" s="7">
        <f>$E$3*Položky!E13</f>
        <v>44</v>
      </c>
      <c r="G25" s="22">
        <f t="shared" si="0"/>
        <v>0</v>
      </c>
      <c r="H25" s="12"/>
    </row>
    <row r="26" spans="1:8">
      <c r="A26" s="4">
        <f>Položky!A14</f>
        <v>8</v>
      </c>
      <c r="B26" s="5" t="str">
        <f>Položky!B14</f>
        <v>Malta zdící (5 Mpa) 30kg</v>
      </c>
      <c r="C26" s="21" t="str">
        <f>Položky!C14</f>
        <v>pytel</v>
      </c>
      <c r="D26" s="20">
        <f>Položky!D14</f>
        <v>79</v>
      </c>
      <c r="E26" s="6"/>
      <c r="F26" s="7">
        <f>$E$3*Položky!E14</f>
        <v>44</v>
      </c>
      <c r="G26" s="22">
        <f t="shared" si="0"/>
        <v>0</v>
      </c>
      <c r="H26" s="12"/>
    </row>
    <row r="27" spans="1:8">
      <c r="A27" s="4">
        <f>Položky!A15</f>
        <v>9</v>
      </c>
      <c r="B27" s="5" t="str">
        <f>Položky!B15</f>
        <v>Cementový potěr hrubý 30 - 25 kg</v>
      </c>
      <c r="C27" s="21" t="str">
        <f>Položky!C15</f>
        <v>pytel</v>
      </c>
      <c r="D27" s="20">
        <f>Položky!D15</f>
        <v>85</v>
      </c>
      <c r="E27" s="6"/>
      <c r="F27" s="7">
        <f>$E$3*Položky!E15</f>
        <v>44</v>
      </c>
      <c r="G27" s="22">
        <f t="shared" si="0"/>
        <v>0</v>
      </c>
      <c r="H27" s="12"/>
    </row>
    <row r="28" spans="1:8">
      <c r="A28" s="4">
        <f>Položky!A16</f>
        <v>10</v>
      </c>
      <c r="B28" s="5" t="str">
        <f>Položky!B16</f>
        <v>Cementový potěr jemný 30 - 25 kg</v>
      </c>
      <c r="C28" s="21" t="str">
        <f>Položky!C16</f>
        <v>pytel</v>
      </c>
      <c r="D28" s="20">
        <f>Položky!D16</f>
        <v>82</v>
      </c>
      <c r="E28" s="6"/>
      <c r="F28" s="7">
        <f>$E$3*Položky!E16</f>
        <v>44</v>
      </c>
      <c r="G28" s="22">
        <f t="shared" si="0"/>
        <v>0</v>
      </c>
      <c r="H28" s="12"/>
    </row>
    <row r="29" spans="1:8">
      <c r="A29" s="4">
        <f>Položky!A17</f>
        <v>11</v>
      </c>
      <c r="B29" s="5" t="str">
        <f>Položky!B17</f>
        <v>Cement CEM II - 25 kg</v>
      </c>
      <c r="C29" s="21" t="str">
        <f>Položky!C17</f>
        <v>pytel</v>
      </c>
      <c r="D29" s="20">
        <f>Položky!D17</f>
        <v>71.25</v>
      </c>
      <c r="E29" s="6"/>
      <c r="F29" s="7">
        <f>$E$3*Položky!E17</f>
        <v>434</v>
      </c>
      <c r="G29" s="22">
        <f t="shared" si="0"/>
        <v>0</v>
      </c>
      <c r="H29" s="12"/>
    </row>
    <row r="30" spans="1:8">
      <c r="A30" s="4">
        <f>Položky!A18</f>
        <v>12</v>
      </c>
      <c r="B30" s="5" t="str">
        <f>Položky!B18</f>
        <v>Lepidlo standart 25kg</v>
      </c>
      <c r="C30" s="21" t="str">
        <f>Položky!C18</f>
        <v>pytel</v>
      </c>
      <c r="D30" s="20">
        <f>Položky!D18</f>
        <v>103</v>
      </c>
      <c r="E30" s="6"/>
      <c r="F30" s="7">
        <f>$E$3*Položky!E18</f>
        <v>44</v>
      </c>
      <c r="G30" s="22">
        <f t="shared" si="0"/>
        <v>0</v>
      </c>
      <c r="H30" s="12"/>
    </row>
    <row r="31" spans="1:8">
      <c r="A31" s="4">
        <f>Položky!A19</f>
        <v>13</v>
      </c>
      <c r="B31" s="5" t="str">
        <f>Položky!B19</f>
        <v>Roura drenážní Ø80mm</v>
      </c>
      <c r="C31" s="21" t="str">
        <f>Položky!C19</f>
        <v>bm</v>
      </c>
      <c r="D31" s="20">
        <f>Položky!D19</f>
        <v>23.47</v>
      </c>
      <c r="E31" s="6"/>
      <c r="F31" s="7">
        <f>$E$3*Položky!E19</f>
        <v>16</v>
      </c>
      <c r="G31" s="22">
        <f t="shared" si="0"/>
        <v>0</v>
      </c>
      <c r="H31" s="12"/>
    </row>
    <row r="32" spans="1:8">
      <c r="A32" s="4">
        <f>Položky!A20</f>
        <v>14</v>
      </c>
      <c r="B32" s="5" t="str">
        <f>Položky!B20</f>
        <v>Roura drenážní Ø100mm</v>
      </c>
      <c r="C32" s="21" t="str">
        <f>Položky!C20</f>
        <v>bm</v>
      </c>
      <c r="D32" s="20">
        <f>Položky!D20</f>
        <v>45</v>
      </c>
      <c r="E32" s="6"/>
      <c r="F32" s="7">
        <f>$E$3*Položky!E20</f>
        <v>16</v>
      </c>
      <c r="G32" s="22">
        <f t="shared" si="0"/>
        <v>0</v>
      </c>
      <c r="H32" s="12"/>
    </row>
    <row r="33" spans="1:8">
      <c r="A33" s="4">
        <f>Položky!A21</f>
        <v>15</v>
      </c>
      <c r="B33" s="5" t="str">
        <f>Položky!B21</f>
        <v>Ztracené bednění 300/250/500 mm</v>
      </c>
      <c r="C33" s="21" t="str">
        <f>Položky!C21</f>
        <v>ks</v>
      </c>
      <c r="D33" s="20">
        <f>Položky!D21</f>
        <v>29.25</v>
      </c>
      <c r="E33" s="6"/>
      <c r="F33" s="7">
        <f>$E$3*Položky!E21</f>
        <v>86</v>
      </c>
      <c r="G33" s="22">
        <f t="shared" si="0"/>
        <v>0</v>
      </c>
      <c r="H33" s="12"/>
    </row>
    <row r="34" spans="1:8">
      <c r="A34" s="4">
        <f>Položky!A22</f>
        <v>16</v>
      </c>
      <c r="B34" s="5" t="str">
        <f>Položky!B22</f>
        <v>Žlab odvodňovací betonový 330x600 mm</v>
      </c>
      <c r="C34" s="21" t="str">
        <f>Položky!C22</f>
        <v>ks</v>
      </c>
      <c r="D34" s="20">
        <f>Položky!D22</f>
        <v>47</v>
      </c>
      <c r="E34" s="6"/>
      <c r="F34" s="7">
        <f>$E$3*Položky!E22</f>
        <v>86</v>
      </c>
      <c r="G34" s="22">
        <f t="shared" si="0"/>
        <v>0</v>
      </c>
      <c r="H34" s="12"/>
    </row>
    <row r="35" spans="1:8">
      <c r="A35" s="4">
        <f>Položky!A23</f>
        <v>17</v>
      </c>
      <c r="B35" s="5" t="str">
        <f>Položky!B23</f>
        <v>Zednická lžíce 160x110 mm</v>
      </c>
      <c r="C35" s="21" t="str">
        <f>Položky!C23</f>
        <v>ks</v>
      </c>
      <c r="D35" s="20">
        <f>Položky!D23</f>
        <v>28.6</v>
      </c>
      <c r="E35" s="6"/>
      <c r="F35" s="7">
        <f>$E$3*Položky!E23</f>
        <v>26</v>
      </c>
      <c r="G35" s="22">
        <f t="shared" si="0"/>
        <v>0</v>
      </c>
      <c r="H35" s="12"/>
    </row>
    <row r="36" spans="1:8">
      <c r="A36" s="4">
        <f>Položky!A24</f>
        <v>18</v>
      </c>
      <c r="B36" s="5" t="str">
        <f>Položky!B24</f>
        <v>Hladítko nerez 180x400 mm</v>
      </c>
      <c r="C36" s="21" t="str">
        <f>Položky!C24</f>
        <v>ks</v>
      </c>
      <c r="D36" s="20">
        <f>Položky!D24</f>
        <v>70.66</v>
      </c>
      <c r="E36" s="6"/>
      <c r="F36" s="7">
        <f>$E$3*Položky!E24</f>
        <v>26</v>
      </c>
      <c r="G36" s="22">
        <f t="shared" si="0"/>
        <v>0</v>
      </c>
      <c r="H36" s="12"/>
    </row>
    <row r="37" spans="1:8">
      <c r="A37" s="4">
        <f>Položky!A25</f>
        <v>19</v>
      </c>
      <c r="B37" s="5" t="str">
        <f>Položky!B25</f>
        <v>Hladítko ocel 500x140 mm</v>
      </c>
      <c r="C37" s="21" t="str">
        <f>Položky!C25</f>
        <v>ks</v>
      </c>
      <c r="D37" s="20">
        <f>Položky!D25</f>
        <v>100.21</v>
      </c>
      <c r="E37" s="6"/>
      <c r="F37" s="7">
        <f>$E$3*Položky!E25</f>
        <v>20</v>
      </c>
      <c r="G37" s="22">
        <f t="shared" si="0"/>
        <v>0</v>
      </c>
      <c r="H37" s="12"/>
    </row>
    <row r="38" spans="1:8">
      <c r="A38" s="4">
        <f>Položky!A26</f>
        <v>20</v>
      </c>
      <c r="B38" s="5" t="str">
        <f>Položky!B26</f>
        <v>Štětec plochý 4´´</v>
      </c>
      <c r="C38" s="21" t="str">
        <f>Položky!C26</f>
        <v>ks</v>
      </c>
      <c r="D38" s="20">
        <f>Položky!D26</f>
        <v>70.66</v>
      </c>
      <c r="E38" s="6"/>
      <c r="F38" s="7">
        <f>$E$3*Položky!E26</f>
        <v>44</v>
      </c>
      <c r="G38" s="22">
        <f t="shared" si="0"/>
        <v>0</v>
      </c>
      <c r="H38" s="12"/>
    </row>
    <row r="39" spans="1:8">
      <c r="A39" s="4">
        <f>Položky!A27</f>
        <v>21</v>
      </c>
      <c r="B39" s="5" t="str">
        <f>Položky!B27</f>
        <v>Vodováha 120cm ALU</v>
      </c>
      <c r="C39" s="21" t="str">
        <f>Položky!C27</f>
        <v>ks</v>
      </c>
      <c r="D39" s="20">
        <f>Položky!D27</f>
        <v>316.60000000000002</v>
      </c>
      <c r="E39" s="6"/>
      <c r="F39" s="7">
        <f>$E$3*Položky!E27</f>
        <v>8</v>
      </c>
      <c r="G39" s="22">
        <f t="shared" si="0"/>
        <v>0</v>
      </c>
      <c r="H39" s="12"/>
    </row>
    <row r="40" spans="1:8">
      <c r="A40" s="4">
        <f>Položky!A28</f>
        <v>22</v>
      </c>
      <c r="B40" s="5" t="str">
        <f>Položky!B28</f>
        <v>Krumpáč bez násady</v>
      </c>
      <c r="C40" s="21" t="str">
        <f>Položky!C28</f>
        <v>ks</v>
      </c>
      <c r="D40" s="20">
        <f>Položky!D28</f>
        <v>118.26</v>
      </c>
      <c r="E40" s="6"/>
      <c r="F40" s="7">
        <f>$E$3*Položky!E28</f>
        <v>44</v>
      </c>
      <c r="G40" s="22">
        <f t="shared" si="0"/>
        <v>0</v>
      </c>
      <c r="H40" s="12"/>
    </row>
    <row r="41" spans="1:8">
      <c r="A41" s="4">
        <f>Položky!A29</f>
        <v>23</v>
      </c>
      <c r="B41" s="5" t="str">
        <f>Položky!B29</f>
        <v>Krumáč násada</v>
      </c>
      <c r="C41" s="21" t="str">
        <f>Položky!C29</f>
        <v>ks</v>
      </c>
      <c r="D41" s="20">
        <f>Položky!D29</f>
        <v>62.73</v>
      </c>
      <c r="E41" s="6"/>
      <c r="F41" s="7">
        <f>$E$3*Položky!E29</f>
        <v>44</v>
      </c>
      <c r="G41" s="22">
        <f t="shared" si="0"/>
        <v>0</v>
      </c>
      <c r="H41" s="12"/>
    </row>
    <row r="42" spans="1:8">
      <c r="A42" s="4">
        <f>Položky!A30</f>
        <v>24</v>
      </c>
      <c r="B42" s="5" t="str">
        <f>Položky!B30</f>
        <v>Lopata malá AL</v>
      </c>
      <c r="C42" s="21" t="str">
        <f>Položky!C30</f>
        <v>ks</v>
      </c>
      <c r="D42" s="20">
        <f>Položky!D30</f>
        <v>71.400000000000006</v>
      </c>
      <c r="E42" s="6"/>
      <c r="F42" s="7">
        <f>$E$3*Položky!E30</f>
        <v>60</v>
      </c>
      <c r="G42" s="22">
        <f t="shared" si="0"/>
        <v>0</v>
      </c>
      <c r="H42" s="12"/>
    </row>
    <row r="43" spans="1:8">
      <c r="A43" s="4">
        <f>Položky!A31</f>
        <v>25</v>
      </c>
      <c r="B43" s="5" t="str">
        <f>Položky!B31</f>
        <v>Lopata velká AL</v>
      </c>
      <c r="C43" s="21" t="str">
        <f>Položky!C31</f>
        <v>ks</v>
      </c>
      <c r="D43" s="20">
        <f>Položky!D31</f>
        <v>95.21</v>
      </c>
      <c r="E43" s="6"/>
      <c r="F43" s="7">
        <f>$E$3*Položky!E31</f>
        <v>60</v>
      </c>
      <c r="G43" s="22">
        <f t="shared" si="0"/>
        <v>0</v>
      </c>
      <c r="H43" s="12"/>
    </row>
    <row r="44" spans="1:8">
      <c r="A44" s="4">
        <f>Položky!A32</f>
        <v>26</v>
      </c>
      <c r="B44" s="5" t="str">
        <f>Položky!B32</f>
        <v>Násada na lopatu</v>
      </c>
      <c r="C44" s="21" t="str">
        <f>Položky!C32</f>
        <v>ks</v>
      </c>
      <c r="D44" s="20">
        <f>Položky!D32</f>
        <v>57</v>
      </c>
      <c r="E44" s="6"/>
      <c r="F44" s="7">
        <f>$E$3*Položky!E32</f>
        <v>78</v>
      </c>
      <c r="G44" s="22">
        <f t="shared" si="0"/>
        <v>0</v>
      </c>
      <c r="H44" s="12"/>
    </row>
    <row r="45" spans="1:8">
      <c r="A45" s="4">
        <f>Položky!A33</f>
        <v>27</v>
      </c>
      <c r="B45" s="5" t="str">
        <f>Položky!B33</f>
        <v>Lopata AL nasezená malá</v>
      </c>
      <c r="C45" s="21" t="str">
        <f>Položky!C33</f>
        <v>ks</v>
      </c>
      <c r="D45" s="20">
        <f>Položky!D33</f>
        <v>140</v>
      </c>
      <c r="E45" s="6"/>
      <c r="F45" s="7">
        <f>$E$3*Položky!E33</f>
        <v>52</v>
      </c>
      <c r="G45" s="22">
        <f t="shared" si="0"/>
        <v>0</v>
      </c>
      <c r="H45" s="12"/>
    </row>
    <row r="46" spans="1:8">
      <c r="A46" s="4">
        <f>Položky!A34</f>
        <v>28</v>
      </c>
      <c r="B46" s="5" t="str">
        <f>Položky!B34</f>
        <v>Lopata AL nasazená velká</v>
      </c>
      <c r="C46" s="21" t="str">
        <f>Položky!C34</f>
        <v>ks</v>
      </c>
      <c r="D46" s="20">
        <f>Položky!D34</f>
        <v>163</v>
      </c>
      <c r="E46" s="6"/>
      <c r="F46" s="7">
        <f>$E$3*Položky!E34</f>
        <v>52</v>
      </c>
      <c r="G46" s="22">
        <f t="shared" si="0"/>
        <v>0</v>
      </c>
      <c r="H46" s="12"/>
    </row>
    <row r="47" spans="1:8">
      <c r="A47" s="4">
        <f>Položky!A35</f>
        <v>29</v>
      </c>
      <c r="B47" s="5" t="str">
        <f>Položky!B35</f>
        <v>Lopata srdcová s násadou</v>
      </c>
      <c r="C47" s="21" t="str">
        <f>Položky!C35</f>
        <v>ks</v>
      </c>
      <c r="D47" s="20">
        <f>Položky!D35</f>
        <v>122</v>
      </c>
      <c r="E47" s="6"/>
      <c r="F47" s="7">
        <f>$E$3*Položky!E35</f>
        <v>52</v>
      </c>
      <c r="G47" s="22">
        <f t="shared" si="0"/>
        <v>0</v>
      </c>
      <c r="H47" s="12"/>
    </row>
    <row r="48" spans="1:8">
      <c r="A48" s="4">
        <f>Položky!A36</f>
        <v>30</v>
      </c>
      <c r="B48" s="5" t="str">
        <f>Položky!B36</f>
        <v>Koště silniční</v>
      </c>
      <c r="C48" s="21" t="str">
        <f>Položky!C36</f>
        <v>ks</v>
      </c>
      <c r="D48" s="20">
        <f>Položky!D36</f>
        <v>169</v>
      </c>
      <c r="E48" s="6"/>
      <c r="F48" s="7">
        <f>$E$3*Položky!E36</f>
        <v>44</v>
      </c>
      <c r="G48" s="22">
        <f t="shared" si="0"/>
        <v>0</v>
      </c>
      <c r="H48" s="12"/>
    </row>
    <row r="49" spans="1:8">
      <c r="A49" s="4">
        <f>Položky!A37</f>
        <v>31</v>
      </c>
      <c r="B49" s="5" t="str">
        <f>Položky!B37</f>
        <v xml:space="preserve">Hrábě železné s násadou </v>
      </c>
      <c r="C49" s="21" t="str">
        <f>Položky!C37</f>
        <v>ks</v>
      </c>
      <c r="D49" s="20">
        <f>Položky!D37</f>
        <v>200</v>
      </c>
      <c r="E49" s="6"/>
      <c r="F49" s="7">
        <f>$E$3*Položky!E37</f>
        <v>34</v>
      </c>
      <c r="G49" s="22">
        <f t="shared" si="0"/>
        <v>0</v>
      </c>
      <c r="H49" s="12"/>
    </row>
    <row r="50" spans="1:8">
      <c r="A50" s="4">
        <f>Položky!A38</f>
        <v>32</v>
      </c>
      <c r="B50" s="5" t="str">
        <f>Položky!B38</f>
        <v>Násada na železné hrábě</v>
      </c>
      <c r="C50" s="21" t="str">
        <f>Položky!C38</f>
        <v>ks</v>
      </c>
      <c r="D50" s="20">
        <f>Položky!D38</f>
        <v>51.48</v>
      </c>
      <c r="E50" s="6"/>
      <c r="F50" s="7">
        <f>$E$3*Položky!E38</f>
        <v>70</v>
      </c>
      <c r="G50" s="22">
        <f t="shared" si="0"/>
        <v>0</v>
      </c>
      <c r="H50" s="12"/>
    </row>
    <row r="51" spans="1:8">
      <c r="A51" s="4">
        <f>Položky!A39</f>
        <v>33</v>
      </c>
      <c r="B51" s="5" t="str">
        <f>Položky!B39</f>
        <v>Kladivo 800g</v>
      </c>
      <c r="C51" s="21" t="str">
        <f>Položky!C39</f>
        <v>ks</v>
      </c>
      <c r="D51" s="20">
        <f>Položky!D39</f>
        <v>144</v>
      </c>
      <c r="E51" s="6"/>
      <c r="F51" s="7">
        <f>$E$3*Položky!E39</f>
        <v>26</v>
      </c>
      <c r="G51" s="22">
        <f t="shared" si="0"/>
        <v>0</v>
      </c>
      <c r="H51" s="12"/>
    </row>
    <row r="52" spans="1:8">
      <c r="A52" s="4">
        <f>Položky!A40</f>
        <v>34</v>
      </c>
      <c r="B52" s="5" t="str">
        <f>Položky!B40</f>
        <v>Kladivo 600g</v>
      </c>
      <c r="C52" s="21" t="str">
        <f>Položky!C40</f>
        <v>ks</v>
      </c>
      <c r="D52" s="20">
        <f>Položky!D40</f>
        <v>119</v>
      </c>
      <c r="E52" s="6"/>
      <c r="F52" s="7">
        <f>$E$3*Položky!E40</f>
        <v>26</v>
      </c>
      <c r="G52" s="22">
        <f t="shared" si="0"/>
        <v>0</v>
      </c>
      <c r="H52" s="12"/>
    </row>
    <row r="53" spans="1:8">
      <c r="A53" s="4">
        <f>Položky!A41</f>
        <v>35</v>
      </c>
      <c r="B53" s="5" t="str">
        <f>Položky!B41</f>
        <v>Sekera 600g</v>
      </c>
      <c r="C53" s="21" t="str">
        <f>Položky!C41</f>
        <v>ks</v>
      </c>
      <c r="D53" s="20">
        <f>Položky!D41</f>
        <v>200</v>
      </c>
      <c r="E53" s="6"/>
      <c r="F53" s="7">
        <f>$E$3*Položky!E41</f>
        <v>8</v>
      </c>
      <c r="G53" s="22">
        <f t="shared" si="0"/>
        <v>0</v>
      </c>
      <c r="H53" s="12"/>
    </row>
    <row r="54" spans="1:8">
      <c r="A54" s="4">
        <f>Položky!A42</f>
        <v>36</v>
      </c>
      <c r="B54" s="5" t="str">
        <f>Položky!B42</f>
        <v>Šroubovák plochý 10x160 mm</v>
      </c>
      <c r="C54" s="21" t="str">
        <f>Položky!C42</f>
        <v>ks</v>
      </c>
      <c r="D54" s="20">
        <f>Položky!D42</f>
        <v>42</v>
      </c>
      <c r="E54" s="6"/>
      <c r="F54" s="7">
        <f>$E$3*Položky!E42</f>
        <v>26</v>
      </c>
      <c r="G54" s="22">
        <f t="shared" si="0"/>
        <v>0</v>
      </c>
      <c r="H54" s="12"/>
    </row>
    <row r="55" spans="1:8">
      <c r="A55" s="4">
        <f>Položky!A43</f>
        <v>37</v>
      </c>
      <c r="B55" s="5" t="str">
        <f>Položky!B43</f>
        <v>Šroubovák křížový 3x150 mm</v>
      </c>
      <c r="C55" s="21" t="str">
        <f>Položky!C43</f>
        <v>ks</v>
      </c>
      <c r="D55" s="20">
        <f>Položky!D43</f>
        <v>49</v>
      </c>
      <c r="E55" s="6"/>
      <c r="F55" s="7">
        <f>$E$3*Položky!E43</f>
        <v>26</v>
      </c>
      <c r="G55" s="22">
        <f t="shared" si="0"/>
        <v>0</v>
      </c>
      <c r="H55" s="12"/>
    </row>
    <row r="56" spans="1:8">
      <c r="A56" s="4">
        <f>Položky!A44</f>
        <v>38</v>
      </c>
      <c r="B56" s="5" t="str">
        <f>Položky!B44</f>
        <v>Klíč očkoplochý 20 mm</v>
      </c>
      <c r="C56" s="21" t="str">
        <f>Položky!C44</f>
        <v>ks</v>
      </c>
      <c r="D56" s="20">
        <f>Položky!D44</f>
        <v>51.24</v>
      </c>
      <c r="E56" s="6"/>
      <c r="F56" s="7">
        <f>$E$3*Položky!E44</f>
        <v>26</v>
      </c>
      <c r="G56" s="22">
        <f t="shared" si="0"/>
        <v>0</v>
      </c>
      <c r="H56" s="12"/>
    </row>
    <row r="57" spans="1:8" ht="18" customHeight="1">
      <c r="A57" s="63" t="s">
        <v>36</v>
      </c>
      <c r="B57" s="64"/>
      <c r="C57" s="64"/>
      <c r="D57" s="64"/>
      <c r="E57" s="64"/>
      <c r="F57" s="65"/>
      <c r="G57" s="23">
        <f>SUM(G19:G56)</f>
        <v>0</v>
      </c>
      <c r="H57" s="13"/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6">
    <mergeCell ref="A2:D2"/>
    <mergeCell ref="A57:F57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2"/>
  <sheetViews>
    <sheetView topLeftCell="A13" zoomScaleNormal="100" workbookViewId="0">
      <selection activeCell="D19" sqref="D19"/>
    </sheetView>
  </sheetViews>
  <sheetFormatPr defaultRowHeight="14.4"/>
  <cols>
    <col min="1" max="1" width="5.88671875" customWidth="1"/>
    <col min="2" max="2" width="34" customWidth="1"/>
    <col min="3" max="3" width="8.5546875" customWidth="1"/>
    <col min="4" max="5" width="12.5546875" customWidth="1"/>
    <col min="6" max="6" width="7" customWidth="1"/>
    <col min="7" max="7" width="16.5546875" customWidth="1"/>
    <col min="8" max="8" width="6.5546875" customWidth="1"/>
  </cols>
  <sheetData>
    <row r="2" spans="1:8" ht="23.4">
      <c r="A2" s="62" t="s">
        <v>33</v>
      </c>
      <c r="B2" s="62"/>
      <c r="C2" s="62"/>
      <c r="D2" s="62"/>
      <c r="E2" s="15" t="s">
        <v>48</v>
      </c>
      <c r="F2" s="15"/>
      <c r="H2" s="2"/>
    </row>
    <row r="3" spans="1:8" ht="15" customHeight="1">
      <c r="A3" s="50">
        <v>1</v>
      </c>
      <c r="B3" s="29" t="s">
        <v>31</v>
      </c>
      <c r="C3" s="47"/>
      <c r="D3" s="47"/>
      <c r="E3" s="31">
        <v>3</v>
      </c>
      <c r="F3" s="16"/>
      <c r="H3" s="14"/>
    </row>
    <row r="4" spans="1:8" ht="15" customHeight="1">
      <c r="A4" s="50">
        <v>2</v>
      </c>
      <c r="B4" s="47" t="s">
        <v>116</v>
      </c>
      <c r="C4" s="47"/>
      <c r="D4" s="47"/>
      <c r="E4" s="55">
        <f>E3*Položky!G46</f>
        <v>258000</v>
      </c>
      <c r="F4" s="16"/>
      <c r="H4" s="14"/>
    </row>
    <row r="5" spans="1:8" ht="15" customHeight="1">
      <c r="A5" s="50">
        <v>2</v>
      </c>
      <c r="B5" s="29" t="s">
        <v>30</v>
      </c>
      <c r="C5" s="47"/>
      <c r="D5" s="47"/>
      <c r="E5" s="69" t="s">
        <v>76</v>
      </c>
      <c r="F5" s="69"/>
      <c r="G5" s="69"/>
      <c r="H5" s="14"/>
    </row>
    <row r="6" spans="1:8" ht="15" customHeight="1">
      <c r="A6" s="50">
        <v>3</v>
      </c>
      <c r="B6" s="47" t="s">
        <v>117</v>
      </c>
      <c r="C6" s="47"/>
      <c r="D6" s="47"/>
      <c r="E6" s="67"/>
      <c r="F6" s="67"/>
      <c r="G6" s="67"/>
      <c r="H6" s="14"/>
    </row>
    <row r="7" spans="1:8" ht="15" customHeight="1">
      <c r="A7" s="50">
        <v>4</v>
      </c>
      <c r="B7" s="47" t="s">
        <v>118</v>
      </c>
      <c r="C7" s="47"/>
      <c r="D7" s="47"/>
      <c r="E7" s="67"/>
      <c r="F7" s="67"/>
      <c r="G7" s="67"/>
      <c r="H7" s="14"/>
    </row>
    <row r="8" spans="1:8" ht="15" customHeight="1">
      <c r="A8" s="50">
        <v>5</v>
      </c>
      <c r="B8" s="29" t="s">
        <v>113</v>
      </c>
      <c r="C8" s="47"/>
      <c r="D8" s="47"/>
      <c r="E8" s="68"/>
      <c r="F8" s="68"/>
      <c r="G8" s="68"/>
      <c r="H8" s="14"/>
    </row>
    <row r="9" spans="1:8" ht="15" customHeight="1">
      <c r="A9" s="50">
        <v>6</v>
      </c>
      <c r="B9" s="29" t="s">
        <v>107</v>
      </c>
      <c r="C9" s="56"/>
      <c r="D9" s="56"/>
      <c r="E9" s="33" t="s">
        <v>108</v>
      </c>
      <c r="F9" s="34"/>
      <c r="G9" s="37" t="s">
        <v>109</v>
      </c>
      <c r="H9" s="14"/>
    </row>
    <row r="10" spans="1:8" ht="15" customHeight="1">
      <c r="A10" s="50"/>
      <c r="B10" s="29"/>
      <c r="C10" s="47"/>
      <c r="D10" s="47"/>
      <c r="E10" s="40" t="s">
        <v>102</v>
      </c>
      <c r="F10" s="39"/>
      <c r="G10" s="42">
        <v>724434123</v>
      </c>
      <c r="H10" s="14"/>
    </row>
    <row r="11" spans="1:8" ht="15" customHeight="1">
      <c r="A11" s="50"/>
      <c r="B11" s="29"/>
      <c r="C11" s="47"/>
      <c r="D11" s="47"/>
      <c r="E11" s="40" t="s">
        <v>103</v>
      </c>
      <c r="F11" s="39"/>
      <c r="G11" s="42">
        <v>724434139</v>
      </c>
      <c r="H11" s="14"/>
    </row>
    <row r="12" spans="1:8" ht="15" customHeight="1">
      <c r="A12" s="50"/>
      <c r="B12" s="29"/>
      <c r="C12" s="47"/>
      <c r="D12" s="47"/>
      <c r="E12" s="40" t="s">
        <v>104</v>
      </c>
      <c r="F12" s="39"/>
      <c r="G12" s="42">
        <v>724434137</v>
      </c>
      <c r="H12" s="14"/>
    </row>
    <row r="13" spans="1:8" ht="15" customHeight="1">
      <c r="A13" s="50">
        <v>7</v>
      </c>
      <c r="B13" s="47" t="s">
        <v>112</v>
      </c>
      <c r="C13" s="47"/>
      <c r="D13" s="49"/>
      <c r="E13" s="59" t="s">
        <v>110</v>
      </c>
      <c r="F13" s="60"/>
      <c r="G13" s="46" t="s">
        <v>109</v>
      </c>
      <c r="H13" s="14"/>
    </row>
    <row r="14" spans="1:8" ht="15" customHeight="1">
      <c r="A14" s="56"/>
      <c r="B14" s="56"/>
      <c r="C14" s="56"/>
      <c r="D14" s="56"/>
      <c r="E14" s="35"/>
      <c r="F14" s="36"/>
      <c r="G14" s="38"/>
      <c r="H14" s="14"/>
    </row>
    <row r="15" spans="1:8" ht="15" customHeight="1">
      <c r="A15" s="56"/>
      <c r="B15" s="56"/>
      <c r="C15" s="56"/>
      <c r="D15" s="56"/>
      <c r="E15" s="35"/>
      <c r="F15" s="36"/>
      <c r="G15" s="38"/>
      <c r="H15" s="14"/>
    </row>
    <row r="16" spans="1:8" ht="15" customHeight="1">
      <c r="B16" s="43" t="s">
        <v>111</v>
      </c>
      <c r="C16" s="56"/>
      <c r="D16" s="56"/>
      <c r="E16" s="28"/>
      <c r="F16" s="19"/>
      <c r="H16" s="14"/>
    </row>
    <row r="17" spans="1:8" ht="15" customHeight="1">
      <c r="A17" s="50">
        <v>8</v>
      </c>
      <c r="B17" s="51" t="s">
        <v>114</v>
      </c>
      <c r="C17" s="47"/>
      <c r="D17" s="47"/>
      <c r="E17" s="28"/>
      <c r="F17" s="19"/>
      <c r="G17" s="48"/>
      <c r="H17" s="14"/>
    </row>
    <row r="18" spans="1:8" ht="15" customHeight="1">
      <c r="A18" s="56"/>
      <c r="B18" s="56"/>
      <c r="C18" s="56"/>
      <c r="D18" s="56"/>
      <c r="E18" s="27"/>
      <c r="F18" s="19"/>
      <c r="H18" s="14"/>
    </row>
    <row r="19" spans="1:8" ht="55.2">
      <c r="A19" s="3" t="s">
        <v>0</v>
      </c>
      <c r="B19" s="3" t="s">
        <v>1</v>
      </c>
      <c r="C19" s="3" t="s">
        <v>2</v>
      </c>
      <c r="D19" s="3" t="s">
        <v>119</v>
      </c>
      <c r="E19" s="3" t="s">
        <v>28</v>
      </c>
      <c r="F19" s="17" t="s">
        <v>29</v>
      </c>
      <c r="G19" s="3" t="s">
        <v>37</v>
      </c>
      <c r="H19" s="11"/>
    </row>
    <row r="20" spans="1:8">
      <c r="A20" s="4">
        <f>Položky!A7</f>
        <v>1</v>
      </c>
      <c r="B20" s="5" t="str">
        <f>Položky!B7</f>
        <v>KARI síť 2x3m, 150x150x6 mm</v>
      </c>
      <c r="C20" s="21" t="str">
        <f>Položky!C7</f>
        <v>ks</v>
      </c>
      <c r="D20" s="20">
        <f>Položky!D7</f>
        <v>407</v>
      </c>
      <c r="E20" s="6"/>
      <c r="F20" s="7">
        <f>$E$3*Položky!E7</f>
        <v>12</v>
      </c>
      <c r="G20" s="22">
        <f>E20*F20</f>
        <v>0</v>
      </c>
      <c r="H20" s="12"/>
    </row>
    <row r="21" spans="1:8">
      <c r="A21" s="4">
        <f>Položky!A8</f>
        <v>2</v>
      </c>
      <c r="B21" s="5" t="str">
        <f>Položky!B8</f>
        <v>Armovací dráty Ø10mm, 6m</v>
      </c>
      <c r="C21" s="21" t="str">
        <f>Položky!C8</f>
        <v>ks</v>
      </c>
      <c r="D21" s="20">
        <f>Položky!D8</f>
        <v>79</v>
      </c>
      <c r="E21" s="6"/>
      <c r="F21" s="7">
        <f>$E$3*Položky!E8</f>
        <v>30</v>
      </c>
      <c r="G21" s="22">
        <f t="shared" ref="G21:G57" si="0">E21*F21</f>
        <v>0</v>
      </c>
      <c r="H21" s="12"/>
    </row>
    <row r="22" spans="1:8">
      <c r="A22" s="4">
        <f>Položky!A9</f>
        <v>3</v>
      </c>
      <c r="B22" s="5" t="str">
        <f>Položky!B9</f>
        <v>Skleněná tkanina perlinka</v>
      </c>
      <c r="C22" s="21" t="str">
        <f>Položky!C9</f>
        <v>m2</v>
      </c>
      <c r="D22" s="20">
        <f>Položky!D9</f>
        <v>20</v>
      </c>
      <c r="E22" s="6"/>
      <c r="F22" s="7">
        <f>$E$3*Položky!E9</f>
        <v>72</v>
      </c>
      <c r="G22" s="22">
        <f t="shared" si="0"/>
        <v>0</v>
      </c>
      <c r="H22" s="12"/>
    </row>
    <row r="23" spans="1:8">
      <c r="A23" s="4">
        <f>Položky!A10</f>
        <v>4</v>
      </c>
      <c r="B23" s="5" t="str">
        <f>Položky!B10</f>
        <v>Akrylátová penetrace 5l (5kg)</v>
      </c>
      <c r="C23" s="21" t="str">
        <f>Položky!C10</f>
        <v>ks</v>
      </c>
      <c r="D23" s="20">
        <f>Položky!D10</f>
        <v>215</v>
      </c>
      <c r="E23" s="6"/>
      <c r="F23" s="7">
        <f>$E$3*Položky!E10</f>
        <v>60</v>
      </c>
      <c r="G23" s="22">
        <f t="shared" si="0"/>
        <v>0</v>
      </c>
      <c r="H23" s="12"/>
    </row>
    <row r="24" spans="1:8">
      <c r="A24" s="4">
        <f>Položky!A11</f>
        <v>5</v>
      </c>
      <c r="B24" s="5" t="str">
        <f>Položky!B11</f>
        <v>Sanační omítka 25 kg</v>
      </c>
      <c r="C24" s="21" t="str">
        <f>Položky!C11</f>
        <v>pytel</v>
      </c>
      <c r="D24" s="20">
        <f>Položky!D11</f>
        <v>253</v>
      </c>
      <c r="E24" s="6"/>
      <c r="F24" s="7">
        <f>$E$3*Položky!E11</f>
        <v>39</v>
      </c>
      <c r="G24" s="22">
        <f t="shared" si="0"/>
        <v>0</v>
      </c>
      <c r="H24" s="12"/>
    </row>
    <row r="25" spans="1:8">
      <c r="A25" s="4">
        <f>Položky!A12</f>
        <v>6</v>
      </c>
      <c r="B25" s="5" t="str">
        <f>Položky!B12</f>
        <v>Vápenná omítka 30kg</v>
      </c>
      <c r="C25" s="21" t="str">
        <f>Položky!C12</f>
        <v>pytel</v>
      </c>
      <c r="D25" s="20">
        <f>Položky!D12</f>
        <v>135</v>
      </c>
      <c r="E25" s="6"/>
      <c r="F25" s="7">
        <f>$E$3*Položky!E12</f>
        <v>66</v>
      </c>
      <c r="G25" s="22">
        <f t="shared" si="0"/>
        <v>0</v>
      </c>
      <c r="H25" s="12"/>
    </row>
    <row r="26" spans="1:8">
      <c r="A26" s="4">
        <f>Položky!A13</f>
        <v>7</v>
      </c>
      <c r="B26" s="5" t="str">
        <f>Položky!B13</f>
        <v>Postřik sanační 30kg</v>
      </c>
      <c r="C26" s="21" t="str">
        <f>Položky!C13</f>
        <v>pytel</v>
      </c>
      <c r="D26" s="20">
        <f>Položky!D13</f>
        <v>162</v>
      </c>
      <c r="E26" s="6"/>
      <c r="F26" s="7">
        <f>$E$3*Položky!E13</f>
        <v>66</v>
      </c>
      <c r="G26" s="22">
        <f t="shared" si="0"/>
        <v>0</v>
      </c>
      <c r="H26" s="12"/>
    </row>
    <row r="27" spans="1:8">
      <c r="A27" s="4">
        <f>Položky!A14</f>
        <v>8</v>
      </c>
      <c r="B27" s="5" t="str">
        <f>Položky!B14</f>
        <v>Malta zdící (5 Mpa) 30kg</v>
      </c>
      <c r="C27" s="21" t="str">
        <f>Položky!C14</f>
        <v>pytel</v>
      </c>
      <c r="D27" s="20">
        <f>Položky!D14</f>
        <v>79</v>
      </c>
      <c r="E27" s="6"/>
      <c r="F27" s="7">
        <f>$E$3*Položky!E14</f>
        <v>66</v>
      </c>
      <c r="G27" s="22">
        <f t="shared" si="0"/>
        <v>0</v>
      </c>
      <c r="H27" s="12"/>
    </row>
    <row r="28" spans="1:8">
      <c r="A28" s="4">
        <f>Položky!A15</f>
        <v>9</v>
      </c>
      <c r="B28" s="5" t="str">
        <f>Položky!B15</f>
        <v>Cementový potěr hrubý 30 - 25 kg</v>
      </c>
      <c r="C28" s="21" t="str">
        <f>Položky!C15</f>
        <v>pytel</v>
      </c>
      <c r="D28" s="20">
        <f>Položky!D15</f>
        <v>85</v>
      </c>
      <c r="E28" s="6"/>
      <c r="F28" s="7">
        <f>$E$3*Položky!E15</f>
        <v>66</v>
      </c>
      <c r="G28" s="22">
        <f t="shared" si="0"/>
        <v>0</v>
      </c>
      <c r="H28" s="12"/>
    </row>
    <row r="29" spans="1:8">
      <c r="A29" s="4">
        <f>Položky!A16</f>
        <v>10</v>
      </c>
      <c r="B29" s="5" t="str">
        <f>Položky!B16</f>
        <v>Cementový potěr jemný 30 - 25 kg</v>
      </c>
      <c r="C29" s="21" t="str">
        <f>Položky!C16</f>
        <v>pytel</v>
      </c>
      <c r="D29" s="20">
        <f>Položky!D16</f>
        <v>82</v>
      </c>
      <c r="E29" s="6"/>
      <c r="F29" s="7">
        <f>$E$3*Položky!E16</f>
        <v>66</v>
      </c>
      <c r="G29" s="22">
        <f t="shared" si="0"/>
        <v>0</v>
      </c>
      <c r="H29" s="12"/>
    </row>
    <row r="30" spans="1:8">
      <c r="A30" s="4">
        <f>Položky!A17</f>
        <v>11</v>
      </c>
      <c r="B30" s="5" t="str">
        <f>Položky!B17</f>
        <v>Cement CEM II - 25 kg</v>
      </c>
      <c r="C30" s="21" t="str">
        <f>Položky!C17</f>
        <v>pytel</v>
      </c>
      <c r="D30" s="20">
        <f>Položky!D17</f>
        <v>71.25</v>
      </c>
      <c r="E30" s="6"/>
      <c r="F30" s="7">
        <f>$E$3*Položky!E17</f>
        <v>651</v>
      </c>
      <c r="G30" s="22">
        <f t="shared" si="0"/>
        <v>0</v>
      </c>
      <c r="H30" s="12"/>
    </row>
    <row r="31" spans="1:8">
      <c r="A31" s="4">
        <f>Položky!A18</f>
        <v>12</v>
      </c>
      <c r="B31" s="5" t="str">
        <f>Položky!B18</f>
        <v>Lepidlo standart 25kg</v>
      </c>
      <c r="C31" s="21" t="str">
        <f>Položky!C18</f>
        <v>pytel</v>
      </c>
      <c r="D31" s="20">
        <f>Položky!D18</f>
        <v>103</v>
      </c>
      <c r="E31" s="6"/>
      <c r="F31" s="7">
        <f>$E$3*Položky!E18</f>
        <v>66</v>
      </c>
      <c r="G31" s="22">
        <f t="shared" si="0"/>
        <v>0</v>
      </c>
      <c r="H31" s="12"/>
    </row>
    <row r="32" spans="1:8">
      <c r="A32" s="4">
        <f>Položky!A19</f>
        <v>13</v>
      </c>
      <c r="B32" s="5" t="str">
        <f>Položky!B19</f>
        <v>Roura drenážní Ø80mm</v>
      </c>
      <c r="C32" s="21" t="str">
        <f>Položky!C19</f>
        <v>bm</v>
      </c>
      <c r="D32" s="20">
        <f>Položky!D19</f>
        <v>23.47</v>
      </c>
      <c r="E32" s="6"/>
      <c r="F32" s="7">
        <f>$E$3*Položky!E19</f>
        <v>24</v>
      </c>
      <c r="G32" s="22">
        <f t="shared" si="0"/>
        <v>0</v>
      </c>
      <c r="H32" s="12"/>
    </row>
    <row r="33" spans="1:8">
      <c r="A33" s="4">
        <f>Položky!A20</f>
        <v>14</v>
      </c>
      <c r="B33" s="5" t="str">
        <f>Položky!B20</f>
        <v>Roura drenážní Ø100mm</v>
      </c>
      <c r="C33" s="21" t="str">
        <f>Položky!C20</f>
        <v>bm</v>
      </c>
      <c r="D33" s="20">
        <f>Položky!D20</f>
        <v>45</v>
      </c>
      <c r="E33" s="6"/>
      <c r="F33" s="7">
        <f>$E$3*Položky!E20</f>
        <v>24</v>
      </c>
      <c r="G33" s="22">
        <f t="shared" si="0"/>
        <v>0</v>
      </c>
      <c r="H33" s="12"/>
    </row>
    <row r="34" spans="1:8">
      <c r="A34" s="4">
        <f>Položky!A21</f>
        <v>15</v>
      </c>
      <c r="B34" s="5" t="str">
        <f>Položky!B21</f>
        <v>Ztracené bednění 300/250/500 mm</v>
      </c>
      <c r="C34" s="21" t="str">
        <f>Položky!C21</f>
        <v>ks</v>
      </c>
      <c r="D34" s="20">
        <f>Položky!D21</f>
        <v>29.25</v>
      </c>
      <c r="E34" s="6"/>
      <c r="F34" s="7">
        <f>$E$3*Položky!E21</f>
        <v>129</v>
      </c>
      <c r="G34" s="22">
        <f t="shared" si="0"/>
        <v>0</v>
      </c>
      <c r="H34" s="12"/>
    </row>
    <row r="35" spans="1:8">
      <c r="A35" s="4">
        <f>Položky!A22</f>
        <v>16</v>
      </c>
      <c r="B35" s="5" t="str">
        <f>Položky!B22</f>
        <v>Žlab odvodňovací betonový 330x600 mm</v>
      </c>
      <c r="C35" s="21" t="str">
        <f>Položky!C22</f>
        <v>ks</v>
      </c>
      <c r="D35" s="20">
        <f>Položky!D22</f>
        <v>47</v>
      </c>
      <c r="E35" s="6"/>
      <c r="F35" s="7">
        <f>$E$3*Položky!E22</f>
        <v>129</v>
      </c>
      <c r="G35" s="22">
        <f t="shared" si="0"/>
        <v>0</v>
      </c>
      <c r="H35" s="12"/>
    </row>
    <row r="36" spans="1:8">
      <c r="A36" s="4">
        <f>Položky!A23</f>
        <v>17</v>
      </c>
      <c r="B36" s="5" t="str">
        <f>Položky!B23</f>
        <v>Zednická lžíce 160x110 mm</v>
      </c>
      <c r="C36" s="21" t="str">
        <f>Položky!C23</f>
        <v>ks</v>
      </c>
      <c r="D36" s="20">
        <f>Položky!D23</f>
        <v>28.6</v>
      </c>
      <c r="E36" s="6"/>
      <c r="F36" s="7">
        <f>$E$3*Položky!E23</f>
        <v>39</v>
      </c>
      <c r="G36" s="22">
        <f t="shared" si="0"/>
        <v>0</v>
      </c>
      <c r="H36" s="12"/>
    </row>
    <row r="37" spans="1:8">
      <c r="A37" s="4">
        <f>Položky!A24</f>
        <v>18</v>
      </c>
      <c r="B37" s="5" t="str">
        <f>Položky!B24</f>
        <v>Hladítko nerez 180x400 mm</v>
      </c>
      <c r="C37" s="21" t="str">
        <f>Položky!C24</f>
        <v>ks</v>
      </c>
      <c r="D37" s="20">
        <f>Položky!D24</f>
        <v>70.66</v>
      </c>
      <c r="E37" s="6"/>
      <c r="F37" s="7">
        <f>$E$3*Položky!E24</f>
        <v>39</v>
      </c>
      <c r="G37" s="22">
        <f t="shared" si="0"/>
        <v>0</v>
      </c>
      <c r="H37" s="12"/>
    </row>
    <row r="38" spans="1:8">
      <c r="A38" s="4">
        <f>Položky!A25</f>
        <v>19</v>
      </c>
      <c r="B38" s="5" t="str">
        <f>Položky!B25</f>
        <v>Hladítko ocel 500x140 mm</v>
      </c>
      <c r="C38" s="21" t="str">
        <f>Položky!C25</f>
        <v>ks</v>
      </c>
      <c r="D38" s="20">
        <f>Položky!D25</f>
        <v>100.21</v>
      </c>
      <c r="E38" s="6"/>
      <c r="F38" s="7">
        <f>$E$3*Položky!E25</f>
        <v>30</v>
      </c>
      <c r="G38" s="22">
        <f t="shared" si="0"/>
        <v>0</v>
      </c>
      <c r="H38" s="12"/>
    </row>
    <row r="39" spans="1:8">
      <c r="A39" s="4">
        <f>Položky!A26</f>
        <v>20</v>
      </c>
      <c r="B39" s="5" t="str">
        <f>Položky!B26</f>
        <v>Štětec plochý 4´´</v>
      </c>
      <c r="C39" s="21" t="str">
        <f>Položky!C26</f>
        <v>ks</v>
      </c>
      <c r="D39" s="20">
        <f>Položky!D26</f>
        <v>70.66</v>
      </c>
      <c r="E39" s="6"/>
      <c r="F39" s="7">
        <f>$E$3*Položky!E26</f>
        <v>66</v>
      </c>
      <c r="G39" s="22">
        <f t="shared" si="0"/>
        <v>0</v>
      </c>
      <c r="H39" s="12"/>
    </row>
    <row r="40" spans="1:8">
      <c r="A40" s="4">
        <f>Položky!A27</f>
        <v>21</v>
      </c>
      <c r="B40" s="5" t="str">
        <f>Položky!B27</f>
        <v>Vodováha 120cm ALU</v>
      </c>
      <c r="C40" s="21" t="str">
        <f>Položky!C27</f>
        <v>ks</v>
      </c>
      <c r="D40" s="20">
        <f>Položky!D27</f>
        <v>316.60000000000002</v>
      </c>
      <c r="E40" s="6"/>
      <c r="F40" s="7">
        <f>$E$3*Položky!E27</f>
        <v>12</v>
      </c>
      <c r="G40" s="22">
        <f t="shared" si="0"/>
        <v>0</v>
      </c>
      <c r="H40" s="12"/>
    </row>
    <row r="41" spans="1:8">
      <c r="A41" s="4">
        <f>Položky!A28</f>
        <v>22</v>
      </c>
      <c r="B41" s="5" t="str">
        <f>Položky!B28</f>
        <v>Krumpáč bez násady</v>
      </c>
      <c r="C41" s="21" t="str">
        <f>Položky!C28</f>
        <v>ks</v>
      </c>
      <c r="D41" s="20">
        <f>Položky!D28</f>
        <v>118.26</v>
      </c>
      <c r="E41" s="6"/>
      <c r="F41" s="7">
        <f>$E$3*Položky!E28</f>
        <v>66</v>
      </c>
      <c r="G41" s="22">
        <f t="shared" si="0"/>
        <v>0</v>
      </c>
      <c r="H41" s="12"/>
    </row>
    <row r="42" spans="1:8">
      <c r="A42" s="4">
        <f>Položky!A29</f>
        <v>23</v>
      </c>
      <c r="B42" s="5" t="str">
        <f>Položky!B29</f>
        <v>Krumáč násada</v>
      </c>
      <c r="C42" s="21" t="str">
        <f>Položky!C29</f>
        <v>ks</v>
      </c>
      <c r="D42" s="20">
        <f>Položky!D29</f>
        <v>62.73</v>
      </c>
      <c r="E42" s="6"/>
      <c r="F42" s="7">
        <f>$E$3*Položky!E29</f>
        <v>66</v>
      </c>
      <c r="G42" s="22">
        <f t="shared" si="0"/>
        <v>0</v>
      </c>
      <c r="H42" s="12"/>
    </row>
    <row r="43" spans="1:8">
      <c r="A43" s="4">
        <f>Položky!A30</f>
        <v>24</v>
      </c>
      <c r="B43" s="5" t="str">
        <f>Položky!B30</f>
        <v>Lopata malá AL</v>
      </c>
      <c r="C43" s="21" t="str">
        <f>Položky!C30</f>
        <v>ks</v>
      </c>
      <c r="D43" s="20">
        <f>Položky!D30</f>
        <v>71.400000000000006</v>
      </c>
      <c r="E43" s="6"/>
      <c r="F43" s="7">
        <f>$E$3*Položky!E30</f>
        <v>90</v>
      </c>
      <c r="G43" s="22">
        <f t="shared" si="0"/>
        <v>0</v>
      </c>
      <c r="H43" s="12"/>
    </row>
    <row r="44" spans="1:8">
      <c r="A44" s="4">
        <f>Položky!A31</f>
        <v>25</v>
      </c>
      <c r="B44" s="5" t="str">
        <f>Položky!B31</f>
        <v>Lopata velká AL</v>
      </c>
      <c r="C44" s="21" t="str">
        <f>Položky!C31</f>
        <v>ks</v>
      </c>
      <c r="D44" s="20">
        <f>Položky!D31</f>
        <v>95.21</v>
      </c>
      <c r="E44" s="6"/>
      <c r="F44" s="7">
        <f>$E$3*Položky!E31</f>
        <v>90</v>
      </c>
      <c r="G44" s="22">
        <f t="shared" si="0"/>
        <v>0</v>
      </c>
      <c r="H44" s="12"/>
    </row>
    <row r="45" spans="1:8">
      <c r="A45" s="4">
        <f>Položky!A32</f>
        <v>26</v>
      </c>
      <c r="B45" s="5" t="str">
        <f>Položky!B32</f>
        <v>Násada na lopatu</v>
      </c>
      <c r="C45" s="21" t="str">
        <f>Položky!C32</f>
        <v>ks</v>
      </c>
      <c r="D45" s="20">
        <f>Položky!D32</f>
        <v>57</v>
      </c>
      <c r="E45" s="6"/>
      <c r="F45" s="7">
        <f>$E$3*Položky!E32</f>
        <v>117</v>
      </c>
      <c r="G45" s="22">
        <f t="shared" si="0"/>
        <v>0</v>
      </c>
      <c r="H45" s="12"/>
    </row>
    <row r="46" spans="1:8">
      <c r="A46" s="4">
        <f>Položky!A33</f>
        <v>27</v>
      </c>
      <c r="B46" s="5" t="str">
        <f>Položky!B33</f>
        <v>Lopata AL nasezená malá</v>
      </c>
      <c r="C46" s="21" t="str">
        <f>Položky!C33</f>
        <v>ks</v>
      </c>
      <c r="D46" s="20">
        <f>Položky!D33</f>
        <v>140</v>
      </c>
      <c r="E46" s="6"/>
      <c r="F46" s="7">
        <f>$E$3*Položky!E33</f>
        <v>78</v>
      </c>
      <c r="G46" s="22">
        <f t="shared" si="0"/>
        <v>0</v>
      </c>
      <c r="H46" s="12"/>
    </row>
    <row r="47" spans="1:8">
      <c r="A47" s="4">
        <f>Položky!A34</f>
        <v>28</v>
      </c>
      <c r="B47" s="5" t="str">
        <f>Položky!B34</f>
        <v>Lopata AL nasazená velká</v>
      </c>
      <c r="C47" s="21" t="str">
        <f>Položky!C34</f>
        <v>ks</v>
      </c>
      <c r="D47" s="20">
        <f>Položky!D34</f>
        <v>163</v>
      </c>
      <c r="E47" s="6"/>
      <c r="F47" s="7">
        <f>$E$3*Položky!E34</f>
        <v>78</v>
      </c>
      <c r="G47" s="22">
        <f t="shared" si="0"/>
        <v>0</v>
      </c>
      <c r="H47" s="12"/>
    </row>
    <row r="48" spans="1:8">
      <c r="A48" s="4">
        <f>Položky!A35</f>
        <v>29</v>
      </c>
      <c r="B48" s="5" t="str">
        <f>Položky!B35</f>
        <v>Lopata srdcová s násadou</v>
      </c>
      <c r="C48" s="21" t="str">
        <f>Položky!C35</f>
        <v>ks</v>
      </c>
      <c r="D48" s="20">
        <f>Položky!D35</f>
        <v>122</v>
      </c>
      <c r="E48" s="6"/>
      <c r="F48" s="7">
        <f>$E$3*Položky!E35</f>
        <v>78</v>
      </c>
      <c r="G48" s="22">
        <f t="shared" si="0"/>
        <v>0</v>
      </c>
      <c r="H48" s="12"/>
    </row>
    <row r="49" spans="1:8">
      <c r="A49" s="4">
        <f>Položky!A36</f>
        <v>30</v>
      </c>
      <c r="B49" s="5" t="str">
        <f>Položky!B36</f>
        <v>Koště silniční</v>
      </c>
      <c r="C49" s="21" t="str">
        <f>Položky!C36</f>
        <v>ks</v>
      </c>
      <c r="D49" s="20">
        <f>Položky!D36</f>
        <v>169</v>
      </c>
      <c r="E49" s="6"/>
      <c r="F49" s="7">
        <f>$E$3*Položky!E36</f>
        <v>66</v>
      </c>
      <c r="G49" s="22">
        <f t="shared" si="0"/>
        <v>0</v>
      </c>
      <c r="H49" s="12"/>
    </row>
    <row r="50" spans="1:8">
      <c r="A50" s="4">
        <f>Položky!A37</f>
        <v>31</v>
      </c>
      <c r="B50" s="5" t="str">
        <f>Položky!B37</f>
        <v xml:space="preserve">Hrábě železné s násadou </v>
      </c>
      <c r="C50" s="21" t="str">
        <f>Položky!C37</f>
        <v>ks</v>
      </c>
      <c r="D50" s="20">
        <f>Položky!D37</f>
        <v>200</v>
      </c>
      <c r="E50" s="6"/>
      <c r="F50" s="7">
        <f>$E$3*Položky!E37</f>
        <v>51</v>
      </c>
      <c r="G50" s="22">
        <f t="shared" si="0"/>
        <v>0</v>
      </c>
      <c r="H50" s="12"/>
    </row>
    <row r="51" spans="1:8">
      <c r="A51" s="4">
        <f>Položky!A38</f>
        <v>32</v>
      </c>
      <c r="B51" s="5" t="str">
        <f>Položky!B38</f>
        <v>Násada na železné hrábě</v>
      </c>
      <c r="C51" s="21" t="str">
        <f>Položky!C38</f>
        <v>ks</v>
      </c>
      <c r="D51" s="20">
        <f>Položky!D38</f>
        <v>51.48</v>
      </c>
      <c r="E51" s="6"/>
      <c r="F51" s="7">
        <f>$E$3*Položky!E38</f>
        <v>105</v>
      </c>
      <c r="G51" s="22">
        <f t="shared" si="0"/>
        <v>0</v>
      </c>
      <c r="H51" s="12"/>
    </row>
    <row r="52" spans="1:8">
      <c r="A52" s="4">
        <f>Položky!A39</f>
        <v>33</v>
      </c>
      <c r="B52" s="5" t="str">
        <f>Položky!B39</f>
        <v>Kladivo 800g</v>
      </c>
      <c r="C52" s="21" t="str">
        <f>Položky!C39</f>
        <v>ks</v>
      </c>
      <c r="D52" s="20">
        <f>Položky!D39</f>
        <v>144</v>
      </c>
      <c r="E52" s="6"/>
      <c r="F52" s="7">
        <f>$E$3*Položky!E39</f>
        <v>39</v>
      </c>
      <c r="G52" s="22">
        <f t="shared" si="0"/>
        <v>0</v>
      </c>
      <c r="H52" s="12"/>
    </row>
    <row r="53" spans="1:8">
      <c r="A53" s="4">
        <f>Položky!A40</f>
        <v>34</v>
      </c>
      <c r="B53" s="5" t="str">
        <f>Položky!B40</f>
        <v>Kladivo 600g</v>
      </c>
      <c r="C53" s="21" t="str">
        <f>Položky!C40</f>
        <v>ks</v>
      </c>
      <c r="D53" s="20">
        <f>Položky!D40</f>
        <v>119</v>
      </c>
      <c r="E53" s="6"/>
      <c r="F53" s="7">
        <f>$E$3*Položky!E40</f>
        <v>39</v>
      </c>
      <c r="G53" s="22">
        <f t="shared" si="0"/>
        <v>0</v>
      </c>
      <c r="H53" s="12"/>
    </row>
    <row r="54" spans="1:8">
      <c r="A54" s="4">
        <f>Položky!A41</f>
        <v>35</v>
      </c>
      <c r="B54" s="5" t="str">
        <f>Položky!B41</f>
        <v>Sekera 600g</v>
      </c>
      <c r="C54" s="21" t="str">
        <f>Položky!C41</f>
        <v>ks</v>
      </c>
      <c r="D54" s="20">
        <f>Položky!D41</f>
        <v>200</v>
      </c>
      <c r="E54" s="6"/>
      <c r="F54" s="7">
        <f>$E$3*Položky!E41</f>
        <v>12</v>
      </c>
      <c r="G54" s="22">
        <f t="shared" si="0"/>
        <v>0</v>
      </c>
      <c r="H54" s="12"/>
    </row>
    <row r="55" spans="1:8">
      <c r="A55" s="4">
        <f>Položky!A42</f>
        <v>36</v>
      </c>
      <c r="B55" s="5" t="str">
        <f>Položky!B42</f>
        <v>Šroubovák plochý 10x160 mm</v>
      </c>
      <c r="C55" s="21" t="str">
        <f>Položky!C42</f>
        <v>ks</v>
      </c>
      <c r="D55" s="20">
        <f>Položky!D42</f>
        <v>42</v>
      </c>
      <c r="E55" s="6"/>
      <c r="F55" s="7">
        <f>$E$3*Položky!E42</f>
        <v>39</v>
      </c>
      <c r="G55" s="22">
        <f t="shared" si="0"/>
        <v>0</v>
      </c>
      <c r="H55" s="12"/>
    </row>
    <row r="56" spans="1:8">
      <c r="A56" s="4">
        <f>Položky!A43</f>
        <v>37</v>
      </c>
      <c r="B56" s="5" t="str">
        <f>Položky!B43</f>
        <v>Šroubovák křížový 3x150 mm</v>
      </c>
      <c r="C56" s="21" t="str">
        <f>Položky!C43</f>
        <v>ks</v>
      </c>
      <c r="D56" s="20">
        <f>Položky!D43</f>
        <v>49</v>
      </c>
      <c r="E56" s="6"/>
      <c r="F56" s="7">
        <f>$E$3*Položky!E43</f>
        <v>39</v>
      </c>
      <c r="G56" s="22">
        <f t="shared" si="0"/>
        <v>0</v>
      </c>
      <c r="H56" s="12"/>
    </row>
    <row r="57" spans="1:8">
      <c r="A57" s="4">
        <f>Položky!A44</f>
        <v>38</v>
      </c>
      <c r="B57" s="5" t="str">
        <f>Položky!B44</f>
        <v>Klíč očkoplochý 20 mm</v>
      </c>
      <c r="C57" s="21" t="str">
        <f>Položky!C44</f>
        <v>ks</v>
      </c>
      <c r="D57" s="20">
        <f>Položky!D44</f>
        <v>51.24</v>
      </c>
      <c r="E57" s="6"/>
      <c r="F57" s="7">
        <f>$E$3*Položky!E44</f>
        <v>39</v>
      </c>
      <c r="G57" s="22">
        <f t="shared" si="0"/>
        <v>0</v>
      </c>
      <c r="H57" s="12"/>
    </row>
    <row r="58" spans="1:8" ht="18" customHeight="1">
      <c r="A58" s="63" t="s">
        <v>36</v>
      </c>
      <c r="B58" s="64"/>
      <c r="C58" s="64"/>
      <c r="D58" s="64"/>
      <c r="E58" s="64"/>
      <c r="F58" s="65"/>
      <c r="G58" s="23">
        <f>SUM(G20:G57)</f>
        <v>0</v>
      </c>
      <c r="H58" s="13"/>
    </row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mergeCells count="6">
    <mergeCell ref="A2:D2"/>
    <mergeCell ref="A58:F58"/>
    <mergeCell ref="E5:G5"/>
    <mergeCell ref="E6:G6"/>
    <mergeCell ref="E7:G7"/>
    <mergeCell ref="E8:G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1. Domažlice</vt:lpstr>
      <vt:lpstr>2. Tachov</vt:lpstr>
      <vt:lpstr>3. Heř. Huť</vt:lpstr>
      <vt:lpstr>4. Kralovice</vt:lpstr>
      <vt:lpstr>5. Kařez</vt:lpstr>
      <vt:lpstr>6. Rokycany</vt:lpstr>
      <vt:lpstr>7. Plzeň</vt:lpstr>
      <vt:lpstr>8. Klatovy</vt:lpstr>
      <vt:lpstr>9. Sušice</vt:lpstr>
      <vt:lpstr>10. Seč</vt:lpstr>
      <vt:lpstr>11. Přeštice</vt:lpstr>
      <vt:lpstr>12. Dvorec</vt:lpstr>
      <vt:lpstr>Položky</vt:lpstr>
    </vt:vector>
  </TitlesOfParts>
  <Company>Plzeňský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Beroušek Václav</dc:creator>
  <cp:lastModifiedBy> Mgr. Štěpán Mátl</cp:lastModifiedBy>
  <cp:lastPrinted>2018-05-02T06:39:57Z</cp:lastPrinted>
  <dcterms:created xsi:type="dcterms:W3CDTF">2018-04-12T11:16:50Z</dcterms:created>
  <dcterms:modified xsi:type="dcterms:W3CDTF">2018-05-02T06:48:01Z</dcterms:modified>
</cp:coreProperties>
</file>